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showInkAnnotation="0"/>
  <mc:AlternateContent xmlns:mc="http://schemas.openxmlformats.org/markup-compatibility/2006">
    <mc:Choice Requires="x15">
      <x15ac:absPath xmlns:x15ac="http://schemas.microsoft.com/office/spreadsheetml/2010/11/ac" url="https://dvs.izm.gov.lv/Portal/webdav/b1fddba3-10fe-4a18-91df-24e14d5ee49f/"/>
    </mc:Choice>
  </mc:AlternateContent>
  <xr:revisionPtr revIDLastSave="0" documentId="13_ncr:1_{CE47E292-3C5A-48C9-A96C-C7500B50E729}" xr6:coauthVersionLast="47" xr6:coauthVersionMax="47" xr10:uidLastSave="{00000000-0000-0000-0000-000000000000}"/>
  <bookViews>
    <workbookView xWindow="-108" yWindow="-108" windowWidth="23256" windowHeight="12576" xr2:uid="{00000000-000D-0000-FFFF-FFFF00000000}"/>
  </bookViews>
  <sheets>
    <sheet name="Budzets" sheetId="1" r:id="rId1"/>
  </sheets>
  <definedNames>
    <definedName name="_xlnm._FilterDatabase" localSheetId="0" hidden="1">Budzets!$A$6:$M$307</definedName>
    <definedName name="_Hlk62635761" localSheetId="0">Budzets!$N$61</definedName>
    <definedName name="Z_000F5A8F_B7B7_44C9_AB11_7776C4F57A3F_.wvu.FilterData" localSheetId="0" hidden="1">Budzets!$A$6:$M$307</definedName>
    <definedName name="Z_0F500C0F_2B76_4FF7_A1F6_8E61B9B65040_.wvu.FilterData" localSheetId="0" hidden="1">Budzets!$A$6:$M$307</definedName>
    <definedName name="Z_1F9AA6D0_666C_4AEF_A1D6_B116D9709222_.wvu.FilterData" localSheetId="0" hidden="1">Budzets!$A$5:$M$307</definedName>
    <definedName name="Z_50CE6D8F_C667_4FC2_B2E1_43263F491B9B_.wvu.Cols" localSheetId="0" hidden="1">Budzets!#REF!</definedName>
    <definedName name="Z_50CE6D8F_C667_4FC2_B2E1_43263F491B9B_.wvu.FilterData" localSheetId="0" hidden="1">Budzets!$A$5:$M$307</definedName>
    <definedName name="Z_6FF01DA7_B5B4_4EC3_8F67_5D5ADCD39E8E_.wvu.FilterData" localSheetId="0" hidden="1">Budzets!$A$6:$M$307</definedName>
    <definedName name="Z_92F03A56_DF7D_4658_B3C6_0129F5801472_.wvu.FilterData" localSheetId="0" hidden="1">Budzets!$A$5:$M$307</definedName>
    <definedName name="Z_A996B123_5D6A_4D25_973E_61AE118C1C28_.wvu.FilterData" localSheetId="0" hidden="1">Budzets!$A$5:$M$307</definedName>
    <definedName name="Z_B79C1ACF_54E3_445A_9031_DA4B1E449729_.wvu.FilterData" localSheetId="0" hidden="1">Budzets!$A$5:$M$307</definedName>
    <definedName name="Z_F5061483_E1A7_4941_8FC9_912C5E2F1692_.wvu.Cols" localSheetId="0" hidden="1">Budzets!#REF!</definedName>
    <definedName name="Z_F5061483_E1A7_4941_8FC9_912C5E2F1692_.wvu.FilterData" localSheetId="0" hidden="1">Budzets!$A$5:$M$307</definedName>
  </definedNames>
  <calcPr calcId="191029"/>
  <customWorkbookViews>
    <customWorkbookView name="Marija Vlasenko - Personal View" guid="{000F5A8F-B7B7-44C9-AB11-7776C4F57A3F}" mergeInterval="0" personalView="1" maximized="1" xWindow="-9" yWindow="-9" windowWidth="1938" windowHeight="1060" activeSheetId="1"/>
    <customWorkbookView name="Maija K - Personal View" guid="{B79C1ACF-54E3-445A-9031-DA4B1E449729}" mergeInterval="0" personalView="1" maximized="1" xWindow="-8" yWindow="-8" windowWidth="1936" windowHeight="1056" activeSheetId="1"/>
    <customWorkbookView name="DARBS - Personal View" guid="{1F9AA6D0-666C-4AEF-A1D6-B116D9709222}" mergeInterval="0" personalView="1" maximized="1" xWindow="-9" yWindow="-9" windowWidth="1938" windowHeight="1048" activeSheetId="1"/>
    <customWorkbookView name="Agnese Lorence - Personal View" guid="{548F5D25-7129-43AC-9B19-B301D1954C63}" mergeInterval="0" personalView="1" maximized="1" xWindow="-9" yWindow="-9" windowWidth="1938" windowHeight="1048" activeSheetId="1"/>
    <customWorkbookView name="Liga Murniece - Personal View" guid="{FEC01FAD-D061-4FD2-97BD-AEE92E356762}" mergeInterval="0" personalView="1" maximized="1" xWindow="-11" yWindow="-11" windowWidth="1942" windowHeight="1042" activeSheetId="1"/>
    <customWorkbookView name="Dita Čudare - Personal View" guid="{3F656E39-BA1C-431A-8283-B40635B99792}" mergeInterval="0" personalView="1" maximized="1" xWindow="-11" yWindow="-11" windowWidth="1942" windowHeight="1046" activeSheetId="1" showComments="commIndAndComment"/>
    <customWorkbookView name="Nils Mosejonoks - Personal View" guid="{90217543-DCE5-4A3F-AD23-17F12AABB276}" mergeInterval="0" personalView="1" maximized="1" xWindow="-11" yWindow="-11" windowWidth="1942" windowHeight="1042" activeSheetId="1"/>
    <customWorkbookView name="PG Misija - personiskais skats" guid="{321041B6-33E6-473D-890F-11F219CC253E}" mergeInterval="0" personalView="1" maximized="1" xWindow="-11" yWindow="-11" windowWidth="3862" windowHeight="2122" activeSheetId="1"/>
    <customWorkbookView name="Randa Ķeņģe - Personal View" guid="{FDFA9388-D487-48E9-B892-CCB614DAD3C7}" mergeInterval="0" personalView="1" maximized="1" xWindow="-11" yWindow="-11" windowWidth="1942" windowHeight="1042" activeSheetId="1"/>
    <customWorkbookView name="Dāvids Garšva - Personal View" guid="{A996B123-5D6A-4D25-973E-61AE118C1C28}" mergeInterval="0" personalView="1" maximized="1" xWindow="-8" yWindow="-8" windowWidth="2064" windowHeight="1128" activeSheetId="1"/>
    <customWorkbookView name="Nils Mosejonoks - personiskais skats" guid="{50CE6D8F-C667-4FC2-B2E1-43263F491B9B}" mergeInterval="0" personalView="1" maximized="1" xWindow="-8" yWindow="-8" windowWidth="1936" windowHeight="1056" activeSheetId="1"/>
    <customWorkbookView name="User - Personal View" guid="{F5061483-E1A7-4941-8FC9-912C5E2F1692}" mergeInterval="0" personalView="1" maximized="1" xWindow="-11" yWindow="-11" windowWidth="1942" windowHeight="1030" activeSheetId="1"/>
    <customWorkbookView name="Raitis Imsa - Personal View" guid="{6FF01DA7-B5B4-4EC3-8F67-5D5ADCD39E8E}"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1" l="1"/>
  <c r="F12" i="1"/>
  <c r="D7" i="1"/>
  <c r="E131" i="1"/>
  <c r="F131" i="1"/>
  <c r="G131" i="1"/>
  <c r="H131" i="1"/>
  <c r="I131" i="1"/>
  <c r="J131" i="1"/>
  <c r="K131" i="1"/>
  <c r="D131" i="1"/>
  <c r="E269" i="1"/>
  <c r="H269" i="1"/>
  <c r="I269" i="1"/>
  <c r="I20" i="1"/>
  <c r="E17" i="1"/>
  <c r="F17" i="1"/>
  <c r="G17" i="1"/>
  <c r="G16" i="1" s="1"/>
  <c r="H17" i="1"/>
  <c r="H16" i="1" s="1"/>
  <c r="I17" i="1"/>
  <c r="I16" i="1" s="1"/>
  <c r="J17" i="1"/>
  <c r="K17" i="1"/>
  <c r="K16" i="1" s="1"/>
  <c r="E15" i="1"/>
  <c r="F15" i="1"/>
  <c r="G15" i="1"/>
  <c r="H15" i="1"/>
  <c r="I15" i="1"/>
  <c r="J15" i="1"/>
  <c r="K15" i="1"/>
  <c r="D15" i="1"/>
  <c r="D17" i="1"/>
  <c r="D16" i="1" s="1"/>
  <c r="E16" i="1"/>
  <c r="D19" i="1"/>
  <c r="D18" i="1" s="1"/>
  <c r="E19" i="1"/>
  <c r="E18" i="1" s="1"/>
  <c r="F19" i="1"/>
  <c r="F18" i="1" s="1"/>
  <c r="G19" i="1"/>
  <c r="G18" i="1" s="1"/>
  <c r="H19" i="1"/>
  <c r="H18" i="1" s="1"/>
  <c r="I19" i="1"/>
  <c r="I18" i="1" s="1"/>
  <c r="J19" i="1"/>
  <c r="J18" i="1" s="1"/>
  <c r="K19" i="1"/>
  <c r="K18" i="1" s="1"/>
  <c r="D21" i="1"/>
  <c r="D20" i="1" s="1"/>
  <c r="E21" i="1"/>
  <c r="E20" i="1" s="1"/>
  <c r="F21" i="1"/>
  <c r="F20" i="1" s="1"/>
  <c r="G21" i="1"/>
  <c r="G20" i="1" s="1"/>
  <c r="F16" i="1"/>
  <c r="J16" i="1"/>
  <c r="E11" i="1"/>
  <c r="F11" i="1"/>
  <c r="G11" i="1"/>
  <c r="H11" i="1"/>
  <c r="I11" i="1"/>
  <c r="J11" i="1"/>
  <c r="K11" i="1"/>
  <c r="D11" i="1"/>
  <c r="E10" i="1"/>
  <c r="F10" i="1"/>
  <c r="G10" i="1"/>
  <c r="H10" i="1"/>
  <c r="I10" i="1"/>
  <c r="J10" i="1"/>
  <c r="K10" i="1"/>
  <c r="E9" i="1"/>
  <c r="F9" i="1"/>
  <c r="G9" i="1"/>
  <c r="H9" i="1"/>
  <c r="I9" i="1"/>
  <c r="J9" i="1"/>
  <c r="K9" i="1"/>
  <c r="E8" i="1"/>
  <c r="F8" i="1"/>
  <c r="G8" i="1"/>
  <c r="H8" i="1"/>
  <c r="I8" i="1"/>
  <c r="J8" i="1"/>
  <c r="K8" i="1"/>
  <c r="H21" i="1"/>
  <c r="H20" i="1" s="1"/>
  <c r="I21" i="1"/>
  <c r="J21" i="1"/>
  <c r="J20" i="1" s="1"/>
  <c r="K21" i="1"/>
  <c r="K20" i="1" s="1"/>
  <c r="H315" i="1"/>
  <c r="H314" i="1" s="1"/>
  <c r="I315" i="1"/>
  <c r="I314" i="1" s="1"/>
  <c r="J315" i="1"/>
  <c r="J314" i="1" s="1"/>
  <c r="K315" i="1"/>
  <c r="K314" i="1" s="1"/>
  <c r="E312" i="1"/>
  <c r="E311" i="1" s="1"/>
  <c r="F312" i="1"/>
  <c r="F311" i="1" s="1"/>
  <c r="G312" i="1"/>
  <c r="G311" i="1" s="1"/>
  <c r="H312" i="1"/>
  <c r="H311" i="1" s="1"/>
  <c r="I312" i="1"/>
  <c r="I311" i="1" s="1"/>
  <c r="J312" i="1"/>
  <c r="J311" i="1" s="1"/>
  <c r="K312" i="1"/>
  <c r="K311" i="1" s="1"/>
  <c r="D312" i="1"/>
  <c r="D311" i="1" s="1"/>
  <c r="E318" i="1"/>
  <c r="F318" i="1"/>
  <c r="F317" i="1" s="1"/>
  <c r="G318" i="1"/>
  <c r="G317" i="1" s="1"/>
  <c r="H318" i="1"/>
  <c r="H317" i="1" s="1"/>
  <c r="I318" i="1"/>
  <c r="I317" i="1" s="1"/>
  <c r="J318" i="1"/>
  <c r="K318" i="1"/>
  <c r="K317" i="1" s="1"/>
  <c r="D318" i="1"/>
  <c r="D317" i="1" s="1"/>
  <c r="E299" i="1"/>
  <c r="F299" i="1"/>
  <c r="F291" i="1" s="1"/>
  <c r="G299" i="1"/>
  <c r="H299" i="1"/>
  <c r="I299" i="1"/>
  <c r="I291" i="1" s="1"/>
  <c r="J299" i="1"/>
  <c r="K299" i="1"/>
  <c r="D299" i="1"/>
  <c r="E300" i="1"/>
  <c r="F300" i="1"/>
  <c r="G300" i="1"/>
  <c r="H300" i="1"/>
  <c r="I300" i="1"/>
  <c r="J300" i="1"/>
  <c r="K300" i="1"/>
  <c r="D300" i="1"/>
  <c r="E317" i="1"/>
  <c r="J317" i="1"/>
  <c r="F321" i="1"/>
  <c r="F320" i="1" s="1"/>
  <c r="G321" i="1"/>
  <c r="G320" i="1" s="1"/>
  <c r="H321" i="1"/>
  <c r="H320" i="1" s="1"/>
  <c r="I321" i="1"/>
  <c r="I320" i="1" s="1"/>
  <c r="J321" i="1"/>
  <c r="J320" i="1" s="1"/>
  <c r="K321" i="1"/>
  <c r="K320" i="1" s="1"/>
  <c r="E321" i="1"/>
  <c r="E320" i="1" s="1"/>
  <c r="D321" i="1"/>
  <c r="D320" i="1" s="1"/>
  <c r="E315" i="1"/>
  <c r="E314" i="1" s="1"/>
  <c r="F315" i="1"/>
  <c r="F314" i="1" s="1"/>
  <c r="G315" i="1"/>
  <c r="G314" i="1" s="1"/>
  <c r="D315" i="1"/>
  <c r="D314" i="1" s="1"/>
  <c r="I288" i="1"/>
  <c r="F289" i="1"/>
  <c r="F288" i="1" s="1"/>
  <c r="D10" i="1"/>
  <c r="D9" i="1"/>
  <c r="D8" i="1"/>
  <c r="E7" i="1"/>
  <c r="F7" i="1"/>
  <c r="G7" i="1"/>
  <c r="H7" i="1"/>
  <c r="I7" i="1"/>
  <c r="J7" i="1"/>
  <c r="K7" i="1"/>
  <c r="E286" i="1"/>
  <c r="E285" i="1" s="1"/>
  <c r="F286" i="1"/>
  <c r="F285" i="1" s="1"/>
  <c r="G286" i="1"/>
  <c r="G285" i="1" s="1"/>
  <c r="H286" i="1"/>
  <c r="H285" i="1" s="1"/>
  <c r="I286" i="1"/>
  <c r="I285" i="1" s="1"/>
  <c r="J286" i="1"/>
  <c r="J285" i="1" s="1"/>
  <c r="K286" i="1"/>
  <c r="K285" i="1" s="1"/>
  <c r="D286" i="1"/>
  <c r="D285" i="1" s="1"/>
  <c r="E283" i="1"/>
  <c r="E282" i="1" s="1"/>
  <c r="F283" i="1"/>
  <c r="F282" i="1" s="1"/>
  <c r="G283" i="1"/>
  <c r="G282" i="1" s="1"/>
  <c r="H283" i="1"/>
  <c r="H282" i="1" s="1"/>
  <c r="I283" i="1"/>
  <c r="I282" i="1" s="1"/>
  <c r="J283" i="1"/>
  <c r="J282" i="1" s="1"/>
  <c r="K283" i="1"/>
  <c r="K282" i="1" s="1"/>
  <c r="D283" i="1"/>
  <c r="D282" i="1" s="1"/>
  <c r="E280" i="1"/>
  <c r="E279" i="1" s="1"/>
  <c r="F280" i="1"/>
  <c r="F279" i="1" s="1"/>
  <c r="G280" i="1"/>
  <c r="G279" i="1" s="1"/>
  <c r="H280" i="1"/>
  <c r="H279" i="1" s="1"/>
  <c r="I280" i="1"/>
  <c r="I279" i="1" s="1"/>
  <c r="J280" i="1"/>
  <c r="J279" i="1" s="1"/>
  <c r="K280" i="1"/>
  <c r="K279" i="1" s="1"/>
  <c r="D280" i="1"/>
  <c r="D279" i="1" s="1"/>
  <c r="K289" i="1"/>
  <c r="K288" i="1" s="1"/>
  <c r="J289" i="1"/>
  <c r="J288" i="1" s="1"/>
  <c r="H289" i="1"/>
  <c r="H288" i="1" s="1"/>
  <c r="G289" i="1"/>
  <c r="G288" i="1" s="1"/>
  <c r="E289" i="1"/>
  <c r="E288" i="1" s="1"/>
  <c r="D289" i="1"/>
  <c r="D288" i="1" s="1"/>
  <c r="E267" i="1"/>
  <c r="E266" i="1" s="1"/>
  <c r="E265" i="1" s="1"/>
  <c r="F267" i="1"/>
  <c r="F266" i="1" s="1"/>
  <c r="F265" i="1" s="1"/>
  <c r="G267" i="1"/>
  <c r="G266" i="1" s="1"/>
  <c r="G265" i="1" s="1"/>
  <c r="H267" i="1"/>
  <c r="H266" i="1" s="1"/>
  <c r="H265" i="1" s="1"/>
  <c r="I267" i="1"/>
  <c r="I266" i="1" s="1"/>
  <c r="I265" i="1" s="1"/>
  <c r="J267" i="1"/>
  <c r="J266" i="1" s="1"/>
  <c r="J265" i="1" s="1"/>
  <c r="K267" i="1"/>
  <c r="K266" i="1" s="1"/>
  <c r="K265" i="1" s="1"/>
  <c r="D267" i="1"/>
  <c r="D266" i="1" s="1"/>
  <c r="D265" i="1" s="1"/>
  <c r="K274" i="1"/>
  <c r="J274" i="1"/>
  <c r="I274" i="1"/>
  <c r="I273" i="1" s="1"/>
  <c r="H274" i="1"/>
  <c r="H273" i="1" s="1"/>
  <c r="G274" i="1"/>
  <c r="G273" i="1" s="1"/>
  <c r="F274" i="1"/>
  <c r="F273" i="1" s="1"/>
  <c r="E274" i="1"/>
  <c r="E273" i="1" s="1"/>
  <c r="D274" i="1"/>
  <c r="D273" i="1" s="1"/>
  <c r="D269" i="1" s="1"/>
  <c r="K273" i="1"/>
  <c r="J273" i="1"/>
  <c r="K271" i="1"/>
  <c r="J271" i="1"/>
  <c r="J270" i="1" s="1"/>
  <c r="J269" i="1" s="1"/>
  <c r="I271" i="1"/>
  <c r="I270" i="1" s="1"/>
  <c r="H271" i="1"/>
  <c r="H270" i="1" s="1"/>
  <c r="G271" i="1"/>
  <c r="G270" i="1" s="1"/>
  <c r="G269" i="1" s="1"/>
  <c r="F271" i="1"/>
  <c r="F270" i="1" s="1"/>
  <c r="F269" i="1" s="1"/>
  <c r="E271" i="1"/>
  <c r="E270" i="1" s="1"/>
  <c r="D271" i="1"/>
  <c r="D270" i="1" s="1"/>
  <c r="K270" i="1"/>
  <c r="K269" i="1" s="1"/>
  <c r="E263" i="1"/>
  <c r="E262" i="1" s="1"/>
  <c r="F263" i="1"/>
  <c r="F262" i="1" s="1"/>
  <c r="G263" i="1"/>
  <c r="G262" i="1" s="1"/>
  <c r="H263" i="1"/>
  <c r="H262" i="1" s="1"/>
  <c r="I263" i="1"/>
  <c r="I262" i="1" s="1"/>
  <c r="J263" i="1"/>
  <c r="J262" i="1" s="1"/>
  <c r="K263" i="1"/>
  <c r="K262" i="1" s="1"/>
  <c r="E260" i="1"/>
  <c r="E259" i="1" s="1"/>
  <c r="F260" i="1"/>
  <c r="F259" i="1" s="1"/>
  <c r="G260" i="1"/>
  <c r="G259" i="1" s="1"/>
  <c r="H260" i="1"/>
  <c r="H259" i="1" s="1"/>
  <c r="I260" i="1"/>
  <c r="I259" i="1" s="1"/>
  <c r="J260" i="1"/>
  <c r="J259" i="1" s="1"/>
  <c r="K260" i="1"/>
  <c r="K259" i="1" s="1"/>
  <c r="E257" i="1"/>
  <c r="E256" i="1" s="1"/>
  <c r="F257" i="1"/>
  <c r="F256" i="1" s="1"/>
  <c r="G257" i="1"/>
  <c r="G256" i="1" s="1"/>
  <c r="H257" i="1"/>
  <c r="H256" i="1" s="1"/>
  <c r="I257" i="1"/>
  <c r="I256" i="1" s="1"/>
  <c r="J257" i="1"/>
  <c r="J256" i="1" s="1"/>
  <c r="K257" i="1"/>
  <c r="K256" i="1" s="1"/>
  <c r="D263" i="1"/>
  <c r="D262" i="1" s="1"/>
  <c r="D260" i="1"/>
  <c r="E253" i="1"/>
  <c r="E252" i="1" s="1"/>
  <c r="F253" i="1"/>
  <c r="F252" i="1" s="1"/>
  <c r="G253" i="1"/>
  <c r="G252" i="1" s="1"/>
  <c r="H253" i="1"/>
  <c r="H252" i="1" s="1"/>
  <c r="I253" i="1"/>
  <c r="I252" i="1" s="1"/>
  <c r="J253" i="1"/>
  <c r="J252" i="1" s="1"/>
  <c r="K253" i="1"/>
  <c r="K252" i="1" s="1"/>
  <c r="D253" i="1"/>
  <c r="E250" i="1"/>
  <c r="E249" i="1" s="1"/>
  <c r="F250" i="1"/>
  <c r="F249" i="1" s="1"/>
  <c r="G250" i="1"/>
  <c r="G249" i="1" s="1"/>
  <c r="H250" i="1"/>
  <c r="H249" i="1" s="1"/>
  <c r="I250" i="1"/>
  <c r="I249" i="1" s="1"/>
  <c r="J250" i="1"/>
  <c r="J249" i="1" s="1"/>
  <c r="K250" i="1"/>
  <c r="K249" i="1" s="1"/>
  <c r="D250" i="1"/>
  <c r="E247" i="1"/>
  <c r="E246" i="1" s="1"/>
  <c r="F247" i="1"/>
  <c r="F246" i="1" s="1"/>
  <c r="G247" i="1"/>
  <c r="G246" i="1" s="1"/>
  <c r="H247" i="1"/>
  <c r="H246" i="1" s="1"/>
  <c r="I247" i="1"/>
  <c r="I246" i="1" s="1"/>
  <c r="J247" i="1"/>
  <c r="J246" i="1" s="1"/>
  <c r="K247" i="1"/>
  <c r="K246" i="1" s="1"/>
  <c r="D247" i="1"/>
  <c r="D246" i="1" s="1"/>
  <c r="E173" i="1"/>
  <c r="E172" i="1" s="1"/>
  <c r="F173" i="1"/>
  <c r="F172" i="1" s="1"/>
  <c r="G173" i="1"/>
  <c r="G172" i="1" s="1"/>
  <c r="H173" i="1"/>
  <c r="H172" i="1" s="1"/>
  <c r="I173" i="1"/>
  <c r="I172" i="1" s="1"/>
  <c r="J173" i="1"/>
  <c r="J172" i="1" s="1"/>
  <c r="K173" i="1"/>
  <c r="K172" i="1" s="1"/>
  <c r="D173" i="1"/>
  <c r="E208" i="1"/>
  <c r="E243" i="1"/>
  <c r="E242" i="1" s="1"/>
  <c r="F243" i="1"/>
  <c r="F242" i="1" s="1"/>
  <c r="G243" i="1"/>
  <c r="G242" i="1" s="1"/>
  <c r="H243" i="1"/>
  <c r="H242" i="1" s="1"/>
  <c r="I243" i="1"/>
  <c r="I242" i="1" s="1"/>
  <c r="J243" i="1"/>
  <c r="J242" i="1" s="1"/>
  <c r="K243" i="1"/>
  <c r="K242" i="1" s="1"/>
  <c r="D243" i="1"/>
  <c r="D242" i="1" s="1"/>
  <c r="E240" i="1"/>
  <c r="F240" i="1"/>
  <c r="G240" i="1"/>
  <c r="G239" i="1" s="1"/>
  <c r="H240" i="1"/>
  <c r="H239" i="1" s="1"/>
  <c r="I240" i="1"/>
  <c r="I239" i="1" s="1"/>
  <c r="J240" i="1"/>
  <c r="J239" i="1" s="1"/>
  <c r="K240" i="1"/>
  <c r="K239" i="1" s="1"/>
  <c r="D240" i="1"/>
  <c r="E239" i="1"/>
  <c r="F239" i="1"/>
  <c r="E237" i="1"/>
  <c r="E236" i="1" s="1"/>
  <c r="F237" i="1"/>
  <c r="F236" i="1" s="1"/>
  <c r="G237" i="1"/>
  <c r="G236" i="1" s="1"/>
  <c r="H237" i="1"/>
  <c r="H236" i="1" s="1"/>
  <c r="I237" i="1"/>
  <c r="I236" i="1" s="1"/>
  <c r="J237" i="1"/>
  <c r="J236" i="1" s="1"/>
  <c r="K237" i="1"/>
  <c r="K236" i="1" s="1"/>
  <c r="E140" i="1"/>
  <c r="F140" i="1"/>
  <c r="G140" i="1"/>
  <c r="H140" i="1"/>
  <c r="I140" i="1"/>
  <c r="J140" i="1"/>
  <c r="K140" i="1"/>
  <c r="D140" i="1"/>
  <c r="E111" i="1"/>
  <c r="E110" i="1" s="1"/>
  <c r="F111" i="1"/>
  <c r="F110" i="1" s="1"/>
  <c r="G111" i="1"/>
  <c r="G110" i="1" s="1"/>
  <c r="H111" i="1"/>
  <c r="H110" i="1" s="1"/>
  <c r="I111" i="1"/>
  <c r="I110" i="1" s="1"/>
  <c r="J111" i="1"/>
  <c r="J110" i="1" s="1"/>
  <c r="K111" i="1"/>
  <c r="K110" i="1" s="1"/>
  <c r="E80" i="1"/>
  <c r="E79" i="1" s="1"/>
  <c r="F80" i="1"/>
  <c r="F79" i="1" s="1"/>
  <c r="G80" i="1"/>
  <c r="G79" i="1" s="1"/>
  <c r="H80" i="1"/>
  <c r="H79" i="1" s="1"/>
  <c r="I80" i="1"/>
  <c r="I79" i="1" s="1"/>
  <c r="J80" i="1"/>
  <c r="J79" i="1" s="1"/>
  <c r="K80" i="1"/>
  <c r="K79" i="1" s="1"/>
  <c r="D80" i="1"/>
  <c r="D79" i="1" s="1"/>
  <c r="E75" i="1"/>
  <c r="F75" i="1"/>
  <c r="G75" i="1"/>
  <c r="H75" i="1"/>
  <c r="I75" i="1"/>
  <c r="J75" i="1"/>
  <c r="K75" i="1"/>
  <c r="D75" i="1"/>
  <c r="E71" i="1"/>
  <c r="F71" i="1"/>
  <c r="G71" i="1"/>
  <c r="H71" i="1"/>
  <c r="I71" i="1"/>
  <c r="J71" i="1"/>
  <c r="K71" i="1"/>
  <c r="D71" i="1"/>
  <c r="K47" i="1"/>
  <c r="K46" i="1" s="1"/>
  <c r="J47" i="1"/>
  <c r="J46" i="1" s="1"/>
  <c r="I47" i="1"/>
  <c r="I46" i="1" s="1"/>
  <c r="H47" i="1"/>
  <c r="H46" i="1" s="1"/>
  <c r="G47" i="1"/>
  <c r="G46" i="1" s="1"/>
  <c r="F47" i="1"/>
  <c r="F46" i="1" s="1"/>
  <c r="E47" i="1"/>
  <c r="E46" i="1" s="1"/>
  <c r="D47" i="1"/>
  <c r="D46" i="1" s="1"/>
  <c r="E37" i="1"/>
  <c r="E36" i="1" s="1"/>
  <c r="F37" i="1"/>
  <c r="F36" i="1" s="1"/>
  <c r="G37" i="1"/>
  <c r="G36" i="1" s="1"/>
  <c r="H37" i="1"/>
  <c r="H36" i="1" s="1"/>
  <c r="I37" i="1"/>
  <c r="I36" i="1" s="1"/>
  <c r="J37" i="1"/>
  <c r="J36" i="1" s="1"/>
  <c r="K37" i="1"/>
  <c r="K36" i="1" s="1"/>
  <c r="D37" i="1"/>
  <c r="D36" i="1" s="1"/>
  <c r="I6" i="1" l="1"/>
  <c r="F6" i="1"/>
  <c r="F5" i="1" s="1"/>
  <c r="I5" i="1"/>
  <c r="J310" i="1"/>
  <c r="J309" i="1" s="1"/>
  <c r="D310" i="1"/>
  <c r="D309" i="1" s="1"/>
  <c r="I310" i="1"/>
  <c r="I309" i="1" s="1"/>
  <c r="K310" i="1"/>
  <c r="K309" i="1" s="1"/>
  <c r="G310" i="1"/>
  <c r="G309" i="1" s="1"/>
  <c r="E310" i="1"/>
  <c r="E309" i="1" s="1"/>
  <c r="F310" i="1"/>
  <c r="F309" i="1" s="1"/>
  <c r="H310" i="1"/>
  <c r="H309" i="1" s="1"/>
  <c r="D278" i="1"/>
  <c r="H278" i="1"/>
  <c r="F278" i="1"/>
  <c r="G278" i="1"/>
  <c r="I278" i="1"/>
  <c r="E278" i="1"/>
  <c r="J278" i="1"/>
  <c r="K255" i="1"/>
  <c r="G255" i="1"/>
  <c r="J255" i="1"/>
  <c r="F255" i="1"/>
  <c r="I255" i="1"/>
  <c r="E255" i="1"/>
  <c r="H255" i="1"/>
  <c r="F235" i="1"/>
  <c r="I235" i="1"/>
  <c r="E235" i="1"/>
  <c r="H235" i="1"/>
  <c r="G235" i="1"/>
  <c r="G245" i="1"/>
  <c r="J245" i="1"/>
  <c r="F245" i="1"/>
  <c r="I245" i="1"/>
  <c r="E245" i="1"/>
  <c r="K245" i="1"/>
  <c r="H245" i="1"/>
  <c r="K235" i="1"/>
  <c r="J235" i="1"/>
  <c r="E225" i="1" l="1"/>
  <c r="E224" i="1" s="1"/>
  <c r="F225" i="1"/>
  <c r="F224" i="1" s="1"/>
  <c r="G225" i="1"/>
  <c r="G224" i="1" s="1"/>
  <c r="H225" i="1"/>
  <c r="H224" i="1" s="1"/>
  <c r="I225" i="1"/>
  <c r="I224" i="1" s="1"/>
  <c r="J225" i="1"/>
  <c r="J224" i="1" s="1"/>
  <c r="K225" i="1"/>
  <c r="K224" i="1" s="1"/>
  <c r="E231" i="1"/>
  <c r="E230" i="1" s="1"/>
  <c r="F231" i="1"/>
  <c r="F230" i="1" s="1"/>
  <c r="G231" i="1"/>
  <c r="G230" i="1" s="1"/>
  <c r="H231" i="1"/>
  <c r="H230" i="1" s="1"/>
  <c r="I231" i="1"/>
  <c r="I230" i="1" s="1"/>
  <c r="J231" i="1"/>
  <c r="J230" i="1" s="1"/>
  <c r="K231" i="1"/>
  <c r="K230" i="1" s="1"/>
  <c r="D231" i="1"/>
  <c r="D230" i="1" s="1"/>
  <c r="E228" i="1"/>
  <c r="E227" i="1" s="1"/>
  <c r="F228" i="1"/>
  <c r="F227" i="1" s="1"/>
  <c r="G228" i="1"/>
  <c r="G227" i="1" s="1"/>
  <c r="H228" i="1"/>
  <c r="H227" i="1" s="1"/>
  <c r="I228" i="1"/>
  <c r="I227" i="1" s="1"/>
  <c r="J228" i="1"/>
  <c r="J227" i="1" s="1"/>
  <c r="K228" i="1"/>
  <c r="K227" i="1" s="1"/>
  <c r="D228" i="1"/>
  <c r="D227" i="1" s="1"/>
  <c r="E221" i="1"/>
  <c r="E220" i="1" s="1"/>
  <c r="F221" i="1"/>
  <c r="F220" i="1" s="1"/>
  <c r="G221" i="1"/>
  <c r="G220" i="1" s="1"/>
  <c r="H221" i="1"/>
  <c r="H220" i="1" s="1"/>
  <c r="I221" i="1"/>
  <c r="I220" i="1" s="1"/>
  <c r="J221" i="1"/>
  <c r="J220" i="1" s="1"/>
  <c r="K221" i="1"/>
  <c r="K220" i="1" s="1"/>
  <c r="D221" i="1"/>
  <c r="D220" i="1" s="1"/>
  <c r="E218" i="1"/>
  <c r="E217" i="1" s="1"/>
  <c r="F218" i="1"/>
  <c r="F217" i="1" s="1"/>
  <c r="G218" i="1"/>
  <c r="G217" i="1" s="1"/>
  <c r="H218" i="1"/>
  <c r="H217" i="1" s="1"/>
  <c r="I218" i="1"/>
  <c r="I217" i="1" s="1"/>
  <c r="J218" i="1"/>
  <c r="J217" i="1" s="1"/>
  <c r="K218" i="1"/>
  <c r="K217" i="1" s="1"/>
  <c r="D218" i="1"/>
  <c r="E215" i="1"/>
  <c r="E214" i="1" s="1"/>
  <c r="F215" i="1"/>
  <c r="F214" i="1" s="1"/>
  <c r="G215" i="1"/>
  <c r="G214" i="1" s="1"/>
  <c r="H215" i="1"/>
  <c r="H214" i="1" s="1"/>
  <c r="I215" i="1"/>
  <c r="I214" i="1" s="1"/>
  <c r="J215" i="1"/>
  <c r="J214" i="1" s="1"/>
  <c r="K215" i="1"/>
  <c r="K214" i="1" s="1"/>
  <c r="D215" i="1"/>
  <c r="E211" i="1"/>
  <c r="F211" i="1"/>
  <c r="G211" i="1"/>
  <c r="H211" i="1"/>
  <c r="I211" i="1"/>
  <c r="J211" i="1"/>
  <c r="K211" i="1"/>
  <c r="D211" i="1"/>
  <c r="F208" i="1"/>
  <c r="G208" i="1"/>
  <c r="H208" i="1"/>
  <c r="I208" i="1"/>
  <c r="J208" i="1"/>
  <c r="K208" i="1"/>
  <c r="D208" i="1"/>
  <c r="E206" i="1"/>
  <c r="E205" i="1" s="1"/>
  <c r="F206" i="1"/>
  <c r="F205" i="1" s="1"/>
  <c r="G206" i="1"/>
  <c r="G205" i="1" s="1"/>
  <c r="H206" i="1"/>
  <c r="H205" i="1" s="1"/>
  <c r="I206" i="1"/>
  <c r="I205" i="1" s="1"/>
  <c r="J206" i="1"/>
  <c r="J205" i="1" s="1"/>
  <c r="K206" i="1"/>
  <c r="K205" i="1" s="1"/>
  <c r="E202" i="1"/>
  <c r="E201" i="1" s="1"/>
  <c r="F202" i="1"/>
  <c r="F201" i="1" s="1"/>
  <c r="G202" i="1"/>
  <c r="G201" i="1" s="1"/>
  <c r="H202" i="1"/>
  <c r="H201" i="1" s="1"/>
  <c r="I202" i="1"/>
  <c r="I201" i="1" s="1"/>
  <c r="J202" i="1"/>
  <c r="J201" i="1" s="1"/>
  <c r="K202" i="1"/>
  <c r="K201" i="1" s="1"/>
  <c r="D202" i="1"/>
  <c r="D201" i="1" s="1"/>
  <c r="E199" i="1"/>
  <c r="E198" i="1" s="1"/>
  <c r="F199" i="1"/>
  <c r="F198" i="1" s="1"/>
  <c r="G199" i="1"/>
  <c r="G198" i="1" s="1"/>
  <c r="H199" i="1"/>
  <c r="H198" i="1" s="1"/>
  <c r="I199" i="1"/>
  <c r="I198" i="1" s="1"/>
  <c r="J199" i="1"/>
  <c r="J198" i="1" s="1"/>
  <c r="K199" i="1"/>
  <c r="K198" i="1" s="1"/>
  <c r="D199" i="1"/>
  <c r="E195" i="1"/>
  <c r="E194" i="1" s="1"/>
  <c r="E193" i="1" s="1"/>
  <c r="F195" i="1"/>
  <c r="F194" i="1" s="1"/>
  <c r="G195" i="1"/>
  <c r="G194" i="1" s="1"/>
  <c r="H195" i="1"/>
  <c r="H194" i="1" s="1"/>
  <c r="I195" i="1"/>
  <c r="I194" i="1" s="1"/>
  <c r="I193" i="1" s="1"/>
  <c r="J195" i="1"/>
  <c r="J194" i="1" s="1"/>
  <c r="J193" i="1" s="1"/>
  <c r="K195" i="1"/>
  <c r="K194" i="1" s="1"/>
  <c r="E191" i="1"/>
  <c r="E190" i="1" s="1"/>
  <c r="F191" i="1"/>
  <c r="F190" i="1" s="1"/>
  <c r="G191" i="1"/>
  <c r="G190" i="1" s="1"/>
  <c r="H191" i="1"/>
  <c r="H190" i="1" s="1"/>
  <c r="I191" i="1"/>
  <c r="I190" i="1" s="1"/>
  <c r="J191" i="1"/>
  <c r="J190" i="1" s="1"/>
  <c r="K191" i="1"/>
  <c r="K190" i="1" s="1"/>
  <c r="D191" i="1"/>
  <c r="D190" i="1" s="1"/>
  <c r="E188" i="1"/>
  <c r="E187" i="1" s="1"/>
  <c r="F188" i="1"/>
  <c r="F187" i="1" s="1"/>
  <c r="G188" i="1"/>
  <c r="G187" i="1" s="1"/>
  <c r="H188" i="1"/>
  <c r="H187" i="1" s="1"/>
  <c r="I188" i="1"/>
  <c r="I187" i="1" s="1"/>
  <c r="J188" i="1"/>
  <c r="J187" i="1" s="1"/>
  <c r="K188" i="1"/>
  <c r="K187" i="1" s="1"/>
  <c r="D188" i="1"/>
  <c r="D187" i="1" s="1"/>
  <c r="E185" i="1"/>
  <c r="E184" i="1" s="1"/>
  <c r="F185" i="1"/>
  <c r="F184" i="1" s="1"/>
  <c r="G185" i="1"/>
  <c r="G184" i="1" s="1"/>
  <c r="H185" i="1"/>
  <c r="H184" i="1" s="1"/>
  <c r="I185" i="1"/>
  <c r="I184" i="1" s="1"/>
  <c r="J185" i="1"/>
  <c r="J184" i="1" s="1"/>
  <c r="K185" i="1"/>
  <c r="K184" i="1" s="1"/>
  <c r="D185" i="1"/>
  <c r="D184" i="1" s="1"/>
  <c r="E181" i="1"/>
  <c r="E180" i="1" s="1"/>
  <c r="F181" i="1"/>
  <c r="F180" i="1" s="1"/>
  <c r="G181" i="1"/>
  <c r="G180" i="1" s="1"/>
  <c r="H181" i="1"/>
  <c r="H180" i="1" s="1"/>
  <c r="I181" i="1"/>
  <c r="I180" i="1" s="1"/>
  <c r="J181" i="1"/>
  <c r="J180" i="1" s="1"/>
  <c r="K181" i="1"/>
  <c r="K180" i="1" s="1"/>
  <c r="E177" i="1"/>
  <c r="E176" i="1" s="1"/>
  <c r="F177" i="1"/>
  <c r="F176" i="1" s="1"/>
  <c r="G177" i="1"/>
  <c r="G176" i="1" s="1"/>
  <c r="H177" i="1"/>
  <c r="H176" i="1" s="1"/>
  <c r="I177" i="1"/>
  <c r="I176" i="1" s="1"/>
  <c r="J177" i="1"/>
  <c r="J176" i="1" s="1"/>
  <c r="K177" i="1"/>
  <c r="K176" i="1" s="1"/>
  <c r="E170" i="1"/>
  <c r="E169" i="1" s="1"/>
  <c r="F170" i="1"/>
  <c r="F169" i="1" s="1"/>
  <c r="G170" i="1"/>
  <c r="G169" i="1" s="1"/>
  <c r="H170" i="1"/>
  <c r="H169" i="1" s="1"/>
  <c r="I170" i="1"/>
  <c r="I169" i="1" s="1"/>
  <c r="J170" i="1"/>
  <c r="J169" i="1" s="1"/>
  <c r="K170" i="1"/>
  <c r="K169" i="1" s="1"/>
  <c r="D170" i="1"/>
  <c r="E167" i="1"/>
  <c r="E166" i="1" s="1"/>
  <c r="F167" i="1"/>
  <c r="F166" i="1" s="1"/>
  <c r="G167" i="1"/>
  <c r="G166" i="1" s="1"/>
  <c r="H167" i="1"/>
  <c r="H166" i="1" s="1"/>
  <c r="I167" i="1"/>
  <c r="I166" i="1" s="1"/>
  <c r="J167" i="1"/>
  <c r="J166" i="1" s="1"/>
  <c r="K167" i="1"/>
  <c r="K166" i="1" s="1"/>
  <c r="E164" i="1"/>
  <c r="E163" i="1" s="1"/>
  <c r="F164" i="1"/>
  <c r="F163" i="1" s="1"/>
  <c r="G164" i="1"/>
  <c r="G163" i="1" s="1"/>
  <c r="G162" i="1" s="1"/>
  <c r="H164" i="1"/>
  <c r="H163" i="1" s="1"/>
  <c r="H162" i="1" s="1"/>
  <c r="I164" i="1"/>
  <c r="I163" i="1" s="1"/>
  <c r="J164" i="1"/>
  <c r="J163" i="1" s="1"/>
  <c r="K164" i="1"/>
  <c r="K163" i="1" s="1"/>
  <c r="K162" i="1" s="1"/>
  <c r="E139" i="1"/>
  <c r="F139" i="1"/>
  <c r="G139" i="1"/>
  <c r="H139" i="1"/>
  <c r="I139" i="1"/>
  <c r="J139" i="1"/>
  <c r="K139" i="1"/>
  <c r="E136" i="1"/>
  <c r="E135" i="1" s="1"/>
  <c r="F136" i="1"/>
  <c r="F135" i="1" s="1"/>
  <c r="G136" i="1"/>
  <c r="G135" i="1" s="1"/>
  <c r="H136" i="1"/>
  <c r="H135" i="1" s="1"/>
  <c r="I136" i="1"/>
  <c r="I135" i="1" s="1"/>
  <c r="J136" i="1"/>
  <c r="J135" i="1" s="1"/>
  <c r="K136" i="1"/>
  <c r="K135" i="1" s="1"/>
  <c r="D172" i="1"/>
  <c r="E160" i="1"/>
  <c r="E159" i="1" s="1"/>
  <c r="F160" i="1"/>
  <c r="F159" i="1" s="1"/>
  <c r="G160" i="1"/>
  <c r="G159" i="1" s="1"/>
  <c r="H160" i="1"/>
  <c r="H159" i="1" s="1"/>
  <c r="I160" i="1"/>
  <c r="I159" i="1" s="1"/>
  <c r="J160" i="1"/>
  <c r="J159" i="1" s="1"/>
  <c r="K160" i="1"/>
  <c r="K159" i="1" s="1"/>
  <c r="E157" i="1"/>
  <c r="E156" i="1" s="1"/>
  <c r="F157" i="1"/>
  <c r="F156" i="1" s="1"/>
  <c r="G157" i="1"/>
  <c r="G156" i="1" s="1"/>
  <c r="H157" i="1"/>
  <c r="H156" i="1" s="1"/>
  <c r="I157" i="1"/>
  <c r="I156" i="1" s="1"/>
  <c r="J157" i="1"/>
  <c r="J156" i="1" s="1"/>
  <c r="K157" i="1"/>
  <c r="K156" i="1" s="1"/>
  <c r="E154" i="1"/>
  <c r="E153" i="1" s="1"/>
  <c r="F154" i="1"/>
  <c r="F153" i="1" s="1"/>
  <c r="G154" i="1"/>
  <c r="G153" i="1" s="1"/>
  <c r="H154" i="1"/>
  <c r="H153" i="1" s="1"/>
  <c r="I154" i="1"/>
  <c r="I153" i="1" s="1"/>
  <c r="J154" i="1"/>
  <c r="J153" i="1" s="1"/>
  <c r="K154" i="1"/>
  <c r="K153" i="1" s="1"/>
  <c r="E151" i="1"/>
  <c r="E150" i="1" s="1"/>
  <c r="F151" i="1"/>
  <c r="F150" i="1" s="1"/>
  <c r="G151" i="1"/>
  <c r="G150" i="1" s="1"/>
  <c r="H151" i="1"/>
  <c r="H150" i="1" s="1"/>
  <c r="I151" i="1"/>
  <c r="I150" i="1" s="1"/>
  <c r="J151" i="1"/>
  <c r="J150" i="1" s="1"/>
  <c r="K151" i="1"/>
  <c r="K150" i="1" s="1"/>
  <c r="D157" i="1"/>
  <c r="D156" i="1" s="1"/>
  <c r="D154" i="1"/>
  <c r="D153" i="1" s="1"/>
  <c r="D160" i="1"/>
  <c r="D159" i="1" s="1"/>
  <c r="E148" i="1"/>
  <c r="E147" i="1" s="1"/>
  <c r="F148" i="1"/>
  <c r="F147" i="1" s="1"/>
  <c r="G148" i="1"/>
  <c r="G147" i="1" s="1"/>
  <c r="H148" i="1"/>
  <c r="H147" i="1" s="1"/>
  <c r="I148" i="1"/>
  <c r="I147" i="1" s="1"/>
  <c r="J148" i="1"/>
  <c r="J147" i="1" s="1"/>
  <c r="K148" i="1"/>
  <c r="K147" i="1" s="1"/>
  <c r="D148" i="1"/>
  <c r="D147" i="1" s="1"/>
  <c r="E127" i="1"/>
  <c r="E126" i="1" s="1"/>
  <c r="E125" i="1" s="1"/>
  <c r="F127" i="1"/>
  <c r="F126" i="1" s="1"/>
  <c r="F125" i="1" s="1"/>
  <c r="G127" i="1"/>
  <c r="G126" i="1" s="1"/>
  <c r="G125" i="1" s="1"/>
  <c r="H127" i="1"/>
  <c r="H126" i="1" s="1"/>
  <c r="H125" i="1" s="1"/>
  <c r="I127" i="1"/>
  <c r="I126" i="1" s="1"/>
  <c r="I125" i="1" s="1"/>
  <c r="J127" i="1"/>
  <c r="J126" i="1" s="1"/>
  <c r="J125" i="1" s="1"/>
  <c r="K127" i="1"/>
  <c r="K126" i="1" s="1"/>
  <c r="K125" i="1" s="1"/>
  <c r="D127" i="1"/>
  <c r="E121" i="1"/>
  <c r="E120" i="1" s="1"/>
  <c r="F121" i="1"/>
  <c r="F120" i="1" s="1"/>
  <c r="G121" i="1"/>
  <c r="G120" i="1" s="1"/>
  <c r="H121" i="1"/>
  <c r="H120" i="1" s="1"/>
  <c r="I121" i="1"/>
  <c r="I120" i="1" s="1"/>
  <c r="J121" i="1"/>
  <c r="J120" i="1" s="1"/>
  <c r="K121" i="1"/>
  <c r="K120" i="1" s="1"/>
  <c r="E118" i="1"/>
  <c r="E117" i="1" s="1"/>
  <c r="F118" i="1"/>
  <c r="F117" i="1" s="1"/>
  <c r="G118" i="1"/>
  <c r="G117" i="1" s="1"/>
  <c r="H118" i="1"/>
  <c r="H117" i="1" s="1"/>
  <c r="I118" i="1"/>
  <c r="I117" i="1" s="1"/>
  <c r="J118" i="1"/>
  <c r="J117" i="1" s="1"/>
  <c r="K118" i="1"/>
  <c r="K117" i="1" s="1"/>
  <c r="D118" i="1"/>
  <c r="D117" i="1" s="1"/>
  <c r="E114" i="1"/>
  <c r="E113" i="1" s="1"/>
  <c r="F114" i="1"/>
  <c r="F113" i="1" s="1"/>
  <c r="G114" i="1"/>
  <c r="G113" i="1" s="1"/>
  <c r="H114" i="1"/>
  <c r="H113" i="1" s="1"/>
  <c r="I114" i="1"/>
  <c r="I113" i="1" s="1"/>
  <c r="J114" i="1"/>
  <c r="J113" i="1" s="1"/>
  <c r="K114" i="1"/>
  <c r="K113" i="1" s="1"/>
  <c r="D114" i="1"/>
  <c r="D111" i="1"/>
  <c r="E108" i="1"/>
  <c r="E107" i="1" s="1"/>
  <c r="F108" i="1"/>
  <c r="F107" i="1" s="1"/>
  <c r="G108" i="1"/>
  <c r="G107" i="1" s="1"/>
  <c r="H108" i="1"/>
  <c r="H107" i="1" s="1"/>
  <c r="I108" i="1"/>
  <c r="I107" i="1" s="1"/>
  <c r="J108" i="1"/>
  <c r="J107" i="1" s="1"/>
  <c r="K108" i="1"/>
  <c r="K107" i="1" s="1"/>
  <c r="E104" i="1"/>
  <c r="E103" i="1" s="1"/>
  <c r="E102" i="1" s="1"/>
  <c r="F104" i="1"/>
  <c r="F103" i="1" s="1"/>
  <c r="F102" i="1" s="1"/>
  <c r="G104" i="1"/>
  <c r="G103" i="1" s="1"/>
  <c r="G102" i="1" s="1"/>
  <c r="H104" i="1"/>
  <c r="H103" i="1" s="1"/>
  <c r="H102" i="1" s="1"/>
  <c r="I104" i="1"/>
  <c r="I103" i="1" s="1"/>
  <c r="I102" i="1" s="1"/>
  <c r="J104" i="1"/>
  <c r="J103" i="1" s="1"/>
  <c r="J102" i="1" s="1"/>
  <c r="K104" i="1"/>
  <c r="K103" i="1" s="1"/>
  <c r="K102" i="1" s="1"/>
  <c r="E100" i="1"/>
  <c r="E99" i="1" s="1"/>
  <c r="F100" i="1"/>
  <c r="F99" i="1" s="1"/>
  <c r="G100" i="1"/>
  <c r="G99" i="1" s="1"/>
  <c r="H100" i="1"/>
  <c r="H99" i="1" s="1"/>
  <c r="I100" i="1"/>
  <c r="I99" i="1" s="1"/>
  <c r="J100" i="1"/>
  <c r="J99" i="1" s="1"/>
  <c r="K100" i="1"/>
  <c r="K99" i="1" s="1"/>
  <c r="E97" i="1"/>
  <c r="E96" i="1" s="1"/>
  <c r="F97" i="1"/>
  <c r="F96" i="1" s="1"/>
  <c r="G97" i="1"/>
  <c r="G96" i="1" s="1"/>
  <c r="H97" i="1"/>
  <c r="H96" i="1" s="1"/>
  <c r="I97" i="1"/>
  <c r="I96" i="1" s="1"/>
  <c r="J97" i="1"/>
  <c r="J96" i="1" s="1"/>
  <c r="K97" i="1"/>
  <c r="K96" i="1" s="1"/>
  <c r="E94" i="1"/>
  <c r="E93" i="1" s="1"/>
  <c r="F94" i="1"/>
  <c r="F93" i="1" s="1"/>
  <c r="G94" i="1"/>
  <c r="G93" i="1" s="1"/>
  <c r="H94" i="1"/>
  <c r="H93" i="1" s="1"/>
  <c r="I94" i="1"/>
  <c r="I93" i="1" s="1"/>
  <c r="J94" i="1"/>
  <c r="J93" i="1" s="1"/>
  <c r="K94" i="1"/>
  <c r="K93" i="1" s="1"/>
  <c r="E90" i="1"/>
  <c r="E89" i="1" s="1"/>
  <c r="F90" i="1"/>
  <c r="F89" i="1" s="1"/>
  <c r="G90" i="1"/>
  <c r="G89" i="1" s="1"/>
  <c r="H90" i="1"/>
  <c r="H89" i="1" s="1"/>
  <c r="I90" i="1"/>
  <c r="I89" i="1" s="1"/>
  <c r="J90" i="1"/>
  <c r="J89" i="1" s="1"/>
  <c r="K90" i="1"/>
  <c r="K89" i="1" s="1"/>
  <c r="E86" i="1"/>
  <c r="E85" i="1" s="1"/>
  <c r="F86" i="1"/>
  <c r="F85" i="1" s="1"/>
  <c r="G86" i="1"/>
  <c r="G85" i="1" s="1"/>
  <c r="H86" i="1"/>
  <c r="H85" i="1" s="1"/>
  <c r="I86" i="1"/>
  <c r="I85" i="1" s="1"/>
  <c r="J86" i="1"/>
  <c r="J85" i="1" s="1"/>
  <c r="K86" i="1"/>
  <c r="K85" i="1" s="1"/>
  <c r="K74" i="1"/>
  <c r="K70" i="1"/>
  <c r="E68" i="1"/>
  <c r="E67" i="1" s="1"/>
  <c r="F68" i="1"/>
  <c r="F67" i="1" s="1"/>
  <c r="G68" i="1"/>
  <c r="G67" i="1" s="1"/>
  <c r="H68" i="1"/>
  <c r="H67" i="1" s="1"/>
  <c r="I68" i="1"/>
  <c r="I67" i="1" s="1"/>
  <c r="J68" i="1"/>
  <c r="J67" i="1" s="1"/>
  <c r="K68" i="1"/>
  <c r="K67" i="1" s="1"/>
  <c r="E62" i="1"/>
  <c r="E61" i="1" s="1"/>
  <c r="F62" i="1"/>
  <c r="F61" i="1" s="1"/>
  <c r="G62" i="1"/>
  <c r="G61" i="1" s="1"/>
  <c r="H62" i="1"/>
  <c r="H61" i="1" s="1"/>
  <c r="I62" i="1"/>
  <c r="I61" i="1" s="1"/>
  <c r="J62" i="1"/>
  <c r="J61" i="1" s="1"/>
  <c r="K62" i="1"/>
  <c r="K61" i="1" s="1"/>
  <c r="D62" i="1"/>
  <c r="D61" i="1" s="1"/>
  <c r="E59" i="1"/>
  <c r="E58" i="1" s="1"/>
  <c r="F59" i="1"/>
  <c r="F58" i="1" s="1"/>
  <c r="G59" i="1"/>
  <c r="G58" i="1" s="1"/>
  <c r="H59" i="1"/>
  <c r="H58" i="1" s="1"/>
  <c r="I59" i="1"/>
  <c r="I58" i="1" s="1"/>
  <c r="J59" i="1"/>
  <c r="J58" i="1" s="1"/>
  <c r="K59" i="1"/>
  <c r="K58" i="1" s="1"/>
  <c r="E74" i="1"/>
  <c r="F74" i="1"/>
  <c r="G74" i="1"/>
  <c r="H74" i="1"/>
  <c r="I74" i="1"/>
  <c r="J74" i="1"/>
  <c r="E70" i="1"/>
  <c r="F70" i="1"/>
  <c r="G70" i="1"/>
  <c r="H70" i="1"/>
  <c r="I70" i="1"/>
  <c r="J70" i="1"/>
  <c r="E65" i="1"/>
  <c r="E64" i="1" s="1"/>
  <c r="F65" i="1"/>
  <c r="F64" i="1" s="1"/>
  <c r="G65" i="1"/>
  <c r="G64" i="1" s="1"/>
  <c r="H65" i="1"/>
  <c r="H64" i="1" s="1"/>
  <c r="I65" i="1"/>
  <c r="I64" i="1" s="1"/>
  <c r="J65" i="1"/>
  <c r="J64" i="1" s="1"/>
  <c r="E56" i="1"/>
  <c r="E55" i="1" s="1"/>
  <c r="F56" i="1"/>
  <c r="F55" i="1" s="1"/>
  <c r="G56" i="1"/>
  <c r="G55" i="1" s="1"/>
  <c r="H56" i="1"/>
  <c r="H55" i="1" s="1"/>
  <c r="I56" i="1"/>
  <c r="I55" i="1" s="1"/>
  <c r="J56" i="1"/>
  <c r="J55" i="1" s="1"/>
  <c r="E51" i="1"/>
  <c r="E50" i="1" s="1"/>
  <c r="F51" i="1"/>
  <c r="F50" i="1" s="1"/>
  <c r="G51" i="1"/>
  <c r="G50" i="1" s="1"/>
  <c r="H51" i="1"/>
  <c r="H50" i="1" s="1"/>
  <c r="I51" i="1"/>
  <c r="I50" i="1" s="1"/>
  <c r="J51" i="1"/>
  <c r="J50" i="1" s="1"/>
  <c r="K51" i="1"/>
  <c r="K50" i="1" s="1"/>
  <c r="E44" i="1"/>
  <c r="E43" i="1" s="1"/>
  <c r="F44" i="1"/>
  <c r="F43" i="1" s="1"/>
  <c r="G44" i="1"/>
  <c r="G43" i="1" s="1"/>
  <c r="H44" i="1"/>
  <c r="H43" i="1" s="1"/>
  <c r="I44" i="1"/>
  <c r="I43" i="1" s="1"/>
  <c r="J44" i="1"/>
  <c r="J43" i="1" s="1"/>
  <c r="K44" i="1"/>
  <c r="K43" i="1" s="1"/>
  <c r="E41" i="1"/>
  <c r="F41" i="1"/>
  <c r="G41" i="1"/>
  <c r="H41" i="1"/>
  <c r="I41" i="1"/>
  <c r="J41" i="1"/>
  <c r="K41" i="1"/>
  <c r="E40" i="1"/>
  <c r="F40" i="1"/>
  <c r="G40" i="1"/>
  <c r="H40" i="1"/>
  <c r="I40" i="1"/>
  <c r="J40" i="1"/>
  <c r="K40" i="1"/>
  <c r="I33" i="1"/>
  <c r="I32" i="1" s="1"/>
  <c r="F33" i="1"/>
  <c r="F32" i="1" s="1"/>
  <c r="E30" i="1"/>
  <c r="E29" i="1" s="1"/>
  <c r="F30" i="1"/>
  <c r="F29" i="1" s="1"/>
  <c r="G30" i="1"/>
  <c r="G29" i="1" s="1"/>
  <c r="H30" i="1"/>
  <c r="H29" i="1" s="1"/>
  <c r="I30" i="1"/>
  <c r="I29" i="1" s="1"/>
  <c r="J30" i="1"/>
  <c r="J29" i="1" s="1"/>
  <c r="K30" i="1"/>
  <c r="K29" i="1" s="1"/>
  <c r="E33" i="1"/>
  <c r="E32" i="1" s="1"/>
  <c r="G33" i="1"/>
  <c r="G32" i="1" s="1"/>
  <c r="H33" i="1"/>
  <c r="H32" i="1" s="1"/>
  <c r="J33" i="1"/>
  <c r="J32" i="1" s="1"/>
  <c r="K33" i="1"/>
  <c r="K32" i="1" s="1"/>
  <c r="E27" i="1"/>
  <c r="E26" i="1" s="1"/>
  <c r="F27" i="1"/>
  <c r="F26" i="1" s="1"/>
  <c r="G27" i="1"/>
  <c r="G26" i="1" s="1"/>
  <c r="H27" i="1"/>
  <c r="H26" i="1" s="1"/>
  <c r="I27" i="1"/>
  <c r="I26" i="1" s="1"/>
  <c r="J27" i="1"/>
  <c r="J26" i="1" s="1"/>
  <c r="K27" i="1"/>
  <c r="K26" i="1" s="1"/>
  <c r="I162" i="1" l="1"/>
  <c r="E162" i="1"/>
  <c r="J162" i="1"/>
  <c r="F162" i="1"/>
  <c r="J223" i="1"/>
  <c r="F223" i="1"/>
  <c r="F204" i="1"/>
  <c r="I204" i="1"/>
  <c r="H35" i="1"/>
  <c r="K35" i="1"/>
  <c r="G35" i="1"/>
  <c r="J35" i="1"/>
  <c r="F35" i="1"/>
  <c r="I35" i="1"/>
  <c r="E35" i="1"/>
  <c r="H223" i="1"/>
  <c r="G193" i="1"/>
  <c r="I223" i="1"/>
  <c r="E223" i="1"/>
  <c r="K223" i="1"/>
  <c r="G223" i="1"/>
  <c r="K193" i="1"/>
  <c r="H193" i="1"/>
  <c r="F193" i="1"/>
  <c r="H175" i="1"/>
  <c r="K175" i="1"/>
  <c r="G175" i="1"/>
  <c r="J175" i="1"/>
  <c r="F175" i="1"/>
  <c r="I175" i="1"/>
  <c r="E175" i="1"/>
  <c r="I116" i="1"/>
  <c r="F116" i="1"/>
  <c r="J78" i="1"/>
  <c r="F78" i="1"/>
  <c r="I78" i="1"/>
  <c r="E78" i="1"/>
  <c r="H78" i="1"/>
  <c r="K78" i="1"/>
  <c r="G78" i="1"/>
  <c r="F49" i="1"/>
  <c r="I49" i="1"/>
  <c r="E25" i="1"/>
  <c r="I25" i="1"/>
  <c r="F25" i="1"/>
  <c r="J25" i="1"/>
  <c r="H25" i="1"/>
  <c r="K25" i="1"/>
  <c r="G25" i="1"/>
  <c r="F130" i="1" l="1"/>
  <c r="I130" i="1"/>
  <c r="I24" i="1"/>
  <c r="F24" i="1"/>
  <c r="D169" i="1" l="1"/>
  <c r="E13" i="1" l="1"/>
  <c r="G13" i="1"/>
  <c r="H13" i="1"/>
  <c r="J13" i="1"/>
  <c r="K13" i="1"/>
  <c r="E12" i="1"/>
  <c r="E6" i="1" s="1"/>
  <c r="G12" i="1"/>
  <c r="H12" i="1"/>
  <c r="H6" i="1" s="1"/>
  <c r="J12" i="1"/>
  <c r="K6" i="1"/>
  <c r="D27" i="1"/>
  <c r="D26" i="1" s="1"/>
  <c r="D30" i="1"/>
  <c r="D29" i="1" s="1"/>
  <c r="D33" i="1"/>
  <c r="D32" i="1" s="1"/>
  <c r="D40" i="1"/>
  <c r="D41" i="1"/>
  <c r="D44" i="1"/>
  <c r="D43" i="1" s="1"/>
  <c r="D51" i="1"/>
  <c r="D50" i="1" s="1"/>
  <c r="D56" i="1"/>
  <c r="D55" i="1" s="1"/>
  <c r="D59" i="1"/>
  <c r="D58" i="1" s="1"/>
  <c r="D65" i="1"/>
  <c r="D64" i="1" s="1"/>
  <c r="D68" i="1"/>
  <c r="D67" i="1" s="1"/>
  <c r="D70" i="1"/>
  <c r="D86" i="1"/>
  <c r="D85" i="1" s="1"/>
  <c r="D90" i="1"/>
  <c r="D89" i="1" s="1"/>
  <c r="D94" i="1"/>
  <c r="D93" i="1" s="1"/>
  <c r="D97" i="1"/>
  <c r="D96" i="1" s="1"/>
  <c r="D100" i="1"/>
  <c r="D99" i="1" s="1"/>
  <c r="D104" i="1"/>
  <c r="D103" i="1" s="1"/>
  <c r="D102" i="1" s="1"/>
  <c r="D108" i="1"/>
  <c r="D107" i="1" s="1"/>
  <c r="D113" i="1"/>
  <c r="D110" i="1" s="1"/>
  <c r="D121" i="1"/>
  <c r="D120" i="1" s="1"/>
  <c r="D116" i="1" s="1"/>
  <c r="D177" i="1"/>
  <c r="G6" i="1" l="1"/>
  <c r="J6" i="1"/>
  <c r="D35" i="1"/>
  <c r="D25" i="1"/>
  <c r="D106" i="1"/>
  <c r="D74" i="1" l="1"/>
  <c r="D49" i="1" s="1"/>
  <c r="D78" i="1"/>
  <c r="E305" i="1"/>
  <c r="G305" i="1"/>
  <c r="H305" i="1"/>
  <c r="J305" i="1"/>
  <c r="K305" i="1"/>
  <c r="E303" i="1"/>
  <c r="E302" i="1" s="1"/>
  <c r="G303" i="1"/>
  <c r="G302" i="1" s="1"/>
  <c r="H303" i="1"/>
  <c r="H302" i="1" s="1"/>
  <c r="H291" i="1" s="1"/>
  <c r="J303" i="1"/>
  <c r="J302" i="1" s="1"/>
  <c r="K303" i="1"/>
  <c r="K302" i="1" s="1"/>
  <c r="K278" i="1"/>
  <c r="E210" i="1"/>
  <c r="E204" i="1" s="1"/>
  <c r="G210" i="1"/>
  <c r="G204" i="1" s="1"/>
  <c r="H210" i="1"/>
  <c r="H204" i="1" s="1"/>
  <c r="J210" i="1"/>
  <c r="J204" i="1" s="1"/>
  <c r="J291" i="1" l="1"/>
  <c r="G291" i="1"/>
  <c r="K291" i="1"/>
  <c r="E291" i="1"/>
  <c r="D12" i="1" l="1"/>
  <c r="D239" i="1" l="1"/>
  <c r="D198" i="1"/>
  <c r="D167" i="1" l="1"/>
  <c r="D139" i="1"/>
  <c r="E14" i="1" l="1"/>
  <c r="E5" i="1" s="1"/>
  <c r="D13" i="1" l="1"/>
  <c r="D6" i="1" s="1"/>
  <c r="E277" i="1" l="1"/>
  <c r="D206" i="1" l="1"/>
  <c r="D205" i="1" s="1"/>
  <c r="E234" i="1" l="1"/>
  <c r="D176" i="1"/>
  <c r="D126" i="1" l="1"/>
  <c r="E116" i="1"/>
  <c r="G116" i="1"/>
  <c r="H116" i="1"/>
  <c r="K116" i="1"/>
  <c r="E130" i="1" l="1"/>
  <c r="D125" i="1"/>
  <c r="D24" i="1" s="1"/>
  <c r="J116" i="1"/>
  <c r="K55" i="1"/>
  <c r="H49" i="1"/>
  <c r="E49" i="1"/>
  <c r="E106" i="1" l="1"/>
  <c r="E24" i="1" s="1"/>
  <c r="D195" i="1" l="1"/>
  <c r="D252" i="1" l="1"/>
  <c r="D225" i="1" l="1"/>
  <c r="D217" i="1" s="1"/>
  <c r="D181" i="1"/>
  <c r="D136" i="1"/>
  <c r="H106" i="1"/>
  <c r="H24" i="1" s="1"/>
  <c r="G14" i="1" l="1"/>
  <c r="G5" i="1" s="1"/>
  <c r="H14" i="1"/>
  <c r="H5" i="1" s="1"/>
  <c r="J14" i="1"/>
  <c r="J5" i="1" s="1"/>
  <c r="K14" i="1"/>
  <c r="K5" i="1" s="1"/>
  <c r="D14" i="1" l="1"/>
  <c r="D5" i="1" s="1"/>
  <c r="D249" i="1" l="1"/>
  <c r="D245" i="1" s="1"/>
  <c r="D259" i="1"/>
  <c r="D257" i="1"/>
  <c r="D256" i="1" s="1"/>
  <c r="D305" i="1"/>
  <c r="D303" i="1"/>
  <c r="D302" i="1" s="1"/>
  <c r="D237" i="1"/>
  <c r="D236" i="1" s="1"/>
  <c r="D235" i="1" s="1"/>
  <c r="D224" i="1"/>
  <c r="D223" i="1" s="1"/>
  <c r="D210" i="1"/>
  <c r="K210" i="1"/>
  <c r="K204" i="1" s="1"/>
  <c r="D194" i="1"/>
  <c r="D193" i="1" s="1"/>
  <c r="D180" i="1"/>
  <c r="D175" i="1" s="1"/>
  <c r="D166" i="1"/>
  <c r="D164" i="1"/>
  <c r="D163" i="1" s="1"/>
  <c r="D151" i="1"/>
  <c r="D150" i="1" s="1"/>
  <c r="D135" i="1"/>
  <c r="G106" i="1"/>
  <c r="J106" i="1"/>
  <c r="K106" i="1"/>
  <c r="G49" i="1"/>
  <c r="K65" i="1"/>
  <c r="K64" i="1" s="1"/>
  <c r="D255" i="1" l="1"/>
  <c r="D234" i="1" s="1"/>
  <c r="D291" i="1"/>
  <c r="D277" i="1" s="1"/>
  <c r="D214" i="1"/>
  <c r="D204" i="1" s="1"/>
  <c r="D162" i="1"/>
  <c r="G24" i="1"/>
  <c r="K49" i="1"/>
  <c r="K24" i="1" s="1"/>
  <c r="J49" i="1"/>
  <c r="J24" i="1" s="1"/>
  <c r="K130" i="1"/>
  <c r="G277" i="1"/>
  <c r="H277" i="1"/>
  <c r="K277" i="1"/>
  <c r="J277" i="1"/>
  <c r="H234" i="1"/>
  <c r="G234" i="1"/>
  <c r="J234" i="1"/>
  <c r="K234" i="1"/>
  <c r="J130" i="1" l="1"/>
  <c r="D130" i="1"/>
  <c r="H130" i="1"/>
  <c r="G130" i="1"/>
</calcChain>
</file>

<file path=xl/sharedStrings.xml><?xml version="1.0" encoding="utf-8"?>
<sst xmlns="http://schemas.openxmlformats.org/spreadsheetml/2006/main" count="696" uniqueCount="193">
  <si>
    <t>Vidēja termiņa budžeta ietvara likumā plānotais finansējums</t>
  </si>
  <si>
    <t>Pasākuma īstenošanas gads
(ja pasākuma īstenošana ir terminēta)</t>
  </si>
  <si>
    <t>Pasākums</t>
  </si>
  <si>
    <t>turpmākajā laikposmā līdz pasākuma pabeigšanai
(ja pasākuma īstenošana ir terminēta)</t>
  </si>
  <si>
    <t>turpmāk ik gadu
(ja pasākuma izpilde nav terminēta)</t>
  </si>
  <si>
    <t>Finansējums plāna realizācijai kopā</t>
  </si>
  <si>
    <t xml:space="preserve">Jaunsardzes centrs 34.00.00. </t>
  </si>
  <si>
    <t>(JSPA)</t>
  </si>
  <si>
    <t>(IZM)</t>
  </si>
  <si>
    <t>Sasaiste ar NAP 2027 pasākumu</t>
  </si>
  <si>
    <t>269, 373</t>
  </si>
  <si>
    <t>373, 437</t>
  </si>
  <si>
    <t>253, 373, 437</t>
  </si>
  <si>
    <t>373, 498</t>
  </si>
  <si>
    <t>Kopā</t>
  </si>
  <si>
    <t xml:space="preserve">Atveseļošanas un noturības mehānisma (ANM) projektu un pasākumu īstenošana 74.00.00 </t>
  </si>
  <si>
    <t>Jaunatnes politikas valsts programma 21.00.00</t>
  </si>
  <si>
    <t>Piezīmes</t>
  </si>
  <si>
    <t>Budžeta programmas (apakšprogrammas)
kods un nosaukums</t>
  </si>
  <si>
    <t xml:space="preserve">1. rīcības virziens: Darba ar jaunatni kvalitatīvas un ilgtspējīgas sistēmas izveide un attīstība </t>
  </si>
  <si>
    <t>1.1. Stiprināt darbu ar jaunatni pašvaldību līmenī, lai nodrošinātu visiem jauniešiem, t.sk. jauniešiem no lauku reģioniem, iespējas neformāli mācīties un attīstīt savas iniciatīvas, kā arī veicināt brīvā laika lietderīgu izmantošanu.</t>
  </si>
  <si>
    <t>1. pielikums</t>
  </si>
  <si>
    <t>1.2. Veicināt darba ar jaunatni atpazīstamību un prestižu, t.sk. izveidojot neformālajā izglītībā gūto kompetenču  atzīšanas mehānismu jaunatnes jomā.</t>
  </si>
  <si>
    <t>1.3. Paaugstināt darba ar jaunatni veicēju profesionālās kompetences, t.sk. pilnveidot augstākās izglītības studiju iespējas darba ar jaunatni veicējiem, kā arī veicināt sadarbību un labās prakses apmaiņu starp jaunatnes jomas profesionāļiem</t>
  </si>
  <si>
    <t>1.3.9. pasākuma ietvaros*</t>
  </si>
  <si>
    <t>Uzdevums</t>
  </si>
  <si>
    <t>-</t>
  </si>
  <si>
    <t>1.4.1. pasākuma ietvaros.*</t>
  </si>
  <si>
    <t>2.2.1 pasākuma ietvaros.*</t>
  </si>
  <si>
    <t>1.4. Sekmēt jauniešu un darba ar jaunatni veicēju piekļuvi un iesaisti Eiropas Savienības un citās jaunatnes atbalsta programmās un projektos.</t>
  </si>
  <si>
    <t>1.5. Izveidot ilgtspējīgu finansēšanas modeli darba ar jaunatni īstenošanai valsts, pašvaldību un nevalstisko organizāciju līmenī, t.sk. izvērtējot līdzšinējās finanšu plānošanas un koordinācijas efektivitāti.</t>
  </si>
  <si>
    <t>15. Izglītības un zinātnes ministrija</t>
  </si>
  <si>
    <t>1.6. Attīstīt digitālā darba ar jaunatni sistēmu, kā arī veicināt mobilā darba ar jaunatni attīstību pašvaldībās, t.sk., īstenojot metodisko atbalstu, lai nodrošinātu vienlīdzīgas iespējas visiem jauniešiem, tostarp, jauniešiem, kuri dzīvo tālāk no pakalpojumu centriem.</t>
  </si>
  <si>
    <t>1.7. Nodrošināt darbā ar jaunatni iesaistītajām personām piekļuvi sistēmiska psihoemocionālā atbalsta saņemšanai, veicinot darba ar jaunatni veicēju palikšanu nozarē.</t>
  </si>
  <si>
    <t>Nepieciešamais papildu finansējums</t>
  </si>
  <si>
    <t>1.8. Stiprināt darbu ar diasporas jauniešiem, izveidojot tā atbalsta mehānismu.</t>
  </si>
  <si>
    <t xml:space="preserve">1.8.1. Atbalstīti sadarbības projekti ar diasporu (t.sk. bērniem un jauniešiem) ar mērķi veicināt uz diasporu vērstas iniciatīvas un sadarbības formas, radot labvēlīgus apstākļus diasporas saiknes veidošanai ar Latviju, latviskās identitātes stiprināšanu, latviešu valodas un kultūras mantojuma saglabāšanu u.c. </t>
  </si>
  <si>
    <t>ĀM budžets,
finansējums ir iekļauts Plānā darbam ar diasporu 2021.-2023. gadam.</t>
  </si>
  <si>
    <t>1.9. Ieviest monitoringa rīku uz pierādījumiem balstītas jaunatnes politikas plānošanai, ņemot vērā iepriekšējo pieredzi.</t>
  </si>
  <si>
    <t>2.1. Attīstīt jauniešos pilsonisko kompetenci, t.sk. stiprināt piederības sajūtu Latvijai un Eiropai, demokrātisko vērtību cieņu.</t>
  </si>
  <si>
    <t>1.1.1. un 2.2.1. pasākumu ietvaros.*</t>
  </si>
  <si>
    <t>2.1.3. pasākuma ietvaros.*</t>
  </si>
  <si>
    <t>2.2.1. pasākuma ietvaros.*</t>
  </si>
  <si>
    <t>10. Aizsardzības ministrija</t>
  </si>
  <si>
    <t>Jaunsardzes centrs 34.00.00.</t>
  </si>
  <si>
    <t>2.2. Sekmēt jauniešu aktīvo pilsonisko un politisko līdzdalību, t.sk. iesaisti nevalstisko organizāciju, jauniešu domju  un politisko partiju aktivitātēs un pamatdarbībā, kā arī brīvprātīgā darba veikšanā.</t>
  </si>
  <si>
    <t>2.3. Nodrošināt izglītojamo līdzdalību lēmumu pieņemšanā izglītības iestādēs, stiprinot izglītojamo pašpārvaldes, t.sk. izveidojot ilgtspējīgu koordinācijas modeli nacionālā līmenī.</t>
  </si>
  <si>
    <t>2.4. Uzlabot jauniešu digitālo kompetenci, t.sk. medijpratību, lai veicinātu jauniešu jēgpilnu līdzdalību digitālā vidē</t>
  </si>
  <si>
    <t>14. Iekšlietu ministrija</t>
  </si>
  <si>
    <t>06.01.00 Valsts policija</t>
  </si>
  <si>
    <t>253, 373, 437, 443</t>
  </si>
  <si>
    <t>2.5. Nodrošināt jauniešiem draudzīga, kvalitatīva un piekļūstama informācijas satura veidošanu un ieguves iespējas.</t>
  </si>
  <si>
    <t>2.6. Veicināt jauniešu izpratni un līdzdalību vides un klimata jautājumos un atbalstīt videi draudzīgas izvēles ikdienas paradumos.</t>
  </si>
  <si>
    <t>2.7. Stiprināt jauniešu un jaunatnes organizāciju līdzdalības mehānismus lēmumu pieņemšanā visos līmeņos.</t>
  </si>
  <si>
    <t>3.1. Veicināt sabiedrībā, t.sk. darba devēju vidū, izpratni par neformālās izglītības, ikdienējās mācīšanās un brīvprātīgā darba lomu darba tirgum un patstāvīgai dzīvei nepieciešamo prasmju un iemaņu apguvē.</t>
  </si>
  <si>
    <t>3.2. Veicināt brīvprātīgā darba kā pirmās darba pieredzes jaunietim prestiža paaugstināšanu, uzlabojot brīvprātīgā darba īstenošanas sistēmu.</t>
  </si>
  <si>
    <t>3.3. Izveidot starpinstitūciju koordinācijas mehānismu visa veida jauniešu uzņēmējdarbības veicināšanas aktivitāšu īstenošanai.</t>
  </si>
  <si>
    <t>* finansējumu nav iespējams nodalīt</t>
  </si>
  <si>
    <t>1.3.1. pasākuma ietvaros</t>
  </si>
  <si>
    <t>2. rīcības virziens: Plašākas un aktīvākas jauniešu līdzdalības veicināšana</t>
  </si>
  <si>
    <t>3. rīcības virziens: Darba tirgum un patstāvīgai dzīvei nepieciešamo prasmju un iemaņu apguves veicināšana</t>
  </si>
  <si>
    <t>4.rīcības virziens: Jauniešu ar ierobežotām iespējām iekļaušanas veicināšana</t>
  </si>
  <si>
    <t>4.1. Sniegt metodisko atbalstu darba ar jaunatni iesaistītajām personām, lai uzlabotu viņu kompetences sasniegt jauniešus ar ierobežotām iespējām.</t>
  </si>
  <si>
    <t>4.2. Veicināt jauniešu ar ierobežotām iespējām iekļaušanos sabiedrībā.</t>
  </si>
  <si>
    <t>Eiropas Savienības programmas Erasmus+ projektu īstenošanas nodrošināšana 70.15.00</t>
  </si>
  <si>
    <t>Eiropas Kopienas programmu projektu īstenošana 70.12.00</t>
  </si>
  <si>
    <t>Jaunatnes starptautisko programmu aģentūra 70.10.00</t>
  </si>
  <si>
    <t>Erasmus+</t>
  </si>
  <si>
    <t>Erasmus+, 1.4.1. pasākuma ietvaros.*</t>
  </si>
  <si>
    <t>ESK</t>
  </si>
  <si>
    <t>ESK, 1.4.1. pasākuma ietvaros.*</t>
  </si>
  <si>
    <t>Dalība Eiropas Savienības izglītības sadarbības projektos  70.11.00</t>
  </si>
  <si>
    <t>ES Jaunatnes dialogs</t>
  </si>
  <si>
    <t>Youth Wiki</t>
  </si>
  <si>
    <t>Ministrijas centrālā aparāta darbības nodrošināšana 97.01.00</t>
  </si>
  <si>
    <t>22. Kultūras ministrija</t>
  </si>
  <si>
    <t>Kultūras mantojums 21.00.00</t>
  </si>
  <si>
    <t>2.4.3. Nodrošināti jauniešu auditorijai pieejami un daudzveidīgi pasākumi, kas uzlabo digitālo kompetenci, Latvijas Nacionālajā bibliotēkā.</t>
  </si>
  <si>
    <t>Eiropas Sociālā fonda Plus (ESF+) projektu īstenošana (2021–2027 ) 63.10.00</t>
  </si>
  <si>
    <t>IZM esošo līdzekļu ietvaros.*</t>
  </si>
  <si>
    <t>LNB esošo līdzekļu ietvaros.*</t>
  </si>
  <si>
    <t>esošo līdzekļu ietvaros*</t>
  </si>
  <si>
    <t>esošo līdzekļu ietvaros.*</t>
  </si>
  <si>
    <t>2025. gads</t>
  </si>
  <si>
    <t>2026. gads</t>
  </si>
  <si>
    <t>2027. gads</t>
  </si>
  <si>
    <t>1.1.1. Atbalstīt jaunatnes politikas attīstību vietējā līmenī, veicinot kvalitatīvas un ilgtspējīgas darba ar jaunatni sistēmas izveidi/pilnveidi pašvaldībās, jauniešu ar ierobežotām iespējām iekļaušanu, izglītojamo pašpārvalžu attīstību savā pašvaldībā un sadarbību ar jaunatnes organizācijām.</t>
  </si>
  <si>
    <t xml:space="preserve">1.1.2. Īstenot starptautisku ilgtermiņa projektu “Europe Goes Local” ar mērķi veicināt starptautisko dimensiju un kvalitāti darbā ar jaunatni pašvaldībās. </t>
  </si>
  <si>
    <t>1.1.3. Nodrošināt datos balstītu  pieeju jaunatnes politikas īstenošanā, lai uzlabotu politikas un pakalpojumu nodrošinājuma pieejamību, redzamību, ietekmi un efektivitāti darba ar jaunatni jomā.</t>
  </si>
  <si>
    <t>1.2.1. Nodrošināt neformālās izglītības aktivitātēs iegūto kompetenču atzīšanu ES programmu ietvaros.</t>
  </si>
  <si>
    <t>1.2.2. Nodrošināt konkursa “Labākais darbā ar jaunatni” norisi un uzvarētāju apbalvošanu.</t>
  </si>
  <si>
    <t>1.2.3. Nodrošināt konkursa “Latvijas jauniešu galvaspilsēta” norisi.</t>
  </si>
  <si>
    <t>1.3.1. Attīstīt darbā ar jaunatni iesaistīto personu profesionālais sniegumu un kompetences, nodrošinot mācību pasākumus.</t>
  </si>
  <si>
    <t>1.3.2. Nodrošināt mentoru atbalstu darba ar jaunatni veicējiem, uzsākot darbu jaunatnes jomā.</t>
  </si>
  <si>
    <t>1.3.3. Nodrošināt atbalstu ES programmas “Erasmus+” projektiem, kas vērsti uz jaunatnes darbinieku kompetenču attīstīšanu.</t>
  </si>
  <si>
    <t>1.3.4. Nodrošināt atbalstu nacionāla mēroga jaunatnes organizācijām darbā ar jaunatni iesaistīto personu kompetenču attīstīšanai, savstarpējai sadarbībai un labās prakses apmaiņai.</t>
  </si>
  <si>
    <t>1.3.5. Nodrošināt profesionālo pilnveidi izglītojamo pašpārvalžu atbalsta personām.</t>
  </si>
  <si>
    <t>1.3.6. Nodrošināt atbalsta pasākumus darbā ar jaunatni iesaistītajiem ar mērķi veicināt jauniešu garīgo labklājību un mentālo veselību.</t>
  </si>
  <si>
    <t>1.3.7. Pilnveidot darba ar jaunatni veicēju kompetences darbā ar jauniešiem ar ierobežotām iespējām.</t>
  </si>
  <si>
    <t>1.3.8. Sekmēt jaunatnes jomas atzīšanu, nodrošinot darba ar jaunatni veicēju iespējas saņemt akadēmisko izglītību jaunatnes jomā.</t>
  </si>
  <si>
    <t>1.4.1. Veicināt jauniešu un darba ar jaunatni veicēju izpratni par ES piedāvātajām programmām un aktivitātēm, kompetenču attīstīšanu šo projektu ietvaros.</t>
  </si>
  <si>
    <t>1.4.2. Nodrošināt informāciju par JSPA, tās īstenotām programmām un aktivitātēm, sekmējot jauniešu un darba ar jaunatni veicēju piekļuvi un iesaisti ES un citās jaunatnes atbalsta programmās un projektos, kā arī informāciju par programmu un citu jaunatnes atbalsta aktivitāšu ietekmi.</t>
  </si>
  <si>
    <t>1.4.3. Nodrošināt informāciju par jaunatnes atbalsta programmu sniegtām iespējām, JSPA īstenotām atbalsta aktivitātēm, dalībnieku pieredzes stāstiem, programmu un citu jaunatnes atbalsta aktivitāšu ietekmi.</t>
  </si>
  <si>
    <t>1.4.4. Nodrošināt informāciju par Eiropas Solidaritātes korpusa programmu.</t>
  </si>
  <si>
    <t xml:space="preserve">1.4.5. Sniegt informatīvu atbalstu jauniešiem  informācijas tīkla “Eurodesk” ietvaros. </t>
  </si>
  <si>
    <t>1.4.6. Veicināt sadarbību jaunatnes jomā ar Baltijas valstīm.</t>
  </si>
  <si>
    <t>1.5.1. Nodrošināt vienlīdzīgas iespējas jauniešiem visās pašvaldībās, sekmējot darba ar jaunatni sistēmas izveidi un attīstīšanu pašvaldībās.</t>
  </si>
  <si>
    <t>1.6.1. Nodrošināt atbalstu pašvaldībām jauniešu digitālo prasmju un digitālā darba ar jaunatni attīstībai.</t>
  </si>
  <si>
    <t>1.6.2. Nodrošināt atbalsta aktivitātes darba ar jaunatni veicējiem digitālā darba ar jaunatni attīstībai.</t>
  </si>
  <si>
    <t>1.6.3. Nodrošināt atbalsta aktivitātes pašvaldībām mobilā darba ar jaunatni attīstībai</t>
  </si>
  <si>
    <t>1.7.1. Nodrošināt individuālas un grupu supervīzijas darbā ar jaunatni iesaistītajiem.</t>
  </si>
  <si>
    <t xml:space="preserve">1.7.2. Nodrošināt sistēmisku psihoemocionālu atbalstu personām, kuras veic darbu ar jauniešiem NEET situācijā. </t>
  </si>
  <si>
    <t>1.9.1. Nodrošināt informācijas ievākšanu un apkopošanu monitoringa rīka izveidei un ieviešanai, lai plānotu datos un pierādījumos balstītu jaunatnes politiku Latvijā.</t>
  </si>
  <si>
    <t>2.1.1. Nodrošināt atbalstu jaunatnes organizācijām kapacitātes stiprināšanai un aktivitāšu organizēšanai, lai  attīstītu jauniešu pilsonisko kompetenci, t.sk. stiprinātu piederības sajūtu Latvijai un Eiropai, demokrātisko vērtību cieņu.</t>
  </si>
  <si>
    <t>2.1.2. Nodrošināt atbalstu ES programmu projektu, kas vērsti uz jauniešu kompetenču attīstīšanu, īstenotājiem.</t>
  </si>
  <si>
    <t>2.1.3. Nodrošināt informatīvas un mācību aktivitātes jauniešiem kompetenču attīstīšanai.</t>
  </si>
  <si>
    <t>2.1.4  Sekmēt ANO atpazīstamību jauniešu vidū</t>
  </si>
  <si>
    <t>2.1.6. Nodrošināt jauniešu auditorijai pasākumus, kas attīstītu pilsonisko kompetenci un radītu izpratni par demokrātiskām un kultūrasvērtībām, veicot labbūtību un piederības sajūtu</t>
  </si>
  <si>
    <t>2.1.7. Veicināt izpratni un zināšanas jauniešu vidū par Iekšlietu ministrijas dienestiem – Valsts robežsardzi, Valsts policiju un Valsts ugunsdzēsības un glābšanas dienestu.</t>
  </si>
  <si>
    <t>2.1.8.Nodrošināt Jaunsardzes kustības pieejamību pēc iespējas visos Latvijas novados, īpaši novados ar augstu jauniešu īpatsvaru.</t>
  </si>
  <si>
    <t>2.1.9. Valsts aizsardzības mācības nometnes organizēšana interešu izglītības ietvaros jauniešiem, kuri apguvuši valsts aizsardzības mācības programmu.</t>
  </si>
  <si>
    <t>2.1.10. Nodrošināt iespējas bērniem un jaunieši piedalīties norisēs, kas sekmē pilsoniskās kompetences attīstību</t>
  </si>
  <si>
    <t>2.1.11. Īstenot skolu jauniešu pašpārvalžu līdzdalību kultūrizglītības programmas “Latvijas skolas soma” apmeklējamo norišu  izvēlē un plānošanā</t>
  </si>
  <si>
    <t>2.2.1. Nodrošināt atbalstu nacionāla mēroga jaunatnes organizācijām kapacitātes stiprināšanai un aktivitāšu organizēšanai, lai  sekmētu jauniešu, t.sk. jauniešu no lauku reģioniem un jauniešu ar ierobežotām iespējām aktīvo pilsonisko līdzdalību.</t>
  </si>
  <si>
    <t>2.2.2. Nodrošināt atbalstu jaunatnes organizāciju kapacitātes stiprināšanai, kā arī atbalsts aktivitāšu organizēšanai vietēja un reģionāla mēroga jaunatnes organizācijām un organizācijām, kuras veic darbu ar jaunatni,  aktivitāšu organizēšanai, lai  sekmētu jauniešu, t.sk. jauniešu ar ierobežotām iespējām un jo īpaši jauniešu no lauku reģioniem aktīvo pilsonisko līdzdalību.</t>
  </si>
  <si>
    <t>2.2.3. Nodrošināt jauniešu vajadzību ņemšanu vērā  normatīvo aktu izstrādes procesā .</t>
  </si>
  <si>
    <t xml:space="preserve">2.3.1. Nodrošināt izglītojamo līdzdalību lēmumu pieņemšanā izglītības iestādēs, attīstot izglītojamo pašpārvalžu koordinācijas modeli.  </t>
  </si>
  <si>
    <t xml:space="preserve">2.3.2. Nodrošināt atbalsta pasākumus skolotājiem un skolēniem par pilsonisko līdzdalību, projektu metodi un Eiropas dimensijas iekļaušanu darbā ar jaunatni izglītojamo pašpārvaldēs, jauniešu un skolēnu domēs pašvaldībās. </t>
  </si>
  <si>
    <t>2.4.1. Nodrošināt regulāru  jauniešu informēšanu par riskiem kibertelpā, no kā ir jāuzmanās un kā pasargāt sevi un savus ģimenes locekļus.</t>
  </si>
  <si>
    <t>2.4.2. Attīstīt jauniešu informācijpratību un medijpratības, izmantojot Latvijas Nacionālās bibliotēkas resursus.</t>
  </si>
  <si>
    <t>2.5.1. Regulāri izvietot informāciju sociālo tīklu un digitālajās platformās par jaunatnes atbalsta programmu sniegtām iespējām, JSPA īstenotām atbalsta aktivitātēm, dalībnieku pieredzes stāstiem, jaunatnes atbalsta aktivitāšu ietekmi..</t>
  </si>
  <si>
    <t>2.5.2. Nodrošināt Starptautiskās jaunatnes dienas atzīmēšanu.</t>
  </si>
  <si>
    <t>2.5.3. Palielināt jauniešu un darbā ar jaunatni iesaistīto personu informētību, nodrošinot regulāru informāciju sociālajos tīklos par jaunatnes politikas aktualitātēm.</t>
  </si>
  <si>
    <t>1.2.3 pasākuma ietvaros.*</t>
  </si>
  <si>
    <t>2.6.2. Nodrošināt atbalstu ES programmu projektiem, kas veicina zaļo domāšanu, klimata pārmaiņas un vides ilgtspēju.</t>
  </si>
  <si>
    <t>2.6.1. Veicināt jauniešu un sabiedrības izpratni par vides un klimata jautājumu nozīmi, “zaļās” pieejas izmantošanu ES projektos un ikdienā.</t>
  </si>
  <si>
    <t>2.6.3. Veicināt videi draudzīgu jauniešu centru darbību</t>
  </si>
  <si>
    <t>2.6.4. Veicināta izglītības iestāžu vadības izpratne par vides un klimata jautājumu integrēšanu ikdienā.</t>
  </si>
  <si>
    <t>2.6.5.Veicināt jauniešu iesaisti klimata pārmaiņu izaicinājumu risināšanā</t>
  </si>
  <si>
    <t>xx. Klimata un enerģētikas ministrija</t>
  </si>
  <si>
    <t>2.7.1. Nodrošināt jauniešu līdzdalību Eiropas Jaunatnes dialoga procesā.</t>
  </si>
  <si>
    <t>2.7.2. Nodrošināt jauniešu (jaunatnes organizāciju un citu jauniešu NVO) pārstāvniecība Jaunatnes konsultatīvajā padomē.</t>
  </si>
  <si>
    <t>2.7.3. Nodrošināt atbalstu nacionāla mēroga jaunatnes organizācijām, lai veicinātu Latvijas jauniešu līdzdalību lēmumu pieņemšanā starptautiskā mērogā.</t>
  </si>
  <si>
    <t>1.2.4. Veicināt izpratni sabiedrībā par darba ar jaunatni nozīmi.</t>
  </si>
  <si>
    <t>Eiropas Sociālā fonda Plus (ESF+) projektu īstenošana (2021–2027) 63.10.00</t>
  </si>
  <si>
    <t>4.2.3. pasākuma ietvaros
ESF projekts "PROTI un DARI 2.0" Nr.4.2.3.4/1/24/I/001</t>
  </si>
  <si>
    <t>3.1.1. Sniegt metodisko atbalstu karjeras konsultantiem par NFI lomu jauniešu karjeras veidošanā</t>
  </si>
  <si>
    <t>Tehniskā palīdzība Satiksmes ministrijai ERAF, ESF+, KF, TPF finansējuma apgūšanai (2021–2027) publicitātes un informatīvo pasākumu organizēšanai 70.50.00</t>
  </si>
  <si>
    <t>SM esošo līdzekļu ietvaros.*</t>
  </si>
  <si>
    <t>17. Satiksmes ministrija</t>
  </si>
  <si>
    <t>2.2.4. Nodrošināt jauniešu līdzdalību veselības politikas plānošanā.</t>
  </si>
  <si>
    <t>Slimību profilakses nodrošināšana 46.03.00</t>
  </si>
  <si>
    <t>29. Veselības ministrija</t>
  </si>
  <si>
    <t>3.1.2. Stiprināt NFI procesā iegūto kompetenču atpazīšanu un atzīšanu darbā ar jaunatni</t>
  </si>
  <si>
    <t>3.1.2. Veicināt NFI piedāvājuma darbā ar jaunatni atbilstību darba tirgus pieprasījumam un attīstības prognozēm</t>
  </si>
  <si>
    <t>3.2.1. Veicināta brīvprātīgā darba atzīšana pašvaldībās.</t>
  </si>
  <si>
    <t>18. Labklājības ministrija</t>
  </si>
  <si>
    <t>3.2.2. Atbalstīt nacionāla mēroga jaunatnes organizācijas brīvprātīgā darba veicināšanā kā pirmās darba pieredzes jaunietim prestiža paaugstināšanai.</t>
  </si>
  <si>
    <t>3.2.3. Informēt pašvaldības un NVO par brīvprātīgā darba projektu īstenošanu ES programmu ietvaros</t>
  </si>
  <si>
    <t>3.3.1. Izveidot starpinstitūciju koordinācijas mehānismu  jauniešu pieejas informācijai par iespējām uzsākt uzņēmējdarbību veicināšanai</t>
  </si>
  <si>
    <t>3.3.2. Apzināt jauniešu uzņēmējspēju veicināšanas notikušo un plānoto pasākumu kopumu</t>
  </si>
  <si>
    <t xml:space="preserve">3.3.3. Informēt jauniešus par sociālās uzņēmējdarbības mērķiem un uzsākšanas iespējām </t>
  </si>
  <si>
    <t>LM esošo līdzekļu ietvaros.*</t>
  </si>
  <si>
    <t>3.4. Izstrādāts atbalsta kopums (grozs) jauniešiem izvēloties kļūt par vecākiem</t>
  </si>
  <si>
    <t>3.5. Nodrošināt jauniešu izaugsmes un nodarbinātības iespējas (pirmās nodarbinātības pieredze, apmaksātas prakses iespējas, brīvprātīgā darba iespējas, talantu attīstība)</t>
  </si>
  <si>
    <t>3.5.1. Paplašināt iespējas jauniešiem iesaistīties karjeras izvēles pasākumos ārpus izglītības iestādēm un NVA filiālēm</t>
  </si>
  <si>
    <t>3.5.1. Apzināt  jauniešu vasaras nodarbinātības piedāvājumu kā pirmās darba pieredzes pasākumu</t>
  </si>
  <si>
    <t>4.1.1. Īstenot mācību pasākumus darbā ar jaunatni iesaistītajām personām ar mērķi attīstīt viņu kompetences sasniegt jauniešus ar ierobežotām iespējām.</t>
  </si>
  <si>
    <t>4.1.2. Nodrošināt mentoru mācības darbam ar NEET situācijā esošajiem jauniešiem, t.sk. sniegt informāciju par darba specifiku ar  jauniešiem ar ierobežotām iespējām.</t>
  </si>
  <si>
    <t>4.1.3. Nodrošināt mentoru mācībās darbam ar priekšlaicīgas mācību pārtraukšanas riska grupas jauniešiem</t>
  </si>
  <si>
    <t>4.1.4. Atbalstīt inovāciju ieviešanu darbā ar jauniešiem ar ierobežotām iespējām</t>
  </si>
  <si>
    <t>xx. Kurzemes plānošanas reģions</t>
  </si>
  <si>
    <t>ESF projekts "PROTI un DARI 2.0" Nr.4.2.3.4/1/24/I/001</t>
  </si>
  <si>
    <t>4.2.1. Veicināt jauniešu ar ierobežotām iespējām dalību vietēja un starptautiska mēroga projektos.</t>
  </si>
  <si>
    <t>4.2.2. Monitorēt darba ar jauniešiem ar ierobežotām iespējām īstenošanu pašvaldībās</t>
  </si>
  <si>
    <t>4.2.3. Nodrošināt NEET situācijā esošo jauniešu prasmju attīstīšanu un veicināšanu viņu iesaistei izglītībā, nodarbinātībā, NVA īstenotajos atbalsta pasākumos, kā arī NVO vai jauniešu centru darbībā.</t>
  </si>
  <si>
    <t xml:space="preserve">4.2.4. Palielināt priekšlaicīgas mācību pārtraukšanas riska grupas jauniešu motivāciju  turpināt izglītību un veicinātu viņu aktīvu līdzdalību ikdienas dzīvē. </t>
  </si>
  <si>
    <t>4.2.5. Nodrošināt atbalstu nacionāla mēroga jaunatnes organizācijām kapacitātes stiprināšanai un aktivitāšu organizēšanai, lai  sekmētu jauniešu ar ierobežotām iespējām iekļaušanos aktīvo jauniešu vidū.</t>
  </si>
  <si>
    <t>5. rīcības virziens: Jauniešu veselībpratības uzlabošanaa</t>
  </si>
  <si>
    <t>5.1. Īstenot pasākumus jauniešu veselībpratības uzlabošanai</t>
  </si>
  <si>
    <t>5.1.1.Nodrošināt pieeju bezmaksas prezervatīviem jauniešu centros.</t>
  </si>
  <si>
    <t>5.1.2. Īstenot pilotprojektu sabiedrības veselības speciālista piesaistei veselības jautājumu (atkarību profilakse, psihiskā veselība, traumatisma mazināšana, pirmā palīdzība cietušajam) aktualizēšanai un koordinēšanai izglītības iestādēs.</t>
  </si>
  <si>
    <t>5.1.3. Veicināt jauniešu izpratni par digitālo tehnoloģiju pārmērīga un nekontrolēta patēriņa ietekmi uz veselību.</t>
  </si>
  <si>
    <t xml:space="preserve">5.1.4. Nodrošināti izglītojošie pasākumi un aktivitātes, lai novērstu traumatisma riskus. </t>
  </si>
  <si>
    <t>Pilotprojekta ietvaros plānots 3 pašvaldībās vienu gadu algot veselības veicināšanas koordinētāju un nodrošināt 2 semināru organizēšanas izmaksas. Finansējums būtu novirzāms konkrētajām pašvaldībām, nevis SPKC.</t>
  </si>
  <si>
    <t>Pasākums īstenojams gan nacionālā līmenī (SPKC, VM), gan pašvaldībās: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4.1.2.2. pasākums"Veselības veicināšanas un slimību profilakses pasākumu īstenošana vietējai sabiedrībai" un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4.1.2.1. pasākums "Nacionāla mēroga veselības veicināšanas un slimību profilakses pasākumi"</t>
  </si>
  <si>
    <t>86., 87., 88</t>
  </si>
  <si>
    <t>84., 86.</t>
  </si>
  <si>
    <t xml:space="preserve"> 84., 86., 87., 88., 442.</t>
  </si>
  <si>
    <t>AiM esošo līdzekļu ietvaros*</t>
  </si>
  <si>
    <t>Jaunatnes politikas īstenošanas plāna 2025. - 2027.g. ietekmes novērtējums uz valsts un pašvaldību budžetu
Kopsavilkums par plānā iekļauto uzdevumu īstenošanai nepieciešamo valsts un pašvaldību budžeta finansējumu, euro</t>
  </si>
  <si>
    <t>(VIAA)</t>
  </si>
  <si>
    <t>*VISC nomainīts uz VIAA (nosaukums var tikt precizēts, ņemot vērā Ministru kabineta 2024. gada 30. jūlija rīkojumu Nr. 635 “Par Valsts izglītības attīstības aģentūras pārveidošanu un Valsts izglītības satura centra un Jaunatnes starptautisko programmu aģentūras likvidāciju” (prot. Nr. 30 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</si>
</sst>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2" x14ac:knownFonts="1">
    <font>
      <sz val="11"/>
      <color theme="1"/>
      <name val="Calibri"/>
      <family val="2"/>
      <scheme val="minor"/>
    </font>
    <font>
      <sz val="11"/>
      <color theme="1"/>
      <name val="Calibri"/>
      <family val="2"/>
      <scheme val="minor"/>
    </font>
    <font>
      <sz val="8"/>
      <name val="Calibri"/>
      <family val="2"/>
      <scheme val="minor"/>
    </font>
    <font>
      <sz val="11"/>
      <name val="Arial"/>
      <family val="2"/>
      <charset val="186"/>
    </font>
    <font>
      <sz val="10"/>
      <name val="Arial"/>
      <family val="2"/>
    </font>
    <font>
      <b/>
      <sz val="10"/>
      <name val="Arial"/>
      <family val="2"/>
    </font>
    <font>
      <sz val="8"/>
      <name val="Arial"/>
      <family val="2"/>
    </font>
    <font>
      <sz val="11"/>
      <color theme="1"/>
      <name val="Calibri"/>
      <family val="2"/>
      <charset val="186"/>
      <scheme val="minor"/>
    </font>
    <font>
      <sz val="11"/>
      <name val="Calibri"/>
      <family val="2"/>
      <scheme val="minor"/>
    </font>
    <font>
      <b/>
      <sz val="8"/>
      <name val="Arial"/>
      <family val="2"/>
    </font>
    <font>
      <sz val="10"/>
      <name val="Arial"/>
      <family val="2"/>
      <charset val="186"/>
    </font>
    <font>
      <sz val="10"/>
      <color rgb="FFFF0000"/>
      <name val="Arial"/>
      <family val="2"/>
    </font>
  </fonts>
  <fills count="10">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9999FF"/>
        <bgColor indexed="64"/>
      </patternFill>
    </fill>
    <fill>
      <patternFill patternType="solid">
        <fgColor rgb="FFCCCCFF"/>
        <bgColor indexed="64"/>
      </patternFill>
    </fill>
    <fill>
      <patternFill patternType="solid">
        <fgColor theme="4" tint="0.59999389629810485"/>
        <bgColor indexed="64"/>
      </patternFill>
    </fill>
  </fills>
  <borders count="17">
    <border>
      <left/>
      <right/>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diagonal/>
    </border>
    <border>
      <left style="hair">
        <color indexed="64"/>
      </left>
      <right/>
      <top/>
      <bottom/>
      <diagonal/>
    </border>
    <border>
      <left style="dotted">
        <color indexed="64"/>
      </left>
      <right style="hair">
        <color indexed="64"/>
      </right>
      <top/>
      <bottom style="hair">
        <color indexed="64"/>
      </bottom>
      <diagonal/>
    </border>
    <border>
      <left/>
      <right style="dotted">
        <color indexed="64"/>
      </right>
      <top/>
      <bottom style="hair">
        <color indexed="64"/>
      </bottom>
      <diagonal/>
    </border>
  </borders>
  <cellStyleXfs count="4">
    <xf numFmtId="0" fontId="0" fillId="0" borderId="0"/>
    <xf numFmtId="0" fontId="7" fillId="0" borderId="0"/>
    <xf numFmtId="0" fontId="7" fillId="0" borderId="0"/>
    <xf numFmtId="164" fontId="1" fillId="0" borderId="0" applyFont="0" applyFill="0" applyBorder="0" applyAlignment="0" applyProtection="0"/>
  </cellStyleXfs>
  <cellXfs count="258">
    <xf numFmtId="0" fontId="0" fillId="0" borderId="0" xfId="0"/>
    <xf numFmtId="0" fontId="4" fillId="3" borderId="2" xfId="0" applyFont="1" applyFill="1" applyBorder="1" applyAlignment="1">
      <alignment vertical="center" wrapText="1"/>
    </xf>
    <xf numFmtId="165" fontId="4" fillId="3" borderId="2" xfId="0" applyNumberFormat="1" applyFont="1" applyFill="1" applyBorder="1" applyAlignment="1">
      <alignment horizontal="center" vertical="center" wrapText="1"/>
    </xf>
    <xf numFmtId="2" fontId="4" fillId="5" borderId="2" xfId="0" applyNumberFormat="1" applyFont="1" applyFill="1" applyBorder="1" applyAlignment="1">
      <alignment horizontal="right" vertical="center" wrapText="1"/>
    </xf>
    <xf numFmtId="0" fontId="4" fillId="6" borderId="2" xfId="0" applyFont="1" applyFill="1" applyBorder="1" applyAlignment="1">
      <alignment horizontal="right" vertical="center" wrapText="1"/>
    </xf>
    <xf numFmtId="0" fontId="4" fillId="6" borderId="2" xfId="0" applyFont="1" applyFill="1" applyBorder="1" applyAlignment="1">
      <alignment vertical="center" wrapText="1"/>
    </xf>
    <xf numFmtId="1" fontId="4" fillId="6" borderId="2" xfId="0" applyNumberFormat="1" applyFont="1" applyFill="1" applyBorder="1" applyAlignment="1">
      <alignment horizontal="righ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2" borderId="2" xfId="0" applyFont="1" applyFill="1" applyBorder="1" applyAlignment="1">
      <alignment horizontal="right" vertical="center" wrapText="1"/>
    </xf>
    <xf numFmtId="0" fontId="6" fillId="2" borderId="2" xfId="0" applyFont="1" applyFill="1" applyBorder="1" applyAlignment="1">
      <alignment horizontal="right" vertical="center" wrapText="1"/>
    </xf>
    <xf numFmtId="0" fontId="4" fillId="2" borderId="2" xfId="0" applyFont="1" applyFill="1" applyBorder="1" applyAlignment="1">
      <alignment vertical="center" wrapText="1"/>
    </xf>
    <xf numFmtId="1" fontId="4" fillId="2" borderId="2" xfId="0" applyNumberFormat="1" applyFont="1" applyFill="1" applyBorder="1" applyAlignment="1">
      <alignment horizontal="right" vertical="center" wrapText="1"/>
    </xf>
    <xf numFmtId="1"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1" fontId="4" fillId="5" borderId="2" xfId="0" applyNumberFormat="1" applyFont="1" applyFill="1" applyBorder="1"/>
    <xf numFmtId="0" fontId="4" fillId="5" borderId="2" xfId="0" applyFont="1" applyFill="1" applyBorder="1" applyAlignment="1">
      <alignment wrapText="1"/>
    </xf>
    <xf numFmtId="1" fontId="4" fillId="0" borderId="2" xfId="0" applyNumberFormat="1" applyFont="1" applyBorder="1"/>
    <xf numFmtId="3" fontId="3" fillId="4" borderId="2" xfId="0" applyNumberFormat="1" applyFont="1" applyFill="1" applyBorder="1" applyAlignment="1">
      <alignment horizontal="center" vertical="center" wrapText="1"/>
    </xf>
    <xf numFmtId="1" fontId="4" fillId="5" borderId="2" xfId="0" applyNumberFormat="1" applyFont="1" applyFill="1" applyBorder="1" applyAlignment="1">
      <alignment horizontal="righ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top" wrapText="1"/>
    </xf>
    <xf numFmtId="0" fontId="4" fillId="0" borderId="2" xfId="0" applyFont="1" applyFill="1" applyBorder="1" applyAlignment="1">
      <alignment horizontal="right" vertical="center" wrapText="1"/>
    </xf>
    <xf numFmtId="0" fontId="4" fillId="0" borderId="10" xfId="0" applyFont="1" applyFill="1" applyBorder="1" applyAlignment="1">
      <alignment vertical="center" wrapText="1"/>
    </xf>
    <xf numFmtId="0" fontId="4" fillId="0" borderId="0" xfId="0" applyFont="1"/>
    <xf numFmtId="2" fontId="5" fillId="8" borderId="3" xfId="0" applyNumberFormat="1" applyFont="1" applyFill="1" applyBorder="1" applyAlignment="1">
      <alignment horizontal="center" vertical="center" wrapText="1"/>
    </xf>
    <xf numFmtId="2" fontId="5" fillId="8" borderId="3" xfId="0" applyNumberFormat="1" applyFont="1" applyFill="1" applyBorder="1" applyAlignment="1">
      <alignment horizontal="left" vertical="top" wrapText="1"/>
    </xf>
    <xf numFmtId="165" fontId="5" fillId="7" borderId="2" xfId="0" applyNumberFormat="1" applyFont="1" applyFill="1" applyBorder="1" applyAlignment="1">
      <alignment horizontal="center" vertical="center" wrapText="1"/>
    </xf>
    <xf numFmtId="0" fontId="5" fillId="7" borderId="2" xfId="0" applyFont="1" applyFill="1" applyBorder="1" applyAlignment="1">
      <alignment horizontal="right" vertical="center" wrapText="1"/>
    </xf>
    <xf numFmtId="0" fontId="8" fillId="7" borderId="2" xfId="0" applyFont="1" applyFill="1" applyBorder="1"/>
    <xf numFmtId="0" fontId="8" fillId="0" borderId="0" xfId="0" applyFont="1"/>
    <xf numFmtId="165" fontId="8" fillId="0" borderId="0" xfId="0" applyNumberFormat="1" applyFont="1"/>
    <xf numFmtId="0" fontId="5" fillId="4" borderId="2" xfId="0" applyFont="1" applyFill="1" applyBorder="1" applyAlignment="1">
      <alignment vertical="center" wrapText="1"/>
    </xf>
    <xf numFmtId="165" fontId="5" fillId="4" borderId="2" xfId="0" applyNumberFormat="1" applyFont="1" applyFill="1" applyBorder="1" applyAlignment="1">
      <alignment horizontal="center" vertical="center" wrapText="1"/>
    </xf>
    <xf numFmtId="2"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164" fontId="4" fillId="3" borderId="2" xfId="0" applyNumberFormat="1" applyFont="1" applyFill="1" applyBorder="1" applyAlignment="1">
      <alignment wrapText="1"/>
    </xf>
    <xf numFmtId="165" fontId="4" fillId="3" borderId="2" xfId="0" applyNumberFormat="1" applyFont="1" applyFill="1" applyBorder="1" applyAlignment="1">
      <alignment wrapText="1"/>
    </xf>
    <xf numFmtId="0" fontId="4"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164" fontId="4" fillId="3" borderId="2" xfId="0" applyNumberFormat="1" applyFont="1" applyFill="1" applyBorder="1" applyAlignment="1">
      <alignment vertical="center" wrapText="1"/>
    </xf>
    <xf numFmtId="164" fontId="5" fillId="4" borderId="2" xfId="0" applyNumberFormat="1" applyFont="1" applyFill="1" applyBorder="1" applyAlignment="1">
      <alignment horizontal="center" vertical="center" wrapText="1"/>
    </xf>
    <xf numFmtId="0" fontId="8" fillId="4" borderId="2" xfId="0" applyFont="1" applyFill="1" applyBorder="1"/>
    <xf numFmtId="0" fontId="9" fillId="8" borderId="2" xfId="0" applyFont="1" applyFill="1" applyBorder="1" applyAlignment="1">
      <alignment horizontal="center" vertical="center" wrapText="1"/>
    </xf>
    <xf numFmtId="0" fontId="5" fillId="8" borderId="2" xfId="0" applyFont="1" applyFill="1" applyBorder="1" applyAlignment="1">
      <alignment horizontal="right" vertical="center" wrapText="1"/>
    </xf>
    <xf numFmtId="1" fontId="5" fillId="8" borderId="2" xfId="0" applyNumberFormat="1" applyFont="1" applyFill="1" applyBorder="1" applyAlignment="1">
      <alignment horizontal="center" vertical="center" wrapText="1"/>
    </xf>
    <xf numFmtId="1" fontId="4" fillId="9" borderId="2" xfId="0" applyNumberFormat="1" applyFont="1" applyFill="1" applyBorder="1" applyAlignment="1">
      <alignment horizontal="right" vertical="center" wrapText="1"/>
    </xf>
    <xf numFmtId="0" fontId="4" fillId="9" borderId="2" xfId="0" applyFont="1" applyFill="1" applyBorder="1" applyAlignment="1">
      <alignment horizontal="right" vertical="center" wrapText="1"/>
    </xf>
    <xf numFmtId="2" fontId="4" fillId="0" borderId="0" xfId="0" applyNumberFormat="1" applyFont="1"/>
    <xf numFmtId="1" fontId="4" fillId="3" borderId="2" xfId="0" applyNumberFormat="1" applyFont="1" applyFill="1" applyBorder="1" applyAlignment="1">
      <alignment horizontal="right"/>
    </xf>
    <xf numFmtId="0" fontId="4" fillId="3" borderId="2" xfId="0" applyFont="1" applyFill="1" applyBorder="1" applyAlignment="1">
      <alignment horizontal="right"/>
    </xf>
    <xf numFmtId="0" fontId="4" fillId="0" borderId="2" xfId="0" applyFont="1" applyFill="1" applyBorder="1"/>
    <xf numFmtId="0" fontId="10" fillId="0" borderId="2" xfId="0" applyFont="1" applyBorder="1" applyAlignment="1">
      <alignment horizontal="left" vertical="center" wrapText="1"/>
    </xf>
    <xf numFmtId="0" fontId="10" fillId="0" borderId="2" xfId="0" applyFont="1" applyBorder="1" applyAlignment="1">
      <alignment horizontal="left" wrapText="1"/>
    </xf>
    <xf numFmtId="1" fontId="10" fillId="2" borderId="2" xfId="0" applyNumberFormat="1" applyFont="1" applyFill="1" applyBorder="1" applyAlignment="1">
      <alignment horizontal="right" vertical="center" wrapText="1"/>
    </xf>
    <xf numFmtId="0" fontId="10" fillId="2" borderId="2" xfId="0" applyFont="1" applyFill="1" applyBorder="1" applyAlignment="1">
      <alignment horizontal="right" vertical="center" wrapText="1"/>
    </xf>
    <xf numFmtId="0" fontId="4" fillId="0" borderId="2" xfId="0" applyFont="1" applyBorder="1" applyAlignment="1">
      <alignment horizontal="right"/>
    </xf>
    <xf numFmtId="0" fontId="4" fillId="0" borderId="0" xfId="0" applyFont="1" applyAlignment="1">
      <alignment horizontal="left" wrapText="1"/>
    </xf>
    <xf numFmtId="0" fontId="4" fillId="0" borderId="1" xfId="0" applyFont="1" applyBorder="1" applyAlignment="1">
      <alignment horizontal="left" wrapText="1"/>
    </xf>
    <xf numFmtId="0" fontId="4" fillId="0" borderId="2" xfId="0" applyFont="1" applyBorder="1" applyAlignment="1">
      <alignment horizontal="left" vertical="center" wrapText="1"/>
    </xf>
    <xf numFmtId="1" fontId="4" fillId="5" borderId="2" xfId="0" applyNumberFormat="1" applyFont="1" applyFill="1" applyBorder="1" applyAlignment="1">
      <alignment wrapText="1"/>
    </xf>
    <xf numFmtId="1" fontId="4" fillId="0" borderId="2" xfId="0" applyNumberFormat="1" applyFont="1" applyBorder="1" applyAlignment="1">
      <alignment wrapText="1"/>
    </xf>
    <xf numFmtId="0" fontId="4" fillId="5" borderId="0" xfId="0" applyFont="1" applyFill="1"/>
    <xf numFmtId="0" fontId="4" fillId="0" borderId="2" xfId="0" applyFont="1" applyBorder="1"/>
    <xf numFmtId="0" fontId="4" fillId="0" borderId="2" xfId="0" applyFont="1" applyFill="1" applyBorder="1" applyAlignment="1">
      <alignment vertical="top"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xf numFmtId="0" fontId="4" fillId="0" borderId="0" xfId="0" applyFont="1" applyAlignment="1">
      <alignment wrapText="1"/>
    </xf>
    <xf numFmtId="0" fontId="4" fillId="2" borderId="2" xfId="0" applyFont="1" applyFill="1" applyBorder="1" applyAlignment="1">
      <alignment vertical="top" wrapText="1"/>
    </xf>
    <xf numFmtId="0" fontId="4" fillId="0" borderId="5" xfId="0" applyFont="1" applyFill="1" applyBorder="1" applyAlignment="1">
      <alignment vertical="top" wrapText="1"/>
    </xf>
    <xf numFmtId="0" fontId="4" fillId="0" borderId="0" xfId="0" applyFont="1" applyFill="1"/>
    <xf numFmtId="0" fontId="10" fillId="0" borderId="2" xfId="0" applyFont="1" applyBorder="1" applyAlignment="1">
      <alignment vertical="top" wrapText="1"/>
    </xf>
    <xf numFmtId="0" fontId="4" fillId="2" borderId="2" xfId="0" applyFont="1" applyFill="1" applyBorder="1" applyAlignment="1">
      <alignment horizontal="left" vertical="top" wrapText="1"/>
    </xf>
    <xf numFmtId="0" fontId="4" fillId="5" borderId="2" xfId="0" applyFont="1" applyFill="1" applyBorder="1"/>
    <xf numFmtId="0" fontId="10" fillId="0" borderId="2" xfId="0" applyFont="1" applyFill="1" applyBorder="1" applyAlignment="1">
      <alignment horizontal="right" vertical="center" wrapText="1"/>
    </xf>
    <xf numFmtId="0" fontId="4" fillId="5" borderId="2" xfId="0" applyFont="1" applyFill="1" applyBorder="1" applyAlignment="1">
      <alignment horizontal="left" vertical="top" wrapText="1"/>
    </xf>
    <xf numFmtId="1" fontId="10" fillId="5" borderId="2" xfId="0" applyNumberFormat="1" applyFont="1" applyFill="1" applyBorder="1" applyAlignment="1">
      <alignment horizontal="right" vertical="center" wrapText="1"/>
    </xf>
    <xf numFmtId="0" fontId="10" fillId="5" borderId="2" xfId="0" applyFont="1" applyFill="1" applyBorder="1" applyAlignment="1">
      <alignment horizontal="right" vertical="center" wrapText="1"/>
    </xf>
    <xf numFmtId="1" fontId="4" fillId="3" borderId="2" xfId="0" applyNumberFormat="1" applyFont="1" applyFill="1" applyBorder="1" applyAlignment="1">
      <alignment vertical="center" wrapText="1"/>
    </xf>
    <xf numFmtId="1" fontId="10" fillId="0" borderId="2" xfId="0" applyNumberFormat="1" applyFont="1" applyBorder="1" applyAlignment="1">
      <alignment horizontal="right" vertical="center" wrapText="1"/>
    </xf>
    <xf numFmtId="1" fontId="4" fillId="6" borderId="2" xfId="0" applyNumberFormat="1" applyFont="1" applyFill="1" applyBorder="1" applyAlignment="1">
      <alignment vertical="center" wrapText="1"/>
    </xf>
    <xf numFmtId="0" fontId="10" fillId="2" borderId="2" xfId="0" applyFont="1" applyFill="1" applyBorder="1" applyAlignment="1">
      <alignment horizontal="left" vertical="center" wrapText="1"/>
    </xf>
    <xf numFmtId="0" fontId="10" fillId="5" borderId="2" xfId="0" applyFont="1" applyFill="1" applyBorder="1" applyAlignment="1">
      <alignment wrapText="1"/>
    </xf>
    <xf numFmtId="0" fontId="6" fillId="0" borderId="2" xfId="0" applyFont="1" applyBorder="1" applyAlignment="1">
      <alignment horizontal="right" vertical="center" wrapText="1"/>
    </xf>
    <xf numFmtId="2" fontId="4" fillId="0" borderId="2" xfId="0" applyNumberFormat="1" applyFont="1" applyBorder="1"/>
    <xf numFmtId="0" fontId="10" fillId="0" borderId="2" xfId="0" applyFont="1" applyBorder="1" applyAlignment="1">
      <alignment horizontal="right" vertical="center" wrapText="1"/>
    </xf>
    <xf numFmtId="0" fontId="4" fillId="9" borderId="2" xfId="0" applyFont="1" applyFill="1" applyBorder="1" applyAlignment="1">
      <alignment vertical="top" wrapText="1"/>
    </xf>
    <xf numFmtId="1" fontId="4" fillId="3" borderId="2" xfId="0" applyNumberFormat="1" applyFont="1" applyFill="1" applyBorder="1"/>
    <xf numFmtId="0" fontId="10" fillId="0" borderId="2" xfId="0" applyFont="1" applyFill="1" applyBorder="1" applyAlignment="1">
      <alignment horizontal="left" vertical="center" wrapText="1"/>
    </xf>
    <xf numFmtId="0" fontId="4" fillId="8" borderId="2" xfId="0" applyFont="1" applyFill="1" applyBorder="1"/>
    <xf numFmtId="0" fontId="4" fillId="9" borderId="2" xfId="0" applyFont="1" applyFill="1" applyBorder="1"/>
    <xf numFmtId="0" fontId="4" fillId="0" borderId="2" xfId="0" applyFont="1" applyBorder="1" applyAlignment="1">
      <alignment wrapText="1"/>
    </xf>
    <xf numFmtId="1" fontId="4" fillId="6" borderId="2" xfId="0" applyNumberFormat="1" applyFont="1" applyFill="1" applyBorder="1"/>
    <xf numFmtId="0" fontId="4" fillId="6" borderId="2" xfId="0" applyFont="1" applyFill="1" applyBorder="1"/>
    <xf numFmtId="0" fontId="4" fillId="0" borderId="2" xfId="0" applyFont="1" applyFill="1" applyBorder="1" applyAlignment="1">
      <alignment wrapText="1"/>
    </xf>
    <xf numFmtId="0" fontId="4" fillId="3" borderId="2" xfId="0" applyFont="1" applyFill="1" applyBorder="1"/>
    <xf numFmtId="0" fontId="6" fillId="5" borderId="2" xfId="0" applyFont="1" applyFill="1" applyBorder="1" applyAlignment="1">
      <alignment vertical="center" wrapText="1"/>
    </xf>
    <xf numFmtId="0" fontId="4" fillId="6" borderId="2" xfId="0" applyFont="1" applyFill="1" applyBorder="1" applyAlignment="1">
      <alignment horizontal="left" vertical="top"/>
    </xf>
    <xf numFmtId="1" fontId="4" fillId="9" borderId="2" xfId="0" applyNumberFormat="1" applyFont="1" applyFill="1" applyBorder="1" applyAlignment="1">
      <alignment vertical="center" wrapText="1"/>
    </xf>
    <xf numFmtId="1" fontId="4" fillId="3" borderId="2" xfId="0" applyNumberFormat="1" applyFont="1" applyFill="1" applyBorder="1" applyAlignment="1">
      <alignment vertical="center"/>
    </xf>
    <xf numFmtId="1" fontId="4" fillId="9" borderId="2" xfId="0" applyNumberFormat="1" applyFont="1" applyFill="1" applyBorder="1" applyAlignment="1">
      <alignment horizontal="right" vertical="center"/>
    </xf>
    <xf numFmtId="1" fontId="4" fillId="0" borderId="2" xfId="0" applyNumberFormat="1" applyFont="1" applyFill="1" applyBorder="1" applyAlignment="1">
      <alignment horizontal="right" vertical="center" wrapText="1"/>
    </xf>
    <xf numFmtId="1" fontId="4" fillId="0" borderId="5" xfId="0" applyNumberFormat="1" applyFont="1" applyFill="1" applyBorder="1" applyAlignment="1">
      <alignment horizontal="left" vertical="top" wrapText="1"/>
    </xf>
    <xf numFmtId="1" fontId="4" fillId="0" borderId="7" xfId="0" applyNumberFormat="1" applyFont="1" applyFill="1" applyBorder="1" applyAlignment="1">
      <alignment horizontal="left" vertical="top" wrapText="1"/>
    </xf>
    <xf numFmtId="1" fontId="4" fillId="6" borderId="2" xfId="0" applyNumberFormat="1" applyFont="1" applyFill="1" applyBorder="1" applyAlignment="1">
      <alignment vertical="top" wrapText="1"/>
    </xf>
    <xf numFmtId="1" fontId="4" fillId="6" borderId="2" xfId="0" applyNumberFormat="1" applyFont="1" applyFill="1" applyBorder="1" applyAlignment="1">
      <alignment horizontal="right" vertical="top" wrapText="1"/>
    </xf>
    <xf numFmtId="1" fontId="5" fillId="8" borderId="2" xfId="0" applyNumberFormat="1" applyFont="1" applyFill="1" applyBorder="1" applyAlignment="1">
      <alignment horizontal="right" vertical="center" wrapText="1"/>
    </xf>
    <xf numFmtId="0" fontId="4" fillId="8" borderId="2" xfId="0" applyFont="1" applyFill="1" applyBorder="1" applyAlignment="1">
      <alignment horizontal="left" vertical="center" wrapText="1"/>
    </xf>
    <xf numFmtId="2" fontId="4" fillId="6" borderId="2" xfId="0" applyNumberFormat="1" applyFont="1" applyFill="1" applyBorder="1" applyAlignment="1">
      <alignment horizontal="right" vertical="center" wrapText="1"/>
    </xf>
    <xf numFmtId="2" fontId="4" fillId="3" borderId="2" xfId="0" applyNumberFormat="1" applyFont="1" applyFill="1" applyBorder="1" applyAlignment="1">
      <alignment horizontal="right" vertical="center" wrapText="1"/>
    </xf>
    <xf numFmtId="0" fontId="4" fillId="0" borderId="2" xfId="0" applyFont="1" applyBorder="1" applyAlignment="1">
      <alignment vertical="center" wrapText="1"/>
    </xf>
    <xf numFmtId="1" fontId="4" fillId="0" borderId="2" xfId="0" applyNumberFormat="1" applyFont="1" applyBorder="1" applyAlignment="1">
      <alignment vertical="center" wrapText="1"/>
    </xf>
    <xf numFmtId="0" fontId="4" fillId="0" borderId="2" xfId="0" applyFont="1" applyFill="1" applyBorder="1" applyAlignment="1">
      <alignment horizontal="right" wrapText="1"/>
    </xf>
    <xf numFmtId="1" fontId="4" fillId="5" borderId="2" xfId="0" applyNumberFormat="1" applyFont="1" applyFill="1" applyBorder="1" applyAlignment="1">
      <alignment horizontal="right" wrapText="1"/>
    </xf>
    <xf numFmtId="2" fontId="4" fillId="5" borderId="2" xfId="0" applyNumberFormat="1" applyFont="1" applyFill="1" applyBorder="1" applyAlignment="1">
      <alignment horizontal="right" wrapText="1"/>
    </xf>
    <xf numFmtId="0" fontId="6" fillId="0" borderId="0" xfId="0" applyFont="1"/>
    <xf numFmtId="0" fontId="4" fillId="0" borderId="0" xfId="0" applyFont="1" applyAlignment="1">
      <alignment vertical="center"/>
    </xf>
    <xf numFmtId="0" fontId="4" fillId="5" borderId="2" xfId="0" applyFont="1" applyFill="1" applyBorder="1" applyAlignment="1">
      <alignment vertical="top" wrapText="1"/>
    </xf>
    <xf numFmtId="0" fontId="4" fillId="5" borderId="2" xfId="0" applyFont="1" applyFill="1" applyBorder="1" applyAlignment="1">
      <alignment horizontal="right"/>
    </xf>
    <xf numFmtId="164" fontId="4" fillId="0" borderId="2" xfId="0" applyNumberFormat="1" applyFont="1" applyFill="1" applyBorder="1" applyAlignment="1">
      <alignment vertical="top" wrapText="1"/>
    </xf>
    <xf numFmtId="1" fontId="5" fillId="8" borderId="7" xfId="0" applyNumberFormat="1" applyFont="1" applyFill="1" applyBorder="1" applyAlignment="1">
      <alignment vertical="center" wrapText="1"/>
    </xf>
    <xf numFmtId="1" fontId="4" fillId="0" borderId="0" xfId="0" applyNumberFormat="1" applyFont="1"/>
    <xf numFmtId="165" fontId="4" fillId="0" borderId="0" xfId="0" applyNumberFormat="1" applyFont="1"/>
    <xf numFmtId="0" fontId="4" fillId="6" borderId="2" xfId="0" applyFont="1" applyFill="1" applyBorder="1" applyAlignment="1">
      <alignment horizontal="left" vertical="top" wrapText="1"/>
    </xf>
    <xf numFmtId="2" fontId="5" fillId="8" borderId="2" xfId="0"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0" fontId="4" fillId="3" borderId="2" xfId="0" applyFont="1" applyFill="1" applyBorder="1" applyAlignment="1">
      <alignment horizontal="right" vertical="center" wrapText="1"/>
    </xf>
    <xf numFmtId="0" fontId="4" fillId="0" borderId="2" xfId="0" applyFont="1" applyBorder="1" applyAlignment="1">
      <alignment horizontal="right" vertical="center" wrapText="1"/>
    </xf>
    <xf numFmtId="0" fontId="4" fillId="0" borderId="2" xfId="0" applyFont="1" applyBorder="1"/>
    <xf numFmtId="1" fontId="10" fillId="0" borderId="2" xfId="0" applyNumberFormat="1" applyFont="1" applyBorder="1" applyAlignment="1">
      <alignment horizontal="right" vertical="center" wrapText="1"/>
    </xf>
    <xf numFmtId="0" fontId="10" fillId="5" borderId="2" xfId="0" applyFont="1" applyFill="1" applyBorder="1" applyAlignment="1">
      <alignment wrapText="1"/>
    </xf>
    <xf numFmtId="0" fontId="10" fillId="0" borderId="2" xfId="0" applyFont="1" applyBorder="1" applyAlignment="1">
      <alignment horizontal="right" vertical="center" wrapText="1"/>
    </xf>
    <xf numFmtId="1" fontId="4" fillId="3" borderId="2" xfId="0" applyNumberFormat="1" applyFont="1" applyFill="1" applyBorder="1"/>
    <xf numFmtId="0" fontId="6" fillId="0" borderId="2" xfId="0" applyFont="1" applyBorder="1" applyAlignment="1">
      <alignment horizontal="lef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1" fontId="4" fillId="0" borderId="2" xfId="0" applyNumberFormat="1"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10" fillId="2" borderId="7" xfId="0" applyFont="1" applyFill="1" applyBorder="1" applyAlignment="1">
      <alignment vertical="top" wrapText="1"/>
    </xf>
    <xf numFmtId="0" fontId="4" fillId="0" borderId="11" xfId="0" applyFont="1" applyFill="1" applyBorder="1"/>
    <xf numFmtId="0" fontId="10" fillId="0" borderId="7" xfId="0" applyFont="1" applyBorder="1" applyAlignment="1">
      <alignment vertical="top" wrapText="1"/>
    </xf>
    <xf numFmtId="0" fontId="4" fillId="0" borderId="1" xfId="0" applyFont="1" applyFill="1" applyBorder="1"/>
    <xf numFmtId="0" fontId="4" fillId="6" borderId="2" xfId="0" applyFont="1" applyFill="1" applyBorder="1" applyAlignment="1">
      <alignment horizontal="right" wrapText="1"/>
    </xf>
    <xf numFmtId="0" fontId="4" fillId="3" borderId="2" xfId="0" applyFont="1" applyFill="1" applyBorder="1" applyAlignment="1">
      <alignment horizontal="right" wrapText="1"/>
    </xf>
    <xf numFmtId="0" fontId="4" fillId="0" borderId="6" xfId="0" applyFont="1" applyFill="1" applyBorder="1" applyAlignment="1">
      <alignment horizontal="left" vertical="top" wrapText="1"/>
    </xf>
    <xf numFmtId="0" fontId="4" fillId="0" borderId="7" xfId="0" applyFont="1" applyFill="1" applyBorder="1" applyAlignment="1">
      <alignment horizontal="left" vertical="top" wrapText="1"/>
    </xf>
    <xf numFmtId="1" fontId="4" fillId="0" borderId="2" xfId="0" applyNumberFormat="1" applyFont="1" applyFill="1" applyBorder="1" applyAlignment="1">
      <alignment vertical="center" wrapText="1"/>
    </xf>
    <xf numFmtId="0" fontId="4" fillId="2" borderId="7" xfId="0" applyFont="1" applyFill="1" applyBorder="1" applyAlignment="1">
      <alignment vertical="top" wrapText="1"/>
    </xf>
    <xf numFmtId="0" fontId="4" fillId="5" borderId="2" xfId="0" applyFont="1" applyFill="1" applyBorder="1" applyAlignment="1">
      <alignment horizontal="center" vertical="top" wrapText="1"/>
    </xf>
    <xf numFmtId="0" fontId="4" fillId="5" borderId="2" xfId="0" applyFont="1" applyFill="1" applyBorder="1" applyAlignment="1">
      <alignment horizontal="right" wrapText="1"/>
    </xf>
    <xf numFmtId="1" fontId="4" fillId="3" borderId="6" xfId="0" applyNumberFormat="1"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8" xfId="0" applyFont="1" applyFill="1" applyBorder="1" applyAlignment="1">
      <alignment horizontal="right" vertical="center" wrapText="1"/>
    </xf>
    <xf numFmtId="0" fontId="6" fillId="2" borderId="13" xfId="0" applyFont="1" applyFill="1" applyBorder="1" applyAlignment="1">
      <alignment horizontal="right" vertical="center" wrapText="1"/>
    </xf>
    <xf numFmtId="0" fontId="4" fillId="5" borderId="13" xfId="0" applyFont="1" applyFill="1" applyBorder="1" applyAlignment="1">
      <alignment wrapText="1"/>
    </xf>
    <xf numFmtId="1" fontId="4" fillId="5" borderId="13" xfId="0" applyNumberFormat="1" applyFont="1" applyFill="1" applyBorder="1" applyAlignment="1">
      <alignment horizontal="right" vertical="center" wrapText="1"/>
    </xf>
    <xf numFmtId="2" fontId="4" fillId="5" borderId="13" xfId="0" applyNumberFormat="1" applyFont="1" applyFill="1" applyBorder="1" applyAlignment="1">
      <alignment horizontal="right" vertical="center" wrapText="1"/>
    </xf>
    <xf numFmtId="0" fontId="4" fillId="0" borderId="9" xfId="0" applyFont="1" applyBorder="1"/>
    <xf numFmtId="2" fontId="4" fillId="0" borderId="2" xfId="0" applyNumberFormat="1" applyFont="1" applyFill="1" applyBorder="1" applyAlignment="1">
      <alignment horizontal="right" vertical="center" wrapText="1"/>
    </xf>
    <xf numFmtId="0" fontId="4" fillId="6" borderId="2" xfId="0" applyNumberFormat="1" applyFont="1" applyFill="1" applyBorder="1" applyAlignment="1">
      <alignment horizontal="right" vertical="center" wrapText="1"/>
    </xf>
    <xf numFmtId="0" fontId="4" fillId="3" borderId="2" xfId="0" applyNumberFormat="1" applyFont="1" applyFill="1" applyBorder="1" applyAlignment="1">
      <alignment horizontal="right" vertical="center" wrapText="1"/>
    </xf>
    <xf numFmtId="0" fontId="5" fillId="4" borderId="3" xfId="0" applyFont="1" applyFill="1" applyBorder="1" applyAlignment="1">
      <alignment vertical="center" wrapText="1"/>
    </xf>
    <xf numFmtId="165" fontId="5" fillId="4" borderId="3" xfId="0" applyNumberFormat="1" applyFont="1" applyFill="1" applyBorder="1" applyAlignment="1">
      <alignment horizontal="center" vertical="center" wrapText="1"/>
    </xf>
    <xf numFmtId="2" fontId="5" fillId="4" borderId="3" xfId="0" applyNumberFormat="1" applyFont="1" applyFill="1" applyBorder="1" applyAlignment="1">
      <alignment horizontal="center" vertical="center" wrapText="1"/>
    </xf>
    <xf numFmtId="0" fontId="5" fillId="4" borderId="9" xfId="0" applyFont="1" applyFill="1" applyBorder="1" applyAlignment="1">
      <alignment vertical="center" wrapText="1"/>
    </xf>
    <xf numFmtId="0" fontId="8" fillId="4" borderId="7" xfId="0" applyFont="1" applyFill="1" applyBorder="1"/>
    <xf numFmtId="0" fontId="6" fillId="0" borderId="6" xfId="0" applyFont="1" applyBorder="1"/>
    <xf numFmtId="2" fontId="4" fillId="0" borderId="6" xfId="0" applyNumberFormat="1" applyFont="1" applyBorder="1"/>
    <xf numFmtId="0" fontId="4" fillId="0" borderId="7" xfId="0" applyFont="1" applyBorder="1"/>
    <xf numFmtId="0" fontId="5" fillId="4" borderId="4" xfId="0" applyFont="1" applyFill="1" applyBorder="1" applyAlignment="1">
      <alignment vertical="center" wrapText="1"/>
    </xf>
    <xf numFmtId="0" fontId="4" fillId="0" borderId="7" xfId="0" applyFont="1" applyBorder="1" applyAlignment="1">
      <alignment vertical="center"/>
    </xf>
    <xf numFmtId="0" fontId="5" fillId="4" borderId="7" xfId="0" applyFont="1" applyFill="1" applyBorder="1" applyAlignment="1">
      <alignment vertical="center" wrapText="1"/>
    </xf>
    <xf numFmtId="0" fontId="5" fillId="4" borderId="11" xfId="0" applyFont="1" applyFill="1" applyBorder="1" applyAlignment="1">
      <alignment vertical="center" wrapText="1"/>
    </xf>
    <xf numFmtId="2" fontId="4" fillId="0" borderId="7" xfId="0" applyNumberFormat="1" applyFont="1" applyBorder="1"/>
    <xf numFmtId="0" fontId="8" fillId="4" borderId="9" xfId="0" applyFont="1" applyFill="1" applyBorder="1"/>
    <xf numFmtId="0" fontId="4" fillId="9" borderId="7" xfId="0" applyFont="1" applyFill="1" applyBorder="1" applyAlignment="1">
      <alignment horizontal="right" vertical="center" wrapText="1"/>
    </xf>
    <xf numFmtId="1" fontId="5" fillId="8" borderId="2" xfId="0" applyNumberFormat="1" applyFont="1" applyFill="1" applyBorder="1" applyAlignment="1">
      <alignment vertical="center" wrapText="1"/>
    </xf>
    <xf numFmtId="0" fontId="5" fillId="4" borderId="15" xfId="0" applyFont="1" applyFill="1" applyBorder="1" applyAlignment="1">
      <alignment vertical="center" wrapText="1"/>
    </xf>
    <xf numFmtId="2" fontId="5" fillId="4" borderId="4" xfId="0" applyNumberFormat="1" applyFont="1" applyFill="1" applyBorder="1" applyAlignment="1">
      <alignment horizontal="center" vertical="center" wrapText="1"/>
    </xf>
    <xf numFmtId="0" fontId="8" fillId="4" borderId="16" xfId="0" applyFont="1" applyFill="1" applyBorder="1"/>
    <xf numFmtId="165" fontId="5" fillId="3" borderId="2" xfId="0" applyNumberFormat="1" applyFont="1" applyFill="1" applyBorder="1" applyAlignment="1">
      <alignment horizontal="center" vertical="center" wrapText="1"/>
    </xf>
    <xf numFmtId="0" fontId="4" fillId="3" borderId="7" xfId="0" applyFont="1" applyFill="1" applyBorder="1" applyAlignment="1">
      <alignment vertical="center" wrapText="1"/>
    </xf>
    <xf numFmtId="0" fontId="4" fillId="4" borderId="11" xfId="0" applyFont="1" applyFill="1" applyBorder="1" applyAlignment="1">
      <alignment vertical="center" wrapText="1"/>
    </xf>
    <xf numFmtId="165" fontId="4" fillId="4" borderId="4" xfId="0" applyNumberFormat="1" applyFont="1" applyFill="1" applyBorder="1" applyAlignment="1">
      <alignment horizontal="center" vertical="center" wrapText="1"/>
    </xf>
    <xf numFmtId="0" fontId="4" fillId="5" borderId="11" xfId="0" applyFont="1" applyFill="1" applyBorder="1" applyAlignment="1">
      <alignment vertical="center" wrapText="1"/>
    </xf>
    <xf numFmtId="165" fontId="4" fillId="5" borderId="4" xfId="0" applyNumberFormat="1" applyFont="1" applyFill="1" applyBorder="1" applyAlignment="1">
      <alignment horizontal="center" vertical="center" wrapText="1"/>
    </xf>
    <xf numFmtId="0" fontId="5" fillId="4" borderId="12" xfId="0" applyFont="1" applyFill="1" applyBorder="1" applyAlignment="1">
      <alignment vertical="center" wrapText="1"/>
    </xf>
    <xf numFmtId="0" fontId="8" fillId="4" borderId="12" xfId="0" applyFont="1" applyFill="1" applyBorder="1"/>
    <xf numFmtId="2" fontId="4" fillId="4" borderId="2" xfId="0" applyNumberFormat="1" applyFont="1" applyFill="1" applyBorder="1" applyAlignment="1">
      <alignment horizontal="center" vertical="center" wrapText="1"/>
    </xf>
    <xf numFmtId="1" fontId="4" fillId="4" borderId="2" xfId="0" applyNumberFormat="1" applyFont="1" applyFill="1" applyBorder="1" applyAlignment="1">
      <alignment horizontal="center" vertical="center" wrapText="1"/>
    </xf>
    <xf numFmtId="164" fontId="8" fillId="4" borderId="2" xfId="0" applyNumberFormat="1" applyFont="1" applyFill="1" applyBorder="1"/>
    <xf numFmtId="1" fontId="8" fillId="0" borderId="0" xfId="0" applyNumberFormat="1" applyFont="1"/>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1" fontId="4" fillId="6" borderId="5" xfId="0" applyNumberFormat="1" applyFont="1" applyFill="1" applyBorder="1" applyAlignment="1">
      <alignment horizontal="left" vertical="top" wrapText="1"/>
    </xf>
    <xf numFmtId="1" fontId="4" fillId="6" borderId="7" xfId="0" applyNumberFormat="1" applyFont="1" applyFill="1" applyBorder="1" applyAlignment="1">
      <alignment horizontal="left" vertical="top"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14" xfId="0" applyFont="1" applyBorder="1" applyAlignment="1">
      <alignment horizontal="center" wrapText="1"/>
    </xf>
    <xf numFmtId="0" fontId="4" fillId="0" borderId="0" xfId="0" applyFont="1" applyBorder="1" applyAlignment="1">
      <alignment horizontal="center" wrapText="1"/>
    </xf>
    <xf numFmtId="0" fontId="4" fillId="0" borderId="0" xfId="0" applyFont="1" applyAlignment="1">
      <alignment horizontal="right" wrapText="1"/>
    </xf>
    <xf numFmtId="0" fontId="5" fillId="0" borderId="12" xfId="0" applyFont="1" applyBorder="1" applyAlignment="1">
      <alignment horizontal="center" wrapText="1"/>
    </xf>
    <xf numFmtId="0" fontId="5" fillId="8" borderId="2" xfId="0" applyFont="1" applyFill="1" applyBorder="1" applyAlignment="1">
      <alignment horizontal="center" vertical="center" wrapText="1"/>
    </xf>
    <xf numFmtId="0" fontId="5" fillId="8" borderId="2" xfId="0" applyFont="1" applyFill="1" applyBorder="1" applyAlignment="1">
      <alignment vertical="center" wrapText="1"/>
    </xf>
    <xf numFmtId="2" fontId="5" fillId="8" borderId="2" xfId="0" applyNumberFormat="1" applyFont="1" applyFill="1" applyBorder="1" applyAlignment="1">
      <alignment horizontal="center" vertical="center" wrapText="1"/>
    </xf>
    <xf numFmtId="0" fontId="4" fillId="6" borderId="6" xfId="0" applyFont="1" applyFill="1" applyBorder="1" applyAlignment="1">
      <alignment vertical="top" wrapText="1"/>
    </xf>
    <xf numFmtId="0" fontId="4" fillId="6" borderId="7" xfId="0" applyFont="1" applyFill="1" applyBorder="1" applyAlignment="1">
      <alignment vertical="top" wrapText="1"/>
    </xf>
    <xf numFmtId="0" fontId="4" fillId="6" borderId="2" xfId="0" applyFont="1" applyFill="1" applyBorder="1" applyAlignment="1">
      <alignment vertical="top" wrapText="1"/>
    </xf>
    <xf numFmtId="0" fontId="4" fillId="9" borderId="10" xfId="0" applyFont="1" applyFill="1" applyBorder="1" applyAlignment="1">
      <alignment horizontal="left" vertical="center" wrapText="1"/>
    </xf>
    <xf numFmtId="0" fontId="4" fillId="9" borderId="12"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7" borderId="5" xfId="0" applyFont="1" applyFill="1" applyBorder="1" applyAlignment="1">
      <alignment horizontal="left" vertical="center" wrapText="1"/>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4" fillId="9" borderId="8" xfId="0" applyFont="1" applyFill="1" applyBorder="1" applyAlignment="1">
      <alignment vertical="center" wrapText="1"/>
    </xf>
    <xf numFmtId="0" fontId="4" fillId="9" borderId="13" xfId="0" applyFont="1" applyFill="1" applyBorder="1" applyAlignment="1">
      <alignment vertical="center" wrapText="1"/>
    </xf>
    <xf numFmtId="0" fontId="4" fillId="9" borderId="9" xfId="0" applyFont="1" applyFill="1" applyBorder="1" applyAlignment="1">
      <alignment vertical="center" wrapText="1"/>
    </xf>
    <xf numFmtId="0" fontId="5" fillId="8" borderId="2" xfId="0" applyFont="1" applyFill="1" applyBorder="1" applyAlignment="1">
      <alignment horizontal="left" vertical="center" wrapText="1"/>
    </xf>
    <xf numFmtId="0" fontId="4" fillId="6" borderId="2" xfId="0" applyFont="1" applyFill="1" applyBorder="1" applyAlignment="1">
      <alignment horizontal="left" vertical="top" wrapText="1"/>
    </xf>
    <xf numFmtId="2" fontId="5" fillId="8" borderId="5" xfId="0" applyNumberFormat="1" applyFont="1" applyFill="1" applyBorder="1" applyAlignment="1">
      <alignment horizontal="center" vertical="center" wrapText="1"/>
    </xf>
    <xf numFmtId="2" fontId="5" fillId="8" borderId="6" xfId="0" applyNumberFormat="1" applyFont="1" applyFill="1" applyBorder="1" applyAlignment="1">
      <alignment horizontal="center" vertical="center" wrapText="1"/>
    </xf>
    <xf numFmtId="2" fontId="5" fillId="8" borderId="7" xfId="0" applyNumberFormat="1" applyFont="1" applyFill="1" applyBorder="1" applyAlignment="1">
      <alignment horizontal="center" vertical="center" wrapText="1"/>
    </xf>
    <xf numFmtId="0" fontId="4" fillId="6" borderId="5"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9" borderId="5" xfId="0" applyFont="1" applyFill="1" applyBorder="1" applyAlignment="1">
      <alignment horizontal="left" vertical="top" wrapText="1"/>
    </xf>
    <xf numFmtId="0" fontId="4" fillId="9" borderId="6" xfId="0" applyFont="1" applyFill="1" applyBorder="1" applyAlignment="1">
      <alignment horizontal="left" vertical="top" wrapText="1"/>
    </xf>
    <xf numFmtId="0" fontId="4" fillId="9" borderId="7" xfId="0" applyFont="1" applyFill="1" applyBorder="1" applyAlignment="1">
      <alignment horizontal="left" vertical="top" wrapText="1"/>
    </xf>
    <xf numFmtId="0" fontId="4" fillId="3" borderId="5" xfId="0" applyFont="1" applyFill="1" applyBorder="1" applyAlignment="1">
      <alignment horizontal="left" vertical="top" wrapText="1"/>
    </xf>
    <xf numFmtId="1" fontId="4" fillId="3" borderId="5" xfId="0" applyNumberFormat="1"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5" fillId="8" borderId="8" xfId="0" applyFont="1" applyFill="1" applyBorder="1" applyAlignment="1">
      <alignment horizontal="right" vertical="center"/>
    </xf>
    <xf numFmtId="0" fontId="5" fillId="8" borderId="13" xfId="0" applyFont="1" applyFill="1" applyBorder="1" applyAlignment="1">
      <alignment horizontal="right" vertical="center"/>
    </xf>
    <xf numFmtId="0" fontId="5" fillId="8" borderId="9" xfId="0" applyFont="1" applyFill="1" applyBorder="1" applyAlignment="1">
      <alignment horizontal="right" vertical="center"/>
    </xf>
    <xf numFmtId="0" fontId="5" fillId="8" borderId="5"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5" xfId="0" applyFont="1" applyFill="1" applyBorder="1" applyAlignment="1">
      <alignment horizontal="right" vertical="center" wrapText="1"/>
    </xf>
    <xf numFmtId="0" fontId="5" fillId="8" borderId="6" xfId="0" applyFont="1" applyFill="1" applyBorder="1" applyAlignment="1">
      <alignment horizontal="right" vertical="center" wrapText="1"/>
    </xf>
    <xf numFmtId="0" fontId="5" fillId="8" borderId="7" xfId="0" applyFont="1" applyFill="1" applyBorder="1" applyAlignment="1">
      <alignment horizontal="right" vertical="center" wrapText="1"/>
    </xf>
    <xf numFmtId="2" fontId="4" fillId="0" borderId="14" xfId="0" applyNumberFormat="1" applyFont="1" applyBorder="1" applyAlignment="1">
      <alignment horizontal="left" wrapText="1"/>
    </xf>
    <xf numFmtId="2" fontId="4" fillId="0" borderId="0" xfId="0" applyNumberFormat="1" applyFont="1" applyBorder="1" applyAlignment="1">
      <alignment horizontal="left" wrapText="1"/>
    </xf>
    <xf numFmtId="0" fontId="5" fillId="8" borderId="7" xfId="0" applyFont="1" applyFill="1" applyBorder="1" applyAlignment="1">
      <alignment horizontal="center" vertical="center"/>
    </xf>
  </cellXfs>
  <cellStyles count="4">
    <cellStyle name="Comma 2" xfId="3" xr:uid="{8B68E415-E920-4889-8FD4-2B5A71045F30}"/>
    <cellStyle name="Normal" xfId="0" builtinId="0"/>
    <cellStyle name="Normal 2" xfId="1" xr:uid="{7E3DF9CE-DD0B-487F-85FC-59974A21C43D}"/>
    <cellStyle name="Normal 2 2 2" xfId="2" xr:uid="{5ABFA04C-CDFC-4C4E-9519-A7B84CF04D4B}"/>
  </cellStyles>
  <dxfs count="0"/>
  <tableStyles count="0" defaultTableStyle="TableStyleMedium2" defaultPivotStyle="PivotStyleLight16"/>
  <colors>
    <mruColors>
      <color rgb="FFCCCCFF"/>
      <color rgb="FF9999FF"/>
      <color rgb="FFCC99FF"/>
      <color rgb="FF9933FF"/>
      <color rgb="FFDDD9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328"/>
  <sheetViews>
    <sheetView tabSelected="1" topLeftCell="A304" zoomScale="90" zoomScaleNormal="90" workbookViewId="0">
      <pane ySplit="3996" activePane="bottomLeft"/>
      <selection activeCell="D10" sqref="D10"/>
      <selection pane="bottomLeft" activeCell="C226" sqref="C226"/>
    </sheetView>
  </sheetViews>
  <sheetFormatPr defaultColWidth="8.88671875" defaultRowHeight="13.2" x14ac:dyDescent="0.25"/>
  <cols>
    <col min="1" max="1" width="13.33203125" style="27" customWidth="1"/>
    <col min="2" max="2" width="27.5546875" style="120" customWidth="1"/>
    <col min="3" max="3" width="27.6640625" style="121" customWidth="1"/>
    <col min="4" max="4" width="14" style="52" customWidth="1"/>
    <col min="5" max="6" width="16.109375" style="52" customWidth="1"/>
    <col min="7" max="7" width="12.33203125" style="52" customWidth="1"/>
    <col min="8" max="9" width="14.33203125" style="52" customWidth="1"/>
    <col min="10" max="10" width="18.6640625" style="52" customWidth="1"/>
    <col min="11" max="11" width="16" style="52" customWidth="1"/>
    <col min="12" max="12" width="14.6640625" style="52" customWidth="1"/>
    <col min="13" max="13" width="11.44140625" style="52" customWidth="1"/>
    <col min="14" max="14" width="27.109375" style="27" customWidth="1"/>
    <col min="15" max="15" width="8.88671875" style="27"/>
    <col min="16" max="16" width="14" style="27" customWidth="1"/>
    <col min="17" max="17" width="8.88671875" style="27"/>
    <col min="18" max="19" width="11.88671875" style="27" bestFit="1" customWidth="1"/>
    <col min="20" max="23" width="8.88671875" style="27"/>
    <col min="24" max="24" width="15.33203125" style="27" customWidth="1"/>
    <col min="25" max="25" width="14.33203125" style="27" customWidth="1"/>
    <col min="26" max="16384" width="8.88671875" style="27"/>
  </cols>
  <sheetData>
    <row r="1" spans="1:31" ht="36.6" customHeight="1" x14ac:dyDescent="0.25">
      <c r="A1" s="212" t="s">
        <v>21</v>
      </c>
      <c r="B1" s="212"/>
      <c r="C1" s="212"/>
      <c r="D1" s="212"/>
      <c r="E1" s="212"/>
      <c r="F1" s="212"/>
      <c r="G1" s="212"/>
      <c r="H1" s="212"/>
      <c r="I1" s="212"/>
      <c r="J1" s="212"/>
      <c r="K1" s="212"/>
      <c r="L1" s="212"/>
      <c r="M1" s="212"/>
      <c r="N1" s="212"/>
    </row>
    <row r="2" spans="1:31" ht="49.35" customHeight="1" x14ac:dyDescent="0.25">
      <c r="A2" s="213" t="s">
        <v>190</v>
      </c>
      <c r="B2" s="213"/>
      <c r="C2" s="213"/>
      <c r="D2" s="213"/>
      <c r="E2" s="213"/>
      <c r="F2" s="213"/>
      <c r="G2" s="213"/>
      <c r="H2" s="213"/>
      <c r="I2" s="213"/>
      <c r="J2" s="213"/>
      <c r="K2" s="213"/>
      <c r="L2" s="213"/>
      <c r="M2" s="213"/>
      <c r="N2" s="213"/>
      <c r="R2" s="127"/>
      <c r="S2" s="127"/>
      <c r="X2" s="126"/>
      <c r="Y2" s="126"/>
      <c r="Z2" s="126"/>
      <c r="AA2" s="126"/>
      <c r="AB2" s="126"/>
      <c r="AC2" s="126"/>
      <c r="AD2" s="126"/>
    </row>
    <row r="3" spans="1:31" ht="42" customHeight="1" x14ac:dyDescent="0.25">
      <c r="A3" s="231" t="s">
        <v>25</v>
      </c>
      <c r="B3" s="231" t="s">
        <v>2</v>
      </c>
      <c r="C3" s="215" t="s">
        <v>18</v>
      </c>
      <c r="D3" s="233" t="s">
        <v>0</v>
      </c>
      <c r="E3" s="234"/>
      <c r="F3" s="235"/>
      <c r="G3" s="216" t="s">
        <v>34</v>
      </c>
      <c r="H3" s="216"/>
      <c r="I3" s="216"/>
      <c r="J3" s="216"/>
      <c r="K3" s="216"/>
      <c r="L3" s="216" t="s">
        <v>1</v>
      </c>
      <c r="M3" s="216" t="s">
        <v>9</v>
      </c>
      <c r="N3" s="223" t="s">
        <v>17</v>
      </c>
      <c r="R3" s="127"/>
      <c r="S3" s="127"/>
      <c r="X3" s="126"/>
      <c r="Y3" s="126"/>
      <c r="Z3" s="126"/>
      <c r="AA3" s="126"/>
      <c r="AB3" s="126"/>
      <c r="AC3" s="126"/>
      <c r="AD3" s="126"/>
      <c r="AE3" s="126"/>
    </row>
    <row r="4" spans="1:31" ht="65.25" customHeight="1" x14ac:dyDescent="0.25">
      <c r="A4" s="231"/>
      <c r="B4" s="231"/>
      <c r="C4" s="215"/>
      <c r="D4" s="28" t="s">
        <v>83</v>
      </c>
      <c r="E4" s="28" t="s">
        <v>84</v>
      </c>
      <c r="F4" s="28" t="s">
        <v>85</v>
      </c>
      <c r="G4" s="129" t="s">
        <v>83</v>
      </c>
      <c r="H4" s="129" t="s">
        <v>84</v>
      </c>
      <c r="I4" s="28" t="s">
        <v>85</v>
      </c>
      <c r="J4" s="29" t="s">
        <v>3</v>
      </c>
      <c r="K4" s="29" t="s">
        <v>4</v>
      </c>
      <c r="L4" s="216"/>
      <c r="M4" s="216"/>
      <c r="N4" s="224"/>
      <c r="Y4" s="127"/>
    </row>
    <row r="5" spans="1:31" s="33" customFormat="1" ht="24" customHeight="1" x14ac:dyDescent="0.3">
      <c r="A5" s="225" t="s">
        <v>5</v>
      </c>
      <c r="B5" s="226"/>
      <c r="C5" s="227"/>
      <c r="D5" s="30">
        <f>D6+D14+D16+D18+D20</f>
        <v>13004793</v>
      </c>
      <c r="E5" s="30">
        <f t="shared" ref="E5:K5" si="0">E6+E14+E16+E18+E20</f>
        <v>10122194</v>
      </c>
      <c r="F5" s="30">
        <f t="shared" si="0"/>
        <v>10001745</v>
      </c>
      <c r="G5" s="30">
        <f t="shared" si="0"/>
        <v>0</v>
      </c>
      <c r="H5" s="30">
        <f t="shared" si="0"/>
        <v>37700</v>
      </c>
      <c r="I5" s="30">
        <f t="shared" si="0"/>
        <v>1257627</v>
      </c>
      <c r="J5" s="30">
        <f t="shared" si="0"/>
        <v>2000</v>
      </c>
      <c r="K5" s="30">
        <f t="shared" si="0"/>
        <v>7496871</v>
      </c>
      <c r="L5" s="31"/>
      <c r="M5" s="31"/>
      <c r="N5" s="32"/>
      <c r="P5" s="34"/>
    </row>
    <row r="6" spans="1:31" s="33" customFormat="1" ht="26.4" x14ac:dyDescent="0.3">
      <c r="A6" s="35"/>
      <c r="B6" s="35"/>
      <c r="C6" s="35" t="s">
        <v>31</v>
      </c>
      <c r="D6" s="36">
        <f>D7+D8+D9+D10+D11+D12+D13</f>
        <v>13004793</v>
      </c>
      <c r="E6" s="36">
        <f t="shared" ref="E6:K6" si="1">E7+E8+E9+E10+E11+E12+E13</f>
        <v>10122194</v>
      </c>
      <c r="F6" s="36">
        <f t="shared" si="1"/>
        <v>10001745</v>
      </c>
      <c r="G6" s="36">
        <f t="shared" si="1"/>
        <v>0</v>
      </c>
      <c r="H6" s="36">
        <f t="shared" si="1"/>
        <v>18850</v>
      </c>
      <c r="I6" s="36">
        <f t="shared" si="1"/>
        <v>1117391</v>
      </c>
      <c r="J6" s="36">
        <f t="shared" si="1"/>
        <v>2000</v>
      </c>
      <c r="K6" s="36">
        <f t="shared" si="1"/>
        <v>7356635</v>
      </c>
      <c r="L6" s="37"/>
      <c r="M6" s="37"/>
      <c r="N6" s="20"/>
      <c r="Y6" s="34"/>
    </row>
    <row r="7" spans="1:31" s="33" customFormat="1" ht="27" x14ac:dyDescent="0.3">
      <c r="A7" s="38"/>
      <c r="B7" s="39"/>
      <c r="C7" s="40" t="s">
        <v>16</v>
      </c>
      <c r="D7" s="41">
        <f>D28+D42+D45+D54+D57+D63+D66+D73+D77+D101+D105+D119+D128+D134+D165+D168+D178+D179+D200+D232+D238+D251+D307</f>
        <v>1336059</v>
      </c>
      <c r="E7" s="41">
        <f t="shared" ref="E7:K7" si="2">E28+E42+E45+E54+E57+E63+E66+E73+E77+E101+E105+E119+E128+E134+E165+E168+E178+E179+E200+E232+E238+E251+E307</f>
        <v>1342623</v>
      </c>
      <c r="F7" s="41">
        <f t="shared" si="2"/>
        <v>1342623</v>
      </c>
      <c r="G7" s="41">
        <f t="shared" si="2"/>
        <v>0</v>
      </c>
      <c r="H7" s="41">
        <f t="shared" si="2"/>
        <v>0</v>
      </c>
      <c r="I7" s="41">
        <f t="shared" si="2"/>
        <v>0</v>
      </c>
      <c r="J7" s="41">
        <f t="shared" si="2"/>
        <v>0</v>
      </c>
      <c r="K7" s="41">
        <f t="shared" si="2"/>
        <v>0</v>
      </c>
      <c r="L7" s="200"/>
      <c r="M7" s="200"/>
      <c r="N7" s="20"/>
      <c r="X7" s="34"/>
    </row>
    <row r="8" spans="1:31" s="33" customFormat="1" ht="57" customHeight="1" x14ac:dyDescent="0.3">
      <c r="A8" s="42"/>
      <c r="B8" s="43"/>
      <c r="C8" s="44" t="s">
        <v>64</v>
      </c>
      <c r="D8" s="2">
        <f t="shared" ref="D8:K8" si="3">D31+D38+D48+D52+D60+D69+D72+D76+D81+D112+D115+D137+D141+D182+D212+D216+D241+D281+D294+D313</f>
        <v>4448359</v>
      </c>
      <c r="E8" s="2">
        <f t="shared" si="3"/>
        <v>4448359</v>
      </c>
      <c r="F8" s="2">
        <f t="shared" si="3"/>
        <v>4448359</v>
      </c>
      <c r="G8" s="2">
        <f t="shared" si="3"/>
        <v>0</v>
      </c>
      <c r="H8" s="2">
        <f t="shared" si="3"/>
        <v>18850</v>
      </c>
      <c r="I8" s="2">
        <f t="shared" si="3"/>
        <v>24505</v>
      </c>
      <c r="J8" s="2">
        <f t="shared" si="3"/>
        <v>2000</v>
      </c>
      <c r="K8" s="2">
        <f t="shared" si="3"/>
        <v>4506864</v>
      </c>
      <c r="L8" s="200"/>
      <c r="M8" s="200"/>
      <c r="N8" s="202"/>
    </row>
    <row r="9" spans="1:31" s="33" customFormat="1" ht="40.5" customHeight="1" x14ac:dyDescent="0.3">
      <c r="A9" s="42"/>
      <c r="B9" s="43"/>
      <c r="C9" s="44" t="s">
        <v>65</v>
      </c>
      <c r="D9" s="2">
        <f t="shared" ref="D9:K9" si="4">D39+D53+D82+D138+D142+D213+D254+D295</f>
        <v>1387514</v>
      </c>
      <c r="E9" s="2">
        <f t="shared" si="4"/>
        <v>1387514</v>
      </c>
      <c r="F9" s="2">
        <f t="shared" si="4"/>
        <v>1387514</v>
      </c>
      <c r="G9" s="2">
        <f t="shared" si="4"/>
        <v>0</v>
      </c>
      <c r="H9" s="2">
        <f t="shared" si="4"/>
        <v>0</v>
      </c>
      <c r="I9" s="2">
        <f t="shared" si="4"/>
        <v>0</v>
      </c>
      <c r="J9" s="2">
        <f t="shared" si="4"/>
        <v>0</v>
      </c>
      <c r="K9" s="2">
        <f t="shared" si="4"/>
        <v>1387514</v>
      </c>
      <c r="L9" s="200"/>
      <c r="M9" s="200"/>
      <c r="N9" s="46"/>
    </row>
    <row r="10" spans="1:31" s="33" customFormat="1" ht="44.25" customHeight="1" x14ac:dyDescent="0.3">
      <c r="A10" s="42"/>
      <c r="B10" s="43"/>
      <c r="C10" s="44" t="s">
        <v>66</v>
      </c>
      <c r="D10" s="2">
        <f t="shared" ref="D10:K10" si="5">D83+D84+D87+D88+D91+D92+D95+D98+D196+D197</f>
        <v>1462257</v>
      </c>
      <c r="E10" s="2">
        <f t="shared" si="5"/>
        <v>1462257</v>
      </c>
      <c r="F10" s="2">
        <f t="shared" si="5"/>
        <v>1462257</v>
      </c>
      <c r="G10" s="2">
        <f t="shared" si="5"/>
        <v>0</v>
      </c>
      <c r="H10" s="2">
        <f t="shared" si="5"/>
        <v>0</v>
      </c>
      <c r="I10" s="2">
        <f t="shared" si="5"/>
        <v>0</v>
      </c>
      <c r="J10" s="2">
        <f t="shared" si="5"/>
        <v>0</v>
      </c>
      <c r="K10" s="2">
        <f t="shared" si="5"/>
        <v>1462257</v>
      </c>
      <c r="L10" s="200"/>
      <c r="M10" s="200"/>
      <c r="N10" s="46"/>
    </row>
    <row r="11" spans="1:31" s="33" customFormat="1" ht="54" customHeight="1" x14ac:dyDescent="0.3">
      <c r="A11" s="42"/>
      <c r="B11" s="43"/>
      <c r="C11" s="44" t="s">
        <v>78</v>
      </c>
      <c r="D11" s="2">
        <f>D284+D301</f>
        <v>1269078</v>
      </c>
      <c r="E11" s="2">
        <f t="shared" ref="E11:K11" si="6">E284+E301</f>
        <v>1283893</v>
      </c>
      <c r="F11" s="2">
        <f t="shared" si="6"/>
        <v>1299566</v>
      </c>
      <c r="G11" s="2">
        <f t="shared" si="6"/>
        <v>0</v>
      </c>
      <c r="H11" s="2">
        <f t="shared" si="6"/>
        <v>0</v>
      </c>
      <c r="I11" s="2">
        <f t="shared" si="6"/>
        <v>1092886</v>
      </c>
      <c r="J11" s="2">
        <f t="shared" si="6"/>
        <v>0</v>
      </c>
      <c r="K11" s="2">
        <f t="shared" si="6"/>
        <v>0</v>
      </c>
      <c r="L11" s="200"/>
      <c r="M11" s="200"/>
      <c r="N11" s="46"/>
    </row>
    <row r="12" spans="1:31" s="33" customFormat="1" ht="40.200000000000003" x14ac:dyDescent="0.3">
      <c r="A12" s="42"/>
      <c r="B12" s="43"/>
      <c r="C12" s="40" t="s">
        <v>71</v>
      </c>
      <c r="D12" s="2">
        <f>D34+D226</f>
        <v>61426</v>
      </c>
      <c r="E12" s="2">
        <f>E34+E226</f>
        <v>61426</v>
      </c>
      <c r="F12" s="2">
        <f>F34+F226</f>
        <v>61426</v>
      </c>
      <c r="G12" s="2">
        <f>G34+G226</f>
        <v>0</v>
      </c>
      <c r="H12" s="2">
        <f>H34+H226</f>
        <v>0</v>
      </c>
      <c r="I12" s="2"/>
      <c r="J12" s="2">
        <f>J34+J226</f>
        <v>0</v>
      </c>
      <c r="K12" s="2">
        <f>K34+K226</f>
        <v>0</v>
      </c>
      <c r="L12" s="200"/>
      <c r="M12" s="200"/>
      <c r="N12" s="46"/>
    </row>
    <row r="13" spans="1:31" s="33" customFormat="1" ht="60" customHeight="1" x14ac:dyDescent="0.3">
      <c r="A13" s="42"/>
      <c r="B13" s="43"/>
      <c r="C13" s="40" t="s">
        <v>15</v>
      </c>
      <c r="D13" s="2">
        <f>D109</f>
        <v>3040100</v>
      </c>
      <c r="E13" s="2">
        <f t="shared" ref="E13:K13" si="7">E109</f>
        <v>136122</v>
      </c>
      <c r="F13" s="2"/>
      <c r="G13" s="2">
        <f t="shared" si="7"/>
        <v>0</v>
      </c>
      <c r="H13" s="2">
        <f t="shared" si="7"/>
        <v>0</v>
      </c>
      <c r="I13" s="2"/>
      <c r="J13" s="2">
        <f t="shared" si="7"/>
        <v>0</v>
      </c>
      <c r="K13" s="2">
        <f t="shared" si="7"/>
        <v>0</v>
      </c>
      <c r="L13" s="201"/>
      <c r="M13" s="201"/>
      <c r="N13" s="46"/>
    </row>
    <row r="14" spans="1:31" s="33" customFormat="1" ht="14.4" x14ac:dyDescent="0.3">
      <c r="A14" s="35"/>
      <c r="B14" s="35"/>
      <c r="C14" s="35" t="s">
        <v>43</v>
      </c>
      <c r="D14" s="36">
        <f>D15</f>
        <v>0</v>
      </c>
      <c r="E14" s="36">
        <f>E15</f>
        <v>0</v>
      </c>
      <c r="F14" s="36"/>
      <c r="G14" s="36">
        <f>G15</f>
        <v>0</v>
      </c>
      <c r="H14" s="36">
        <f>H15</f>
        <v>0</v>
      </c>
      <c r="I14" s="36"/>
      <c r="J14" s="36">
        <f>J15</f>
        <v>0</v>
      </c>
      <c r="K14" s="45">
        <f>K15</f>
        <v>0</v>
      </c>
      <c r="L14" s="37"/>
      <c r="M14" s="37"/>
      <c r="N14" s="46"/>
      <c r="R14" s="203"/>
    </row>
    <row r="15" spans="1:31" s="33" customFormat="1" ht="14.4" x14ac:dyDescent="0.3">
      <c r="A15" s="42"/>
      <c r="B15" s="43"/>
      <c r="C15" s="1" t="s">
        <v>6</v>
      </c>
      <c r="D15" s="2">
        <f>D152+D155</f>
        <v>0</v>
      </c>
      <c r="E15" s="2">
        <f t="shared" ref="E15:K15" si="8">E152+E155</f>
        <v>0</v>
      </c>
      <c r="F15" s="2">
        <f t="shared" si="8"/>
        <v>0</v>
      </c>
      <c r="G15" s="2">
        <f t="shared" si="8"/>
        <v>0</v>
      </c>
      <c r="H15" s="2">
        <f t="shared" si="8"/>
        <v>0</v>
      </c>
      <c r="I15" s="2">
        <f t="shared" si="8"/>
        <v>0</v>
      </c>
      <c r="J15" s="2">
        <f t="shared" si="8"/>
        <v>0</v>
      </c>
      <c r="K15" s="2">
        <f t="shared" si="8"/>
        <v>0</v>
      </c>
      <c r="L15" s="200"/>
      <c r="M15" s="200"/>
      <c r="N15" s="46"/>
    </row>
    <row r="16" spans="1:31" s="33" customFormat="1" ht="14.4" x14ac:dyDescent="0.3">
      <c r="A16" s="173"/>
      <c r="B16" s="173"/>
      <c r="C16" s="176" t="s">
        <v>48</v>
      </c>
      <c r="D16" s="174">
        <f>D17</f>
        <v>0</v>
      </c>
      <c r="E16" s="174">
        <f t="shared" ref="E16:K16" si="9">E17</f>
        <v>0</v>
      </c>
      <c r="F16" s="174">
        <f t="shared" si="9"/>
        <v>0</v>
      </c>
      <c r="G16" s="174">
        <f t="shared" si="9"/>
        <v>0</v>
      </c>
      <c r="H16" s="174">
        <f t="shared" si="9"/>
        <v>0</v>
      </c>
      <c r="I16" s="174">
        <f t="shared" si="9"/>
        <v>0</v>
      </c>
      <c r="J16" s="174">
        <f t="shared" si="9"/>
        <v>0</v>
      </c>
      <c r="K16" s="174">
        <f t="shared" si="9"/>
        <v>0</v>
      </c>
      <c r="L16" s="175"/>
      <c r="M16" s="175"/>
      <c r="N16" s="186"/>
    </row>
    <row r="17" spans="1:19" s="33" customFormat="1" ht="14.4" x14ac:dyDescent="0.3">
      <c r="A17" s="35"/>
      <c r="B17" s="35"/>
      <c r="C17" s="193" t="s">
        <v>49</v>
      </c>
      <c r="D17" s="192">
        <f>D186</f>
        <v>0</v>
      </c>
      <c r="E17" s="192">
        <f t="shared" ref="E17:K17" si="10">E186</f>
        <v>0</v>
      </c>
      <c r="F17" s="192">
        <f t="shared" si="10"/>
        <v>0</v>
      </c>
      <c r="G17" s="192">
        <f t="shared" si="10"/>
        <v>0</v>
      </c>
      <c r="H17" s="192">
        <f t="shared" si="10"/>
        <v>0</v>
      </c>
      <c r="I17" s="192">
        <f t="shared" si="10"/>
        <v>0</v>
      </c>
      <c r="J17" s="192">
        <f t="shared" si="10"/>
        <v>0</v>
      </c>
      <c r="K17" s="192">
        <f t="shared" si="10"/>
        <v>0</v>
      </c>
      <c r="L17" s="37"/>
      <c r="M17" s="37"/>
      <c r="N17" s="177"/>
    </row>
    <row r="18" spans="1:19" s="33" customFormat="1" ht="14.4" x14ac:dyDescent="0.3">
      <c r="A18" s="35"/>
      <c r="B18" s="35"/>
      <c r="C18" s="183" t="s">
        <v>75</v>
      </c>
      <c r="D18" s="36">
        <f>D19</f>
        <v>0</v>
      </c>
      <c r="E18" s="36">
        <f t="shared" ref="E18:K18" si="11">E19</f>
        <v>0</v>
      </c>
      <c r="F18" s="36">
        <f t="shared" si="11"/>
        <v>0</v>
      </c>
      <c r="G18" s="36">
        <f t="shared" si="11"/>
        <v>0</v>
      </c>
      <c r="H18" s="36">
        <f t="shared" si="11"/>
        <v>0</v>
      </c>
      <c r="I18" s="36">
        <f t="shared" si="11"/>
        <v>0</v>
      </c>
      <c r="J18" s="36">
        <f t="shared" si="11"/>
        <v>0</v>
      </c>
      <c r="K18" s="36">
        <f t="shared" si="11"/>
        <v>0</v>
      </c>
      <c r="L18" s="37"/>
      <c r="M18" s="37"/>
      <c r="N18" s="177"/>
    </row>
    <row r="19" spans="1:19" s="33" customFormat="1" ht="14.4" x14ac:dyDescent="0.3">
      <c r="A19" s="189"/>
      <c r="B19" s="181"/>
      <c r="C19" s="196" t="s">
        <v>76</v>
      </c>
      <c r="D19" s="197">
        <f>D189+D192</f>
        <v>0</v>
      </c>
      <c r="E19" s="197">
        <f t="shared" ref="E19:K19" si="12">E189+E192</f>
        <v>0</v>
      </c>
      <c r="F19" s="197">
        <f t="shared" si="12"/>
        <v>0</v>
      </c>
      <c r="G19" s="197">
        <f t="shared" si="12"/>
        <v>0</v>
      </c>
      <c r="H19" s="197">
        <f t="shared" si="12"/>
        <v>0</v>
      </c>
      <c r="I19" s="197">
        <f t="shared" si="12"/>
        <v>0</v>
      </c>
      <c r="J19" s="197">
        <f t="shared" si="12"/>
        <v>0</v>
      </c>
      <c r="K19" s="197">
        <f t="shared" si="12"/>
        <v>0</v>
      </c>
      <c r="L19" s="190"/>
      <c r="M19" s="190"/>
      <c r="N19" s="191"/>
    </row>
    <row r="20" spans="1:19" s="33" customFormat="1" ht="14.4" x14ac:dyDescent="0.3">
      <c r="A20" s="184"/>
      <c r="B20" s="198"/>
      <c r="C20" s="194" t="s">
        <v>152</v>
      </c>
      <c r="D20" s="195">
        <f>D21</f>
        <v>0</v>
      </c>
      <c r="E20" s="195">
        <f t="shared" ref="E20:K20" si="13">E21</f>
        <v>0</v>
      </c>
      <c r="F20" s="195">
        <f t="shared" si="13"/>
        <v>0</v>
      </c>
      <c r="G20" s="195">
        <f t="shared" si="13"/>
        <v>0</v>
      </c>
      <c r="H20" s="195">
        <f t="shared" si="13"/>
        <v>18850</v>
      </c>
      <c r="I20" s="195">
        <f t="shared" si="13"/>
        <v>140236</v>
      </c>
      <c r="J20" s="195">
        <f t="shared" si="13"/>
        <v>0</v>
      </c>
      <c r="K20" s="195">
        <f t="shared" si="13"/>
        <v>140236</v>
      </c>
      <c r="L20" s="190"/>
      <c r="M20" s="190"/>
      <c r="N20" s="199"/>
    </row>
    <row r="21" spans="1:19" s="33" customFormat="1" ht="26.4" x14ac:dyDescent="0.3">
      <c r="A21" s="184"/>
      <c r="B21" s="198"/>
      <c r="C21" s="196" t="s">
        <v>151</v>
      </c>
      <c r="D21" s="197">
        <f t="shared" ref="D21:K21" si="14">D174+D313+D319</f>
        <v>0</v>
      </c>
      <c r="E21" s="197">
        <f t="shared" si="14"/>
        <v>0</v>
      </c>
      <c r="F21" s="197">
        <f t="shared" si="14"/>
        <v>0</v>
      </c>
      <c r="G21" s="197">
        <f t="shared" si="14"/>
        <v>0</v>
      </c>
      <c r="H21" s="197">
        <f t="shared" si="14"/>
        <v>18850</v>
      </c>
      <c r="I21" s="197">
        <f t="shared" si="14"/>
        <v>140236</v>
      </c>
      <c r="J21" s="197">
        <f t="shared" si="14"/>
        <v>0</v>
      </c>
      <c r="K21" s="197">
        <f t="shared" si="14"/>
        <v>140236</v>
      </c>
      <c r="L21" s="195"/>
      <c r="M21" s="190"/>
      <c r="N21" s="199"/>
    </row>
    <row r="22" spans="1:19" x14ac:dyDescent="0.25">
      <c r="A22" s="133"/>
      <c r="B22" s="178"/>
      <c r="C22" s="182"/>
      <c r="D22" s="89"/>
      <c r="E22" s="179"/>
      <c r="F22" s="185"/>
      <c r="G22" s="89"/>
      <c r="H22" s="89"/>
      <c r="I22" s="89"/>
      <c r="J22" s="179"/>
      <c r="K22" s="185"/>
      <c r="L22" s="89"/>
      <c r="M22" s="89"/>
      <c r="N22" s="180"/>
    </row>
    <row r="23" spans="1:19" ht="27" customHeight="1" x14ac:dyDescent="0.25">
      <c r="A23" s="214" t="s">
        <v>19</v>
      </c>
      <c r="B23" s="214"/>
      <c r="C23" s="214"/>
      <c r="D23" s="214"/>
      <c r="E23" s="214"/>
      <c r="F23" s="214"/>
      <c r="G23" s="214"/>
      <c r="H23" s="214"/>
      <c r="I23" s="214"/>
      <c r="J23" s="214"/>
      <c r="K23" s="214"/>
      <c r="L23" s="214"/>
      <c r="M23" s="130"/>
      <c r="N23" s="130"/>
      <c r="S23" s="126"/>
    </row>
    <row r="24" spans="1:19" ht="27" customHeight="1" x14ac:dyDescent="0.25">
      <c r="A24" s="130"/>
      <c r="B24" s="47"/>
      <c r="C24" s="48" t="s">
        <v>14</v>
      </c>
      <c r="D24" s="49">
        <f t="shared" ref="D24:K24" si="15">D25+D35+D49+D78+D102+D106+D116+D123+D125</f>
        <v>10303812</v>
      </c>
      <c r="E24" s="49">
        <f t="shared" si="15"/>
        <v>7521398</v>
      </c>
      <c r="F24" s="49">
        <f t="shared" si="15"/>
        <v>7240276</v>
      </c>
      <c r="G24" s="49">
        <f t="shared" si="15"/>
        <v>0</v>
      </c>
      <c r="H24" s="49">
        <f t="shared" si="15"/>
        <v>0</v>
      </c>
      <c r="I24" s="49">
        <f t="shared" si="15"/>
        <v>0</v>
      </c>
      <c r="J24" s="49">
        <f t="shared" si="15"/>
        <v>0</v>
      </c>
      <c r="K24" s="49">
        <f t="shared" si="15"/>
        <v>6877056</v>
      </c>
      <c r="L24" s="49"/>
      <c r="M24" s="188"/>
      <c r="N24" s="125"/>
    </row>
    <row r="25" spans="1:19" ht="48" customHeight="1" x14ac:dyDescent="0.25">
      <c r="A25" s="228" t="s">
        <v>20</v>
      </c>
      <c r="B25" s="229"/>
      <c r="C25" s="230"/>
      <c r="D25" s="50">
        <f>D26+D29+D32</f>
        <v>247933</v>
      </c>
      <c r="E25" s="50">
        <f t="shared" ref="E25:K25" si="16">E26+E29+E32</f>
        <v>360497</v>
      </c>
      <c r="F25" s="50">
        <f t="shared" si="16"/>
        <v>294497</v>
      </c>
      <c r="G25" s="50">
        <f t="shared" si="16"/>
        <v>0</v>
      </c>
      <c r="H25" s="50">
        <f t="shared" si="16"/>
        <v>0</v>
      </c>
      <c r="I25" s="50">
        <f t="shared" si="16"/>
        <v>0</v>
      </c>
      <c r="J25" s="50">
        <f t="shared" si="16"/>
        <v>0</v>
      </c>
      <c r="K25" s="50">
        <f t="shared" si="16"/>
        <v>40000</v>
      </c>
      <c r="L25" s="51" t="s">
        <v>26</v>
      </c>
      <c r="M25" s="51">
        <v>373</v>
      </c>
      <c r="N25" s="187"/>
      <c r="P25" s="52"/>
    </row>
    <row r="26" spans="1:19" ht="71.400000000000006" customHeight="1" x14ac:dyDescent="0.25">
      <c r="A26" s="22"/>
      <c r="B26" s="232" t="s">
        <v>86</v>
      </c>
      <c r="C26" s="232"/>
      <c r="D26" s="6">
        <f t="shared" ref="D26:K27" si="17">D27</f>
        <v>227656</v>
      </c>
      <c r="E26" s="6">
        <f t="shared" si="17"/>
        <v>300220</v>
      </c>
      <c r="F26" s="6">
        <f t="shared" si="17"/>
        <v>234220</v>
      </c>
      <c r="G26" s="6">
        <f t="shared" si="17"/>
        <v>0</v>
      </c>
      <c r="H26" s="6">
        <f t="shared" si="17"/>
        <v>0</v>
      </c>
      <c r="I26" s="6">
        <f t="shared" si="17"/>
        <v>0</v>
      </c>
      <c r="J26" s="6">
        <f t="shared" si="17"/>
        <v>0</v>
      </c>
      <c r="K26" s="6">
        <f t="shared" si="17"/>
        <v>0</v>
      </c>
      <c r="L26" s="4" t="s">
        <v>26</v>
      </c>
      <c r="M26" s="4">
        <v>373</v>
      </c>
      <c r="N26" s="4"/>
    </row>
    <row r="27" spans="1:19" x14ac:dyDescent="0.25">
      <c r="A27" s="22"/>
      <c r="B27" s="208" t="s">
        <v>31</v>
      </c>
      <c r="C27" s="209"/>
      <c r="D27" s="53">
        <f>D28</f>
        <v>227656</v>
      </c>
      <c r="E27" s="53">
        <f t="shared" si="17"/>
        <v>300220</v>
      </c>
      <c r="F27" s="53">
        <f t="shared" si="17"/>
        <v>234220</v>
      </c>
      <c r="G27" s="53">
        <f t="shared" si="17"/>
        <v>0</v>
      </c>
      <c r="H27" s="53">
        <f t="shared" si="17"/>
        <v>0</v>
      </c>
      <c r="I27" s="53">
        <f t="shared" si="17"/>
        <v>0</v>
      </c>
      <c r="J27" s="53">
        <f t="shared" si="17"/>
        <v>0</v>
      </c>
      <c r="K27" s="53">
        <f t="shared" si="17"/>
        <v>0</v>
      </c>
      <c r="L27" s="54" t="s">
        <v>26</v>
      </c>
      <c r="M27" s="54"/>
      <c r="N27" s="54"/>
    </row>
    <row r="28" spans="1:19" ht="26.4" x14ac:dyDescent="0.25">
      <c r="A28" s="55"/>
      <c r="B28" s="56" t="s">
        <v>7</v>
      </c>
      <c r="C28" s="57" t="s">
        <v>16</v>
      </c>
      <c r="D28" s="142">
        <v>227656</v>
      </c>
      <c r="E28" s="142">
        <v>300220</v>
      </c>
      <c r="F28" s="142">
        <v>234220</v>
      </c>
      <c r="G28" s="58">
        <v>0</v>
      </c>
      <c r="H28" s="58">
        <v>0</v>
      </c>
      <c r="I28" s="58"/>
      <c r="J28" s="58">
        <v>0</v>
      </c>
      <c r="K28" s="58">
        <v>0</v>
      </c>
      <c r="L28" s="59" t="s">
        <v>26</v>
      </c>
      <c r="M28" s="9"/>
      <c r="N28" s="60"/>
    </row>
    <row r="29" spans="1:19" s="61" customFormat="1" ht="40.950000000000003" customHeight="1" x14ac:dyDescent="0.25">
      <c r="A29" s="22"/>
      <c r="B29" s="232" t="s">
        <v>87</v>
      </c>
      <c r="C29" s="232"/>
      <c r="D29" s="6">
        <f t="shared" ref="D29:K29" si="18">D30</f>
        <v>0</v>
      </c>
      <c r="E29" s="6">
        <f t="shared" si="18"/>
        <v>40000</v>
      </c>
      <c r="F29" s="6">
        <f t="shared" si="18"/>
        <v>40000</v>
      </c>
      <c r="G29" s="6">
        <f t="shared" si="18"/>
        <v>0</v>
      </c>
      <c r="H29" s="6">
        <f t="shared" si="18"/>
        <v>0</v>
      </c>
      <c r="I29" s="6">
        <f t="shared" si="18"/>
        <v>0</v>
      </c>
      <c r="J29" s="6">
        <f t="shared" si="18"/>
        <v>0</v>
      </c>
      <c r="K29" s="6">
        <f t="shared" si="18"/>
        <v>40000</v>
      </c>
      <c r="L29" s="4" t="s">
        <v>26</v>
      </c>
      <c r="M29" s="4">
        <v>373</v>
      </c>
      <c r="N29" s="4"/>
      <c r="R29" s="62"/>
    </row>
    <row r="30" spans="1:19" x14ac:dyDescent="0.25">
      <c r="A30" s="22"/>
      <c r="B30" s="208" t="s">
        <v>31</v>
      </c>
      <c r="C30" s="209"/>
      <c r="D30" s="7">
        <f t="shared" ref="D30:K30" si="19">D31</f>
        <v>0</v>
      </c>
      <c r="E30" s="139">
        <f t="shared" si="19"/>
        <v>40000</v>
      </c>
      <c r="F30" s="139">
        <f t="shared" si="19"/>
        <v>40000</v>
      </c>
      <c r="G30" s="139">
        <f t="shared" si="19"/>
        <v>0</v>
      </c>
      <c r="H30" s="139">
        <f t="shared" si="19"/>
        <v>0</v>
      </c>
      <c r="I30" s="139">
        <f t="shared" si="19"/>
        <v>0</v>
      </c>
      <c r="J30" s="139">
        <f t="shared" si="19"/>
        <v>0</v>
      </c>
      <c r="K30" s="139">
        <f t="shared" si="19"/>
        <v>40000</v>
      </c>
      <c r="L30" s="8" t="s">
        <v>26</v>
      </c>
      <c r="M30" s="8"/>
      <c r="N30" s="8"/>
    </row>
    <row r="31" spans="1:19" ht="58.2" customHeight="1" x14ac:dyDescent="0.25">
      <c r="A31" s="55"/>
      <c r="B31" s="63" t="s">
        <v>7</v>
      </c>
      <c r="C31" s="63" t="s">
        <v>64</v>
      </c>
      <c r="D31" s="64">
        <v>0</v>
      </c>
      <c r="E31" s="64">
        <v>40000</v>
      </c>
      <c r="F31" s="64">
        <v>40000</v>
      </c>
      <c r="G31" s="65">
        <v>0</v>
      </c>
      <c r="H31" s="65">
        <v>0</v>
      </c>
      <c r="I31" s="65">
        <v>0</v>
      </c>
      <c r="J31" s="15">
        <v>0</v>
      </c>
      <c r="K31" s="15">
        <v>40000</v>
      </c>
      <c r="L31" s="16" t="s">
        <v>26</v>
      </c>
      <c r="M31" s="16"/>
      <c r="N31" s="60"/>
    </row>
    <row r="32" spans="1:19" ht="57" customHeight="1" x14ac:dyDescent="0.25">
      <c r="A32" s="22"/>
      <c r="B32" s="232" t="s">
        <v>88</v>
      </c>
      <c r="C32" s="232"/>
      <c r="D32" s="6">
        <f>D33</f>
        <v>20277</v>
      </c>
      <c r="E32" s="6">
        <f t="shared" ref="E32:K32" si="20">E33</f>
        <v>20277</v>
      </c>
      <c r="F32" s="6">
        <f t="shared" si="20"/>
        <v>20277</v>
      </c>
      <c r="G32" s="6">
        <f t="shared" si="20"/>
        <v>0</v>
      </c>
      <c r="H32" s="6">
        <f t="shared" si="20"/>
        <v>0</v>
      </c>
      <c r="I32" s="6">
        <f t="shared" si="20"/>
        <v>0</v>
      </c>
      <c r="J32" s="6">
        <f t="shared" si="20"/>
        <v>0</v>
      </c>
      <c r="K32" s="6">
        <f t="shared" si="20"/>
        <v>0</v>
      </c>
      <c r="L32" s="4" t="s">
        <v>26</v>
      </c>
      <c r="M32" s="5">
        <v>373</v>
      </c>
      <c r="N32" s="4"/>
    </row>
    <row r="33" spans="1:14" x14ac:dyDescent="0.25">
      <c r="A33" s="26"/>
      <c r="B33" s="208" t="s">
        <v>31</v>
      </c>
      <c r="C33" s="209"/>
      <c r="D33" s="7">
        <f t="shared" ref="D33:K33" si="21">D34</f>
        <v>20277</v>
      </c>
      <c r="E33" s="7">
        <f t="shared" si="21"/>
        <v>20277</v>
      </c>
      <c r="F33" s="139">
        <f t="shared" si="21"/>
        <v>20277</v>
      </c>
      <c r="G33" s="7">
        <f t="shared" si="21"/>
        <v>0</v>
      </c>
      <c r="H33" s="7">
        <f t="shared" si="21"/>
        <v>0</v>
      </c>
      <c r="I33" s="139">
        <f t="shared" si="21"/>
        <v>0</v>
      </c>
      <c r="J33" s="7">
        <f t="shared" si="21"/>
        <v>0</v>
      </c>
      <c r="K33" s="7">
        <f t="shared" si="21"/>
        <v>0</v>
      </c>
      <c r="L33" s="8"/>
      <c r="M33" s="8"/>
      <c r="N33" s="8"/>
    </row>
    <row r="34" spans="1:14" ht="39.6" x14ac:dyDescent="0.25">
      <c r="A34" s="26"/>
      <c r="B34" s="10"/>
      <c r="C34" s="11" t="s">
        <v>71</v>
      </c>
      <c r="D34" s="19">
        <v>20277</v>
      </c>
      <c r="E34" s="19">
        <v>20277</v>
      </c>
      <c r="F34" s="19">
        <v>20277</v>
      </c>
      <c r="G34" s="12">
        <v>0</v>
      </c>
      <c r="H34" s="12">
        <v>0</v>
      </c>
      <c r="I34" s="12">
        <v>0</v>
      </c>
      <c r="J34" s="12">
        <v>0</v>
      </c>
      <c r="K34" s="12">
        <v>0</v>
      </c>
      <c r="L34" s="9" t="s">
        <v>26</v>
      </c>
      <c r="M34" s="9"/>
      <c r="N34" s="67" t="s">
        <v>73</v>
      </c>
    </row>
    <row r="35" spans="1:14" ht="30" customHeight="1" x14ac:dyDescent="0.25">
      <c r="A35" s="220" t="s">
        <v>22</v>
      </c>
      <c r="B35" s="221"/>
      <c r="C35" s="222"/>
      <c r="D35" s="50">
        <f>D36+D40+D43+D46</f>
        <v>61882</v>
      </c>
      <c r="E35" s="50">
        <f t="shared" ref="E35:K35" si="22">E36+E40+E43+E46</f>
        <v>61882</v>
      </c>
      <c r="F35" s="50">
        <f t="shared" si="22"/>
        <v>61882</v>
      </c>
      <c r="G35" s="50">
        <f t="shared" si="22"/>
        <v>0</v>
      </c>
      <c r="H35" s="50">
        <f t="shared" si="22"/>
        <v>0</v>
      </c>
      <c r="I35" s="50">
        <f t="shared" si="22"/>
        <v>0</v>
      </c>
      <c r="J35" s="50">
        <f t="shared" si="22"/>
        <v>0</v>
      </c>
      <c r="K35" s="50">
        <f t="shared" si="22"/>
        <v>15000</v>
      </c>
      <c r="L35" s="51"/>
      <c r="M35" s="51">
        <v>373</v>
      </c>
      <c r="N35" s="51"/>
    </row>
    <row r="36" spans="1:14" ht="32.4" customHeight="1" x14ac:dyDescent="0.25">
      <c r="A36" s="68"/>
      <c r="B36" s="219" t="s">
        <v>89</v>
      </c>
      <c r="C36" s="219"/>
      <c r="D36" s="6">
        <f>D37</f>
        <v>10000</v>
      </c>
      <c r="E36" s="6">
        <f t="shared" ref="E36:K36" si="23">E37</f>
        <v>10000</v>
      </c>
      <c r="F36" s="6">
        <f t="shared" si="23"/>
        <v>10000</v>
      </c>
      <c r="G36" s="6">
        <f t="shared" si="23"/>
        <v>0</v>
      </c>
      <c r="H36" s="6">
        <f t="shared" si="23"/>
        <v>0</v>
      </c>
      <c r="I36" s="6">
        <f t="shared" si="23"/>
        <v>0</v>
      </c>
      <c r="J36" s="6">
        <f t="shared" si="23"/>
        <v>0</v>
      </c>
      <c r="K36" s="6">
        <f t="shared" si="23"/>
        <v>10000</v>
      </c>
      <c r="L36" s="4" t="s">
        <v>26</v>
      </c>
      <c r="M36" s="4">
        <v>373</v>
      </c>
      <c r="N36" s="4"/>
    </row>
    <row r="37" spans="1:14" ht="14.4" customHeight="1" x14ac:dyDescent="0.25">
      <c r="A37" s="22"/>
      <c r="B37" s="208" t="s">
        <v>31</v>
      </c>
      <c r="C37" s="209"/>
      <c r="D37" s="7">
        <f>D38+D39</f>
        <v>10000</v>
      </c>
      <c r="E37" s="139">
        <f t="shared" ref="E37:K37" si="24">E38+E39</f>
        <v>10000</v>
      </c>
      <c r="F37" s="139">
        <f t="shared" si="24"/>
        <v>10000</v>
      </c>
      <c r="G37" s="139">
        <f t="shared" si="24"/>
        <v>0</v>
      </c>
      <c r="H37" s="139">
        <f t="shared" si="24"/>
        <v>0</v>
      </c>
      <c r="I37" s="139">
        <f t="shared" si="24"/>
        <v>0</v>
      </c>
      <c r="J37" s="139">
        <f t="shared" si="24"/>
        <v>0</v>
      </c>
      <c r="K37" s="139">
        <f t="shared" si="24"/>
        <v>10000</v>
      </c>
      <c r="L37" s="8" t="s">
        <v>26</v>
      </c>
      <c r="M37" s="8"/>
      <c r="N37" s="8"/>
    </row>
    <row r="38" spans="1:14" s="72" customFormat="1" ht="59.4" customHeight="1" x14ac:dyDescent="0.25">
      <c r="A38" s="23"/>
      <c r="B38" s="69"/>
      <c r="C38" s="70" t="s">
        <v>64</v>
      </c>
      <c r="D38" s="13">
        <v>5000</v>
      </c>
      <c r="E38" s="141">
        <v>5000</v>
      </c>
      <c r="F38" s="141">
        <v>5000</v>
      </c>
      <c r="G38" s="141">
        <v>0</v>
      </c>
      <c r="H38" s="141">
        <v>0</v>
      </c>
      <c r="I38" s="141">
        <v>0</v>
      </c>
      <c r="J38" s="141">
        <v>0</v>
      </c>
      <c r="K38" s="141">
        <v>5000</v>
      </c>
      <c r="L38" s="16" t="s">
        <v>26</v>
      </c>
      <c r="M38" s="16"/>
      <c r="N38" s="71"/>
    </row>
    <row r="39" spans="1:14" ht="26.4" x14ac:dyDescent="0.25">
      <c r="A39" s="23"/>
      <c r="B39" s="69"/>
      <c r="C39" s="73" t="s">
        <v>65</v>
      </c>
      <c r="D39" s="141">
        <v>5000</v>
      </c>
      <c r="E39" s="141">
        <v>5000</v>
      </c>
      <c r="F39" s="141">
        <v>5000</v>
      </c>
      <c r="G39" s="141">
        <v>0</v>
      </c>
      <c r="H39" s="141">
        <v>0</v>
      </c>
      <c r="I39" s="141">
        <v>0</v>
      </c>
      <c r="J39" s="141">
        <v>0</v>
      </c>
      <c r="K39" s="141">
        <v>5000</v>
      </c>
      <c r="L39" s="16" t="s">
        <v>26</v>
      </c>
      <c r="M39" s="16"/>
      <c r="N39" s="71"/>
    </row>
    <row r="40" spans="1:14" ht="31.95" customHeight="1" x14ac:dyDescent="0.25">
      <c r="A40" s="74"/>
      <c r="B40" s="217" t="s">
        <v>90</v>
      </c>
      <c r="C40" s="218"/>
      <c r="D40" s="6">
        <f t="shared" ref="D40:K40" si="25">D42</f>
        <v>13000</v>
      </c>
      <c r="E40" s="6">
        <f t="shared" si="25"/>
        <v>13000</v>
      </c>
      <c r="F40" s="6">
        <f t="shared" si="25"/>
        <v>13000</v>
      </c>
      <c r="G40" s="6">
        <f t="shared" si="25"/>
        <v>0</v>
      </c>
      <c r="H40" s="6">
        <f t="shared" si="25"/>
        <v>0</v>
      </c>
      <c r="I40" s="6">
        <f t="shared" si="25"/>
        <v>0</v>
      </c>
      <c r="J40" s="6">
        <f t="shared" si="25"/>
        <v>0</v>
      </c>
      <c r="K40" s="6">
        <f t="shared" si="25"/>
        <v>0</v>
      </c>
      <c r="L40" s="4" t="s">
        <v>26</v>
      </c>
      <c r="M40" s="4">
        <v>373</v>
      </c>
      <c r="N40" s="4"/>
    </row>
    <row r="41" spans="1:14" ht="14.4" customHeight="1" x14ac:dyDescent="0.25">
      <c r="A41" s="22"/>
      <c r="B41" s="208" t="s">
        <v>31</v>
      </c>
      <c r="C41" s="209"/>
      <c r="D41" s="7">
        <f t="shared" ref="D41:K41" si="26">D42</f>
        <v>13000</v>
      </c>
      <c r="E41" s="139">
        <f t="shared" si="26"/>
        <v>13000</v>
      </c>
      <c r="F41" s="139">
        <f t="shared" si="26"/>
        <v>13000</v>
      </c>
      <c r="G41" s="139">
        <f t="shared" si="26"/>
        <v>0</v>
      </c>
      <c r="H41" s="139">
        <f t="shared" si="26"/>
        <v>0</v>
      </c>
      <c r="I41" s="139">
        <f t="shared" si="26"/>
        <v>0</v>
      </c>
      <c r="J41" s="139">
        <f t="shared" si="26"/>
        <v>0</v>
      </c>
      <c r="K41" s="139">
        <f t="shared" si="26"/>
        <v>0</v>
      </c>
      <c r="L41" s="8" t="s">
        <v>26</v>
      </c>
      <c r="M41" s="8"/>
      <c r="N41" s="8"/>
    </row>
    <row r="42" spans="1:14" ht="26.4" x14ac:dyDescent="0.25">
      <c r="A42" s="153"/>
      <c r="B42" s="152" t="s">
        <v>8</v>
      </c>
      <c r="C42" s="76" t="s">
        <v>16</v>
      </c>
      <c r="D42" s="58">
        <v>13000</v>
      </c>
      <c r="E42" s="58">
        <v>13000</v>
      </c>
      <c r="F42" s="58">
        <v>13000</v>
      </c>
      <c r="G42" s="58">
        <v>0</v>
      </c>
      <c r="H42" s="58">
        <v>0</v>
      </c>
      <c r="I42" s="58">
        <v>0</v>
      </c>
      <c r="J42" s="58">
        <v>0</v>
      </c>
      <c r="K42" s="58">
        <v>0</v>
      </c>
      <c r="L42" s="59" t="s">
        <v>26</v>
      </c>
      <c r="M42" s="9"/>
      <c r="N42" s="67"/>
    </row>
    <row r="43" spans="1:14" ht="27" customHeight="1" x14ac:dyDescent="0.25">
      <c r="A43" s="68"/>
      <c r="B43" s="219" t="s">
        <v>91</v>
      </c>
      <c r="C43" s="219"/>
      <c r="D43" s="6">
        <f t="shared" ref="D43:K43" si="27">D44</f>
        <v>33882</v>
      </c>
      <c r="E43" s="6">
        <f t="shared" si="27"/>
        <v>33882</v>
      </c>
      <c r="F43" s="6">
        <f t="shared" si="27"/>
        <v>33882</v>
      </c>
      <c r="G43" s="6">
        <f t="shared" si="27"/>
        <v>0</v>
      </c>
      <c r="H43" s="6">
        <f t="shared" si="27"/>
        <v>0</v>
      </c>
      <c r="I43" s="6">
        <f t="shared" si="27"/>
        <v>0</v>
      </c>
      <c r="J43" s="6">
        <f t="shared" si="27"/>
        <v>0</v>
      </c>
      <c r="K43" s="6">
        <f t="shared" si="27"/>
        <v>0</v>
      </c>
      <c r="L43" s="4" t="s">
        <v>26</v>
      </c>
      <c r="M43" s="4">
        <v>373</v>
      </c>
      <c r="N43" s="4"/>
    </row>
    <row r="44" spans="1:14" ht="13.2" customHeight="1" x14ac:dyDescent="0.25">
      <c r="A44" s="22"/>
      <c r="B44" s="208" t="s">
        <v>31</v>
      </c>
      <c r="C44" s="209"/>
      <c r="D44" s="7">
        <f t="shared" ref="D44:K44" si="28">D45</f>
        <v>33882</v>
      </c>
      <c r="E44" s="139">
        <f t="shared" si="28"/>
        <v>33882</v>
      </c>
      <c r="F44" s="139">
        <f t="shared" si="28"/>
        <v>33882</v>
      </c>
      <c r="G44" s="139">
        <f t="shared" si="28"/>
        <v>0</v>
      </c>
      <c r="H44" s="139">
        <f t="shared" si="28"/>
        <v>0</v>
      </c>
      <c r="I44" s="139">
        <f t="shared" si="28"/>
        <v>0</v>
      </c>
      <c r="J44" s="139">
        <f t="shared" si="28"/>
        <v>0</v>
      </c>
      <c r="K44" s="139">
        <f t="shared" si="28"/>
        <v>0</v>
      </c>
      <c r="L44" s="8" t="s">
        <v>26</v>
      </c>
      <c r="M44" s="8"/>
      <c r="N44" s="8"/>
    </row>
    <row r="45" spans="1:14" ht="26.4" x14ac:dyDescent="0.25">
      <c r="A45" s="151"/>
      <c r="B45" s="150" t="s">
        <v>8</v>
      </c>
      <c r="C45" s="76" t="s">
        <v>16</v>
      </c>
      <c r="D45" s="21">
        <v>33882</v>
      </c>
      <c r="E45" s="15">
        <v>33882</v>
      </c>
      <c r="F45" s="142">
        <v>33882</v>
      </c>
      <c r="G45" s="12">
        <v>0</v>
      </c>
      <c r="H45" s="12">
        <v>0</v>
      </c>
      <c r="I45" s="12">
        <v>0</v>
      </c>
      <c r="J45" s="12">
        <v>0</v>
      </c>
      <c r="K45" s="12">
        <v>0</v>
      </c>
      <c r="L45" s="59" t="s">
        <v>26</v>
      </c>
      <c r="M45" s="9"/>
      <c r="N45" s="67"/>
    </row>
    <row r="46" spans="1:14" ht="27" customHeight="1" x14ac:dyDescent="0.25">
      <c r="A46" s="68"/>
      <c r="B46" s="219" t="s">
        <v>143</v>
      </c>
      <c r="C46" s="219"/>
      <c r="D46" s="6">
        <f t="shared" ref="D46:K46" si="29">D47</f>
        <v>5000</v>
      </c>
      <c r="E46" s="6">
        <f t="shared" si="29"/>
        <v>5000</v>
      </c>
      <c r="F46" s="6">
        <f t="shared" si="29"/>
        <v>5000</v>
      </c>
      <c r="G46" s="6">
        <f t="shared" si="29"/>
        <v>0</v>
      </c>
      <c r="H46" s="6">
        <f t="shared" si="29"/>
        <v>0</v>
      </c>
      <c r="I46" s="6">
        <f t="shared" si="29"/>
        <v>0</v>
      </c>
      <c r="J46" s="6">
        <f t="shared" si="29"/>
        <v>0</v>
      </c>
      <c r="K46" s="6">
        <f t="shared" si="29"/>
        <v>5000</v>
      </c>
      <c r="L46" s="4" t="s">
        <v>26</v>
      </c>
      <c r="M46" s="4">
        <v>373</v>
      </c>
      <c r="N46" s="4"/>
    </row>
    <row r="47" spans="1:14" ht="13.2" customHeight="1" x14ac:dyDescent="0.25">
      <c r="A47" s="22"/>
      <c r="B47" s="208" t="s">
        <v>31</v>
      </c>
      <c r="C47" s="209"/>
      <c r="D47" s="139">
        <f t="shared" ref="D47:K47" si="30">D48</f>
        <v>5000</v>
      </c>
      <c r="E47" s="139">
        <f t="shared" si="30"/>
        <v>5000</v>
      </c>
      <c r="F47" s="139">
        <f t="shared" si="30"/>
        <v>5000</v>
      </c>
      <c r="G47" s="139">
        <f t="shared" si="30"/>
        <v>0</v>
      </c>
      <c r="H47" s="139">
        <f t="shared" si="30"/>
        <v>0</v>
      </c>
      <c r="I47" s="139">
        <f t="shared" si="30"/>
        <v>0</v>
      </c>
      <c r="J47" s="139">
        <f t="shared" si="30"/>
        <v>0</v>
      </c>
      <c r="K47" s="139">
        <f t="shared" si="30"/>
        <v>5000</v>
      </c>
      <c r="L47" s="140" t="s">
        <v>26</v>
      </c>
      <c r="M47" s="140"/>
      <c r="N47" s="140"/>
    </row>
    <row r="48" spans="1:14" ht="52.8" x14ac:dyDescent="0.25">
      <c r="A48" s="151"/>
      <c r="B48" s="150" t="s">
        <v>7</v>
      </c>
      <c r="C48" s="76" t="s">
        <v>64</v>
      </c>
      <c r="D48" s="21">
        <v>5000</v>
      </c>
      <c r="E48" s="142">
        <v>5000</v>
      </c>
      <c r="F48" s="142">
        <v>5000</v>
      </c>
      <c r="G48" s="12">
        <v>0</v>
      </c>
      <c r="H48" s="12">
        <v>0</v>
      </c>
      <c r="I48" s="12">
        <v>0</v>
      </c>
      <c r="J48" s="12">
        <v>0</v>
      </c>
      <c r="K48" s="12">
        <v>5000</v>
      </c>
      <c r="L48" s="59" t="s">
        <v>26</v>
      </c>
      <c r="M48" s="9"/>
      <c r="N48" s="133"/>
    </row>
    <row r="49" spans="1:14" ht="60.6" customHeight="1" x14ac:dyDescent="0.25">
      <c r="A49" s="238" t="s">
        <v>23</v>
      </c>
      <c r="B49" s="239"/>
      <c r="C49" s="240"/>
      <c r="D49" s="50">
        <f t="shared" ref="D49:K49" si="31">D50+D55+D58+D61+D64+D67+D70+D74</f>
        <v>347395</v>
      </c>
      <c r="E49" s="50">
        <f t="shared" si="31"/>
        <v>302395</v>
      </c>
      <c r="F49" s="50">
        <f t="shared" si="31"/>
        <v>302395</v>
      </c>
      <c r="G49" s="50">
        <f t="shared" si="31"/>
        <v>0</v>
      </c>
      <c r="H49" s="50">
        <f t="shared" si="31"/>
        <v>0</v>
      </c>
      <c r="I49" s="50">
        <f t="shared" si="31"/>
        <v>0</v>
      </c>
      <c r="J49" s="50">
        <f t="shared" si="31"/>
        <v>0</v>
      </c>
      <c r="K49" s="50">
        <f t="shared" si="31"/>
        <v>167695</v>
      </c>
      <c r="L49" s="51" t="s">
        <v>26</v>
      </c>
      <c r="M49" s="51">
        <v>373</v>
      </c>
      <c r="N49" s="51"/>
    </row>
    <row r="50" spans="1:14" ht="31.95" customHeight="1" x14ac:dyDescent="0.25">
      <c r="A50" s="55"/>
      <c r="B50" s="232" t="s">
        <v>92</v>
      </c>
      <c r="C50" s="232"/>
      <c r="D50" s="6">
        <f t="shared" ref="D50:K50" si="32">D51</f>
        <v>183095</v>
      </c>
      <c r="E50" s="6">
        <f t="shared" si="32"/>
        <v>143095</v>
      </c>
      <c r="F50" s="6">
        <f t="shared" si="32"/>
        <v>143095</v>
      </c>
      <c r="G50" s="6">
        <f t="shared" si="32"/>
        <v>0</v>
      </c>
      <c r="H50" s="6">
        <f t="shared" si="32"/>
        <v>0</v>
      </c>
      <c r="I50" s="6">
        <f t="shared" si="32"/>
        <v>0</v>
      </c>
      <c r="J50" s="6">
        <f t="shared" si="32"/>
        <v>0</v>
      </c>
      <c r="K50" s="6">
        <f t="shared" si="32"/>
        <v>127695</v>
      </c>
      <c r="L50" s="4" t="s">
        <v>26</v>
      </c>
      <c r="M50" s="4">
        <v>373</v>
      </c>
      <c r="N50" s="4"/>
    </row>
    <row r="51" spans="1:14" x14ac:dyDescent="0.25">
      <c r="A51" s="55"/>
      <c r="B51" s="208" t="s">
        <v>31</v>
      </c>
      <c r="C51" s="209"/>
      <c r="D51" s="7">
        <f t="shared" ref="D51" si="33">SUM(D52:D54)</f>
        <v>183095</v>
      </c>
      <c r="E51" s="139">
        <f t="shared" ref="E51:K51" si="34">SUM(E52:E54)</f>
        <v>143095</v>
      </c>
      <c r="F51" s="139">
        <f t="shared" si="34"/>
        <v>143095</v>
      </c>
      <c r="G51" s="139">
        <f t="shared" si="34"/>
        <v>0</v>
      </c>
      <c r="H51" s="139">
        <f t="shared" si="34"/>
        <v>0</v>
      </c>
      <c r="I51" s="139">
        <f t="shared" si="34"/>
        <v>0</v>
      </c>
      <c r="J51" s="139">
        <f t="shared" si="34"/>
        <v>0</v>
      </c>
      <c r="K51" s="139">
        <f t="shared" si="34"/>
        <v>127695</v>
      </c>
      <c r="L51" s="8" t="s">
        <v>26</v>
      </c>
      <c r="M51" s="8"/>
      <c r="N51" s="8"/>
    </row>
    <row r="52" spans="1:14" ht="52.8" x14ac:dyDescent="0.25">
      <c r="A52" s="55"/>
      <c r="B52" s="63" t="s">
        <v>7</v>
      </c>
      <c r="C52" s="70" t="s">
        <v>64</v>
      </c>
      <c r="D52" s="15">
        <v>116861.5</v>
      </c>
      <c r="E52" s="142">
        <v>76861.5</v>
      </c>
      <c r="F52" s="142">
        <v>76861.5</v>
      </c>
      <c r="G52" s="142">
        <v>0</v>
      </c>
      <c r="H52" s="142">
        <v>0</v>
      </c>
      <c r="I52" s="142">
        <v>0</v>
      </c>
      <c r="J52" s="142">
        <v>0</v>
      </c>
      <c r="K52" s="142">
        <v>76861.5</v>
      </c>
      <c r="L52" s="16" t="s">
        <v>26</v>
      </c>
      <c r="M52" s="16"/>
      <c r="N52" s="78"/>
    </row>
    <row r="53" spans="1:14" ht="26.4" x14ac:dyDescent="0.25">
      <c r="A53" s="55"/>
      <c r="B53" s="63" t="s">
        <v>7</v>
      </c>
      <c r="C53" s="73" t="s">
        <v>65</v>
      </c>
      <c r="D53" s="15">
        <v>50833.5</v>
      </c>
      <c r="E53" s="142">
        <v>50833.5</v>
      </c>
      <c r="F53" s="142">
        <v>50833.5</v>
      </c>
      <c r="G53" s="142">
        <v>0</v>
      </c>
      <c r="H53" s="142">
        <v>0</v>
      </c>
      <c r="I53" s="142">
        <v>0</v>
      </c>
      <c r="J53" s="142">
        <v>0</v>
      </c>
      <c r="K53" s="142">
        <v>50833.5</v>
      </c>
      <c r="L53" s="16" t="s">
        <v>26</v>
      </c>
      <c r="M53" s="16"/>
      <c r="N53" s="78"/>
    </row>
    <row r="54" spans="1:14" ht="26.4" x14ac:dyDescent="0.25">
      <c r="A54" s="55"/>
      <c r="B54" s="77" t="s">
        <v>8</v>
      </c>
      <c r="C54" s="24" t="s">
        <v>16</v>
      </c>
      <c r="D54" s="141">
        <v>15400</v>
      </c>
      <c r="E54" s="141">
        <v>15400</v>
      </c>
      <c r="F54" s="141">
        <v>15400</v>
      </c>
      <c r="G54" s="58">
        <v>0</v>
      </c>
      <c r="H54" s="58">
        <v>0</v>
      </c>
      <c r="I54" s="58"/>
      <c r="J54" s="58">
        <v>0</v>
      </c>
      <c r="K54" s="58">
        <v>0</v>
      </c>
      <c r="L54" s="59" t="s">
        <v>26</v>
      </c>
      <c r="M54" s="9"/>
      <c r="N54" s="60"/>
    </row>
    <row r="55" spans="1:14" ht="30" customHeight="1" x14ac:dyDescent="0.25">
      <c r="A55" s="55"/>
      <c r="B55" s="232" t="s">
        <v>93</v>
      </c>
      <c r="C55" s="232"/>
      <c r="D55" s="6">
        <f t="shared" ref="D55:K55" si="35">D56</f>
        <v>20000</v>
      </c>
      <c r="E55" s="6">
        <f t="shared" si="35"/>
        <v>20000</v>
      </c>
      <c r="F55" s="6">
        <f t="shared" si="35"/>
        <v>20000</v>
      </c>
      <c r="G55" s="6">
        <f t="shared" si="35"/>
        <v>0</v>
      </c>
      <c r="H55" s="6">
        <f t="shared" si="35"/>
        <v>0</v>
      </c>
      <c r="I55" s="6">
        <f t="shared" si="35"/>
        <v>0</v>
      </c>
      <c r="J55" s="6">
        <f t="shared" si="35"/>
        <v>0</v>
      </c>
      <c r="K55" s="6">
        <f t="shared" si="35"/>
        <v>0</v>
      </c>
      <c r="L55" s="4" t="s">
        <v>26</v>
      </c>
      <c r="M55" s="4">
        <v>373</v>
      </c>
      <c r="N55" s="4"/>
    </row>
    <row r="56" spans="1:14" ht="29.25" customHeight="1" x14ac:dyDescent="0.25">
      <c r="A56" s="22"/>
      <c r="B56" s="208" t="s">
        <v>31</v>
      </c>
      <c r="C56" s="209"/>
      <c r="D56" s="7">
        <f>SUM(D57:D57)</f>
        <v>20000</v>
      </c>
      <c r="E56" s="139">
        <f t="shared" ref="E56:J56" si="36">SUM(E57:E57)</f>
        <v>20000</v>
      </c>
      <c r="F56" s="139">
        <f t="shared" si="36"/>
        <v>20000</v>
      </c>
      <c r="G56" s="139">
        <f t="shared" si="36"/>
        <v>0</v>
      </c>
      <c r="H56" s="139">
        <f t="shared" si="36"/>
        <v>0</v>
      </c>
      <c r="I56" s="139">
        <f t="shared" si="36"/>
        <v>0</v>
      </c>
      <c r="J56" s="139">
        <f t="shared" si="36"/>
        <v>0</v>
      </c>
      <c r="K56" s="7">
        <v>0</v>
      </c>
      <c r="L56" s="8" t="s">
        <v>26</v>
      </c>
      <c r="M56" s="8"/>
      <c r="N56" s="8"/>
    </row>
    <row r="57" spans="1:14" ht="38.1" customHeight="1" x14ac:dyDescent="0.25">
      <c r="A57" s="79"/>
      <c r="B57" s="77"/>
      <c r="C57" s="80" t="s">
        <v>16</v>
      </c>
      <c r="D57" s="58">
        <v>20000</v>
      </c>
      <c r="E57" s="58">
        <v>20000</v>
      </c>
      <c r="F57" s="58">
        <v>20000</v>
      </c>
      <c r="G57" s="58">
        <v>0</v>
      </c>
      <c r="H57" s="58">
        <v>0</v>
      </c>
      <c r="I57" s="58">
        <v>0</v>
      </c>
      <c r="J57" s="58">
        <v>0</v>
      </c>
      <c r="K57" s="58">
        <v>0</v>
      </c>
      <c r="L57" s="59" t="s">
        <v>26</v>
      </c>
      <c r="M57" s="9"/>
      <c r="N57" s="67"/>
    </row>
    <row r="58" spans="1:14" ht="43.5" customHeight="1" x14ac:dyDescent="0.25">
      <c r="A58" s="25"/>
      <c r="B58" s="236" t="s">
        <v>94</v>
      </c>
      <c r="C58" s="237"/>
      <c r="D58" s="6">
        <f t="shared" ref="D58:K59" si="37">D59</f>
        <v>0</v>
      </c>
      <c r="E58" s="6">
        <f t="shared" si="37"/>
        <v>0</v>
      </c>
      <c r="F58" s="6">
        <f t="shared" si="37"/>
        <v>0</v>
      </c>
      <c r="G58" s="6">
        <f t="shared" si="37"/>
        <v>0</v>
      </c>
      <c r="H58" s="6">
        <f t="shared" si="37"/>
        <v>0</v>
      </c>
      <c r="I58" s="6">
        <f t="shared" si="37"/>
        <v>0</v>
      </c>
      <c r="J58" s="6">
        <f t="shared" si="37"/>
        <v>0</v>
      </c>
      <c r="K58" s="6">
        <f t="shared" si="37"/>
        <v>0</v>
      </c>
      <c r="L58" s="4" t="s">
        <v>26</v>
      </c>
      <c r="M58" s="4">
        <v>373</v>
      </c>
      <c r="N58" s="4"/>
    </row>
    <row r="59" spans="1:14" ht="46.95" customHeight="1" x14ac:dyDescent="0.25">
      <c r="A59" s="22"/>
      <c r="B59" s="208" t="s">
        <v>31</v>
      </c>
      <c r="C59" s="209"/>
      <c r="D59" s="7">
        <f t="shared" si="37"/>
        <v>0</v>
      </c>
      <c r="E59" s="139">
        <f t="shared" si="37"/>
        <v>0</v>
      </c>
      <c r="F59" s="139">
        <f t="shared" si="37"/>
        <v>0</v>
      </c>
      <c r="G59" s="139">
        <f t="shared" si="37"/>
        <v>0</v>
      </c>
      <c r="H59" s="139">
        <f t="shared" si="37"/>
        <v>0</v>
      </c>
      <c r="I59" s="139">
        <f t="shared" si="37"/>
        <v>0</v>
      </c>
      <c r="J59" s="139">
        <f t="shared" si="37"/>
        <v>0</v>
      </c>
      <c r="K59" s="139">
        <f t="shared" si="37"/>
        <v>0</v>
      </c>
      <c r="L59" s="8" t="s">
        <v>26</v>
      </c>
      <c r="M59" s="8"/>
      <c r="N59" s="8"/>
    </row>
    <row r="60" spans="1:14" ht="52.8" x14ac:dyDescent="0.25">
      <c r="A60" s="25"/>
      <c r="B60" s="77"/>
      <c r="C60" s="70" t="s">
        <v>64</v>
      </c>
      <c r="D60" s="19">
        <v>0</v>
      </c>
      <c r="E60" s="19">
        <v>0</v>
      </c>
      <c r="F60" s="19">
        <v>0</v>
      </c>
      <c r="G60" s="15">
        <v>0</v>
      </c>
      <c r="H60" s="15">
        <v>0</v>
      </c>
      <c r="I60" s="142">
        <v>0</v>
      </c>
      <c r="J60" s="15">
        <v>0</v>
      </c>
      <c r="K60" s="15">
        <v>0</v>
      </c>
      <c r="L60" s="16" t="s">
        <v>26</v>
      </c>
      <c r="M60" s="16"/>
      <c r="N60" s="60" t="s">
        <v>27</v>
      </c>
    </row>
    <row r="61" spans="1:14" ht="46.95" customHeight="1" x14ac:dyDescent="0.25">
      <c r="A61" s="25"/>
      <c r="B61" s="236" t="s">
        <v>95</v>
      </c>
      <c r="C61" s="237"/>
      <c r="D61" s="6">
        <f>D62</f>
        <v>0</v>
      </c>
      <c r="E61" s="6">
        <f t="shared" ref="E61:K62" si="38">E62</f>
        <v>0</v>
      </c>
      <c r="F61" s="6">
        <f t="shared" si="38"/>
        <v>0</v>
      </c>
      <c r="G61" s="6">
        <f t="shared" si="38"/>
        <v>0</v>
      </c>
      <c r="H61" s="6">
        <f t="shared" si="38"/>
        <v>0</v>
      </c>
      <c r="I61" s="6">
        <f t="shared" si="38"/>
        <v>0</v>
      </c>
      <c r="J61" s="6">
        <f t="shared" si="38"/>
        <v>0</v>
      </c>
      <c r="K61" s="6">
        <f t="shared" si="38"/>
        <v>0</v>
      </c>
      <c r="L61" s="4" t="s">
        <v>26</v>
      </c>
      <c r="M61" s="4">
        <v>373</v>
      </c>
      <c r="N61" s="4"/>
    </row>
    <row r="62" spans="1:14" ht="30.6" customHeight="1" x14ac:dyDescent="0.25">
      <c r="A62" s="22"/>
      <c r="B62" s="208" t="s">
        <v>31</v>
      </c>
      <c r="C62" s="209"/>
      <c r="D62" s="7">
        <f>D63</f>
        <v>0</v>
      </c>
      <c r="E62" s="139">
        <f t="shared" si="38"/>
        <v>0</v>
      </c>
      <c r="F62" s="139">
        <f t="shared" si="38"/>
        <v>0</v>
      </c>
      <c r="G62" s="139">
        <f t="shared" si="38"/>
        <v>0</v>
      </c>
      <c r="H62" s="139">
        <f t="shared" si="38"/>
        <v>0</v>
      </c>
      <c r="I62" s="139">
        <f t="shared" si="38"/>
        <v>0</v>
      </c>
      <c r="J62" s="139">
        <f t="shared" si="38"/>
        <v>0</v>
      </c>
      <c r="K62" s="139">
        <f t="shared" si="38"/>
        <v>0</v>
      </c>
      <c r="L62" s="8" t="s">
        <v>26</v>
      </c>
      <c r="M62" s="8"/>
      <c r="N62" s="8"/>
    </row>
    <row r="63" spans="1:14" ht="26.4" x14ac:dyDescent="0.25">
      <c r="A63" s="79"/>
      <c r="B63" s="77"/>
      <c r="C63" s="80" t="s">
        <v>16</v>
      </c>
      <c r="D63" s="81">
        <v>0</v>
      </c>
      <c r="E63" s="81">
        <v>0</v>
      </c>
      <c r="F63" s="81">
        <v>0</v>
      </c>
      <c r="G63" s="81">
        <v>0</v>
      </c>
      <c r="H63" s="81">
        <v>0</v>
      </c>
      <c r="I63" s="81">
        <v>0</v>
      </c>
      <c r="J63" s="81">
        <v>0</v>
      </c>
      <c r="K63" s="81">
        <v>0</v>
      </c>
      <c r="L63" s="82" t="s">
        <v>26</v>
      </c>
      <c r="M63" s="16"/>
      <c r="N63" s="60" t="s">
        <v>28</v>
      </c>
    </row>
    <row r="64" spans="1:14" ht="39.6" customHeight="1" x14ac:dyDescent="0.25">
      <c r="A64" s="25"/>
      <c r="B64" s="236" t="s">
        <v>96</v>
      </c>
      <c r="C64" s="237"/>
      <c r="D64" s="6">
        <f t="shared" ref="D64:K65" si="39">D65</f>
        <v>15000</v>
      </c>
      <c r="E64" s="6">
        <f t="shared" si="39"/>
        <v>15000</v>
      </c>
      <c r="F64" s="6">
        <f t="shared" si="39"/>
        <v>15000</v>
      </c>
      <c r="G64" s="6">
        <f t="shared" si="39"/>
        <v>0</v>
      </c>
      <c r="H64" s="6">
        <f t="shared" si="39"/>
        <v>0</v>
      </c>
      <c r="I64" s="6">
        <f t="shared" si="39"/>
        <v>0</v>
      </c>
      <c r="J64" s="6">
        <f t="shared" si="39"/>
        <v>0</v>
      </c>
      <c r="K64" s="6">
        <f t="shared" si="39"/>
        <v>0</v>
      </c>
      <c r="L64" s="4" t="s">
        <v>26</v>
      </c>
      <c r="M64" s="4">
        <v>373</v>
      </c>
      <c r="N64" s="4"/>
    </row>
    <row r="65" spans="1:14" ht="40.950000000000003" customHeight="1" x14ac:dyDescent="0.25">
      <c r="A65" s="22"/>
      <c r="B65" s="208" t="s">
        <v>31</v>
      </c>
      <c r="C65" s="209"/>
      <c r="D65" s="7">
        <f t="shared" si="39"/>
        <v>15000</v>
      </c>
      <c r="E65" s="139">
        <f t="shared" si="39"/>
        <v>15000</v>
      </c>
      <c r="F65" s="139">
        <f t="shared" si="39"/>
        <v>15000</v>
      </c>
      <c r="G65" s="139">
        <f t="shared" si="39"/>
        <v>0</v>
      </c>
      <c r="H65" s="139">
        <f t="shared" si="39"/>
        <v>0</v>
      </c>
      <c r="I65" s="139">
        <f t="shared" si="39"/>
        <v>0</v>
      </c>
      <c r="J65" s="139">
        <f t="shared" si="39"/>
        <v>0</v>
      </c>
      <c r="K65" s="7">
        <f t="shared" si="39"/>
        <v>0</v>
      </c>
      <c r="L65" s="8" t="s">
        <v>26</v>
      </c>
      <c r="M65" s="8"/>
      <c r="N65" s="8"/>
    </row>
    <row r="66" spans="1:14" ht="26.4" x14ac:dyDescent="0.25">
      <c r="A66" s="55"/>
      <c r="B66" s="24" t="s">
        <v>191</v>
      </c>
      <c r="C66" s="80" t="s">
        <v>16</v>
      </c>
      <c r="D66" s="81">
        <v>15000</v>
      </c>
      <c r="E66" s="81">
        <v>15000</v>
      </c>
      <c r="F66" s="81">
        <v>15000</v>
      </c>
      <c r="G66" s="81">
        <v>0</v>
      </c>
      <c r="H66" s="81">
        <v>0</v>
      </c>
      <c r="I66" s="81">
        <v>0</v>
      </c>
      <c r="J66" s="81">
        <v>0</v>
      </c>
      <c r="K66" s="81">
        <v>0</v>
      </c>
      <c r="L66" s="82" t="s">
        <v>26</v>
      </c>
      <c r="M66" s="16"/>
      <c r="N66" s="67" t="s">
        <v>24</v>
      </c>
    </row>
    <row r="67" spans="1:14" ht="45" customHeight="1" x14ac:dyDescent="0.25">
      <c r="A67" s="25"/>
      <c r="B67" s="236" t="s">
        <v>97</v>
      </c>
      <c r="C67" s="237"/>
      <c r="D67" s="6">
        <f>D68</f>
        <v>20000</v>
      </c>
      <c r="E67" s="6">
        <f t="shared" ref="E67:K67" si="40">E68</f>
        <v>20000</v>
      </c>
      <c r="F67" s="6">
        <f t="shared" si="40"/>
        <v>20000</v>
      </c>
      <c r="G67" s="6">
        <f t="shared" si="40"/>
        <v>0</v>
      </c>
      <c r="H67" s="6">
        <f t="shared" si="40"/>
        <v>0</v>
      </c>
      <c r="I67" s="6">
        <f t="shared" si="40"/>
        <v>0</v>
      </c>
      <c r="J67" s="6">
        <f t="shared" si="40"/>
        <v>0</v>
      </c>
      <c r="K67" s="6">
        <f t="shared" si="40"/>
        <v>20000</v>
      </c>
      <c r="L67" s="4" t="s">
        <v>26</v>
      </c>
      <c r="M67" s="4">
        <v>373</v>
      </c>
      <c r="N67" s="4"/>
    </row>
    <row r="68" spans="1:14" ht="30.6" customHeight="1" x14ac:dyDescent="0.25">
      <c r="A68" s="22"/>
      <c r="B68" s="208" t="s">
        <v>31</v>
      </c>
      <c r="C68" s="209"/>
      <c r="D68" s="7">
        <f t="shared" ref="D68:K68" si="41">D69</f>
        <v>20000</v>
      </c>
      <c r="E68" s="139">
        <f t="shared" si="41"/>
        <v>20000</v>
      </c>
      <c r="F68" s="139">
        <f t="shared" si="41"/>
        <v>20000</v>
      </c>
      <c r="G68" s="139">
        <f t="shared" si="41"/>
        <v>0</v>
      </c>
      <c r="H68" s="139">
        <f t="shared" si="41"/>
        <v>0</v>
      </c>
      <c r="I68" s="139">
        <f t="shared" si="41"/>
        <v>0</v>
      </c>
      <c r="J68" s="139">
        <f t="shared" si="41"/>
        <v>0</v>
      </c>
      <c r="K68" s="139">
        <f t="shared" si="41"/>
        <v>20000</v>
      </c>
      <c r="L68" s="8" t="s">
        <v>26</v>
      </c>
      <c r="M68" s="8"/>
      <c r="N68" s="8"/>
    </row>
    <row r="69" spans="1:14" ht="52.8" x14ac:dyDescent="0.25">
      <c r="A69" s="25"/>
      <c r="B69" s="77"/>
      <c r="C69" s="70" t="s">
        <v>64</v>
      </c>
      <c r="D69" s="17">
        <v>20000</v>
      </c>
      <c r="E69" s="17">
        <v>20000</v>
      </c>
      <c r="F69" s="17">
        <v>20000</v>
      </c>
      <c r="G69" s="17">
        <v>0</v>
      </c>
      <c r="H69" s="17">
        <v>0</v>
      </c>
      <c r="I69" s="17">
        <v>0</v>
      </c>
      <c r="J69" s="17">
        <v>0</v>
      </c>
      <c r="K69" s="15">
        <v>20000</v>
      </c>
      <c r="L69" s="16" t="s">
        <v>26</v>
      </c>
      <c r="M69" s="16"/>
      <c r="N69" s="67"/>
    </row>
    <row r="70" spans="1:14" ht="30.6" customHeight="1" x14ac:dyDescent="0.25">
      <c r="A70" s="25"/>
      <c r="B70" s="236" t="s">
        <v>98</v>
      </c>
      <c r="C70" s="237"/>
      <c r="D70" s="6">
        <f t="shared" ref="D70:K70" si="42">D71</f>
        <v>84300</v>
      </c>
      <c r="E70" s="6">
        <f t="shared" si="42"/>
        <v>84300</v>
      </c>
      <c r="F70" s="6">
        <f t="shared" si="42"/>
        <v>84300</v>
      </c>
      <c r="G70" s="6">
        <f t="shared" si="42"/>
        <v>0</v>
      </c>
      <c r="H70" s="6">
        <f t="shared" si="42"/>
        <v>0</v>
      </c>
      <c r="I70" s="6">
        <f t="shared" si="42"/>
        <v>0</v>
      </c>
      <c r="J70" s="6">
        <f t="shared" si="42"/>
        <v>0</v>
      </c>
      <c r="K70" s="6">
        <f t="shared" si="42"/>
        <v>0</v>
      </c>
      <c r="L70" s="4" t="s">
        <v>26</v>
      </c>
      <c r="M70" s="4">
        <v>373</v>
      </c>
      <c r="N70" s="4"/>
    </row>
    <row r="71" spans="1:14" x14ac:dyDescent="0.25">
      <c r="A71" s="22"/>
      <c r="B71" s="208" t="s">
        <v>31</v>
      </c>
      <c r="C71" s="209"/>
      <c r="D71" s="83">
        <f>D72+D73</f>
        <v>84300</v>
      </c>
      <c r="E71" s="83">
        <f t="shared" ref="E71:K71" si="43">E72+E73</f>
        <v>84300</v>
      </c>
      <c r="F71" s="83">
        <f t="shared" si="43"/>
        <v>84300</v>
      </c>
      <c r="G71" s="83">
        <f t="shared" si="43"/>
        <v>0</v>
      </c>
      <c r="H71" s="83">
        <f t="shared" si="43"/>
        <v>0</v>
      </c>
      <c r="I71" s="83">
        <f t="shared" si="43"/>
        <v>0</v>
      </c>
      <c r="J71" s="83">
        <f t="shared" si="43"/>
        <v>0</v>
      </c>
      <c r="K71" s="83">
        <f t="shared" si="43"/>
        <v>0</v>
      </c>
      <c r="L71" s="4" t="s">
        <v>26</v>
      </c>
      <c r="M71" s="83"/>
      <c r="N71" s="83"/>
    </row>
    <row r="72" spans="1:14" s="75" customFormat="1" ht="52.8" x14ac:dyDescent="0.25">
      <c r="A72" s="22"/>
      <c r="B72" s="156" t="s">
        <v>7</v>
      </c>
      <c r="C72" s="157" t="s">
        <v>64</v>
      </c>
      <c r="D72" s="158">
        <v>5000</v>
      </c>
      <c r="E72" s="158">
        <v>0</v>
      </c>
      <c r="F72" s="158">
        <v>0</v>
      </c>
      <c r="G72" s="158">
        <v>0</v>
      </c>
      <c r="H72" s="158">
        <v>0</v>
      </c>
      <c r="I72" s="158">
        <v>0</v>
      </c>
      <c r="J72" s="158">
        <v>0</v>
      </c>
      <c r="K72" s="158">
        <v>0</v>
      </c>
      <c r="L72" s="25" t="s">
        <v>26</v>
      </c>
      <c r="M72" s="158"/>
      <c r="N72" s="158"/>
    </row>
    <row r="73" spans="1:14" ht="43.2" customHeight="1" x14ac:dyDescent="0.25">
      <c r="A73" s="55"/>
      <c r="B73" s="24" t="s">
        <v>7</v>
      </c>
      <c r="C73" s="80" t="s">
        <v>16</v>
      </c>
      <c r="D73" s="81">
        <v>79300</v>
      </c>
      <c r="E73" s="81">
        <v>84300</v>
      </c>
      <c r="F73" s="81">
        <v>84300</v>
      </c>
      <c r="G73" s="81">
        <v>0</v>
      </c>
      <c r="H73" s="84">
        <v>0</v>
      </c>
      <c r="I73" s="134">
        <v>0</v>
      </c>
      <c r="J73" s="81">
        <v>0</v>
      </c>
      <c r="K73" s="81">
        <v>0</v>
      </c>
      <c r="L73" s="82" t="s">
        <v>26</v>
      </c>
      <c r="M73" s="16"/>
      <c r="N73" s="67"/>
    </row>
    <row r="74" spans="1:14" ht="39" customHeight="1" x14ac:dyDescent="0.25">
      <c r="A74" s="25"/>
      <c r="B74" s="236" t="s">
        <v>99</v>
      </c>
      <c r="C74" s="237"/>
      <c r="D74" s="6">
        <f t="shared" ref="D74:K74" si="44">D75</f>
        <v>25000</v>
      </c>
      <c r="E74" s="6">
        <f t="shared" si="44"/>
        <v>20000</v>
      </c>
      <c r="F74" s="6">
        <f t="shared" si="44"/>
        <v>20000</v>
      </c>
      <c r="G74" s="6">
        <f t="shared" si="44"/>
        <v>0</v>
      </c>
      <c r="H74" s="6">
        <f t="shared" si="44"/>
        <v>0</v>
      </c>
      <c r="I74" s="6">
        <f t="shared" si="44"/>
        <v>0</v>
      </c>
      <c r="J74" s="6">
        <f t="shared" si="44"/>
        <v>0</v>
      </c>
      <c r="K74" s="6">
        <f t="shared" si="44"/>
        <v>20000</v>
      </c>
      <c r="L74" s="4" t="s">
        <v>26</v>
      </c>
      <c r="M74" s="4">
        <v>373</v>
      </c>
      <c r="N74" s="4"/>
    </row>
    <row r="75" spans="1:14" x14ac:dyDescent="0.25">
      <c r="A75" s="22"/>
      <c r="B75" s="208" t="s">
        <v>31</v>
      </c>
      <c r="C75" s="209"/>
      <c r="D75" s="83">
        <f>D76+D77</f>
        <v>25000</v>
      </c>
      <c r="E75" s="83">
        <f t="shared" ref="E75:K75" si="45">E76+E77</f>
        <v>20000</v>
      </c>
      <c r="F75" s="83">
        <f t="shared" si="45"/>
        <v>20000</v>
      </c>
      <c r="G75" s="83">
        <f t="shared" si="45"/>
        <v>0</v>
      </c>
      <c r="H75" s="83">
        <f t="shared" si="45"/>
        <v>0</v>
      </c>
      <c r="I75" s="83">
        <f t="shared" si="45"/>
        <v>0</v>
      </c>
      <c r="J75" s="83">
        <f t="shared" si="45"/>
        <v>0</v>
      </c>
      <c r="K75" s="83">
        <f t="shared" si="45"/>
        <v>20000</v>
      </c>
      <c r="L75" s="83" t="s">
        <v>26</v>
      </c>
      <c r="M75" s="83"/>
      <c r="N75" s="83"/>
    </row>
    <row r="76" spans="1:14" s="75" customFormat="1" ht="52.8" x14ac:dyDescent="0.25">
      <c r="A76" s="22"/>
      <c r="B76" s="156" t="s">
        <v>7</v>
      </c>
      <c r="C76" s="157" t="s">
        <v>64</v>
      </c>
      <c r="D76" s="158">
        <v>20000</v>
      </c>
      <c r="E76" s="158">
        <v>20000</v>
      </c>
      <c r="F76" s="158">
        <v>20000</v>
      </c>
      <c r="G76" s="158">
        <v>0</v>
      </c>
      <c r="H76" s="158">
        <v>0</v>
      </c>
      <c r="I76" s="158">
        <v>0</v>
      </c>
      <c r="J76" s="158">
        <v>0</v>
      </c>
      <c r="K76" s="158">
        <v>20000</v>
      </c>
      <c r="L76" s="158"/>
      <c r="M76" s="158"/>
      <c r="N76" s="158"/>
    </row>
    <row r="77" spans="1:14" ht="31.2" customHeight="1" x14ac:dyDescent="0.25">
      <c r="A77" s="55"/>
      <c r="B77" s="24" t="s">
        <v>7</v>
      </c>
      <c r="C77" s="80" t="s">
        <v>16</v>
      </c>
      <c r="D77" s="142">
        <v>5000</v>
      </c>
      <c r="E77" s="142">
        <v>0</v>
      </c>
      <c r="F77" s="142">
        <v>0</v>
      </c>
      <c r="G77" s="142">
        <v>0</v>
      </c>
      <c r="H77" s="142">
        <v>0</v>
      </c>
      <c r="I77" s="142">
        <v>0</v>
      </c>
      <c r="J77" s="142">
        <v>0</v>
      </c>
      <c r="K77" s="142">
        <v>0</v>
      </c>
      <c r="L77" s="143" t="s">
        <v>26</v>
      </c>
      <c r="M77" s="143"/>
      <c r="N77" s="133"/>
    </row>
    <row r="78" spans="1:14" ht="33.6" customHeight="1" x14ac:dyDescent="0.25">
      <c r="A78" s="238" t="s">
        <v>29</v>
      </c>
      <c r="B78" s="239"/>
      <c r="C78" s="240"/>
      <c r="D78" s="50">
        <f>D79+D85+D89+D93+D96+D99</f>
        <v>6576361</v>
      </c>
      <c r="E78" s="50">
        <f t="shared" ref="E78:K78" si="46">E79+E85+E89+E93+E96+E99</f>
        <v>6580361</v>
      </c>
      <c r="F78" s="50">
        <f t="shared" si="46"/>
        <v>6571361</v>
      </c>
      <c r="G78" s="50">
        <f t="shared" si="46"/>
        <v>0</v>
      </c>
      <c r="H78" s="50">
        <f t="shared" si="46"/>
        <v>0</v>
      </c>
      <c r="I78" s="50">
        <f t="shared" si="46"/>
        <v>0</v>
      </c>
      <c r="J78" s="50">
        <f t="shared" si="46"/>
        <v>0</v>
      </c>
      <c r="K78" s="50">
        <f t="shared" si="46"/>
        <v>6634361</v>
      </c>
      <c r="L78" s="51" t="s">
        <v>26</v>
      </c>
      <c r="M78" s="51">
        <v>373</v>
      </c>
      <c r="N78" s="51"/>
    </row>
    <row r="79" spans="1:14" ht="42" customHeight="1" x14ac:dyDescent="0.25">
      <c r="A79" s="25"/>
      <c r="B79" s="236" t="s">
        <v>100</v>
      </c>
      <c r="C79" s="237"/>
      <c r="D79" s="6">
        <f>D80</f>
        <v>6477990</v>
      </c>
      <c r="E79" s="6">
        <f t="shared" ref="E79:K79" si="47">E80</f>
        <v>6477990</v>
      </c>
      <c r="F79" s="6">
        <f t="shared" si="47"/>
        <v>6472990</v>
      </c>
      <c r="G79" s="6">
        <f t="shared" si="47"/>
        <v>0</v>
      </c>
      <c r="H79" s="6">
        <f t="shared" si="47"/>
        <v>0</v>
      </c>
      <c r="I79" s="6">
        <f t="shared" si="47"/>
        <v>0</v>
      </c>
      <c r="J79" s="6">
        <f t="shared" si="47"/>
        <v>0</v>
      </c>
      <c r="K79" s="6">
        <f t="shared" si="47"/>
        <v>6536990</v>
      </c>
      <c r="L79" s="4" t="s">
        <v>26</v>
      </c>
      <c r="M79" s="4">
        <v>373</v>
      </c>
      <c r="N79" s="4"/>
    </row>
    <row r="80" spans="1:14" x14ac:dyDescent="0.25">
      <c r="A80" s="22"/>
      <c r="B80" s="208" t="s">
        <v>31</v>
      </c>
      <c r="C80" s="209"/>
      <c r="D80" s="7">
        <f>SUM(D81:D84)</f>
        <v>6477990</v>
      </c>
      <c r="E80" s="139">
        <f t="shared" ref="E80:K80" si="48">SUM(E81:E84)</f>
        <v>6477990</v>
      </c>
      <c r="F80" s="139">
        <f t="shared" si="48"/>
        <v>6472990</v>
      </c>
      <c r="G80" s="139">
        <f t="shared" si="48"/>
        <v>0</v>
      </c>
      <c r="H80" s="139">
        <f t="shared" si="48"/>
        <v>0</v>
      </c>
      <c r="I80" s="139">
        <f t="shared" si="48"/>
        <v>0</v>
      </c>
      <c r="J80" s="139">
        <f t="shared" si="48"/>
        <v>0</v>
      </c>
      <c r="K80" s="139">
        <f t="shared" si="48"/>
        <v>6536990</v>
      </c>
      <c r="L80" s="8" t="s">
        <v>26</v>
      </c>
      <c r="M80" s="8"/>
      <c r="N80" s="83"/>
    </row>
    <row r="81" spans="1:14" ht="52.8" x14ac:dyDescent="0.25">
      <c r="A81" s="25"/>
      <c r="B81" s="80" t="s">
        <v>7</v>
      </c>
      <c r="C81" s="70" t="s">
        <v>64</v>
      </c>
      <c r="D81" s="15">
        <v>4015163</v>
      </c>
      <c r="E81" s="142">
        <v>4015163</v>
      </c>
      <c r="F81" s="142">
        <v>4010163</v>
      </c>
      <c r="G81" s="142">
        <v>0</v>
      </c>
      <c r="H81" s="142">
        <v>0</v>
      </c>
      <c r="I81" s="142">
        <v>0</v>
      </c>
      <c r="J81" s="142">
        <v>0</v>
      </c>
      <c r="K81" s="15">
        <v>4074163</v>
      </c>
      <c r="L81" s="16" t="s">
        <v>26</v>
      </c>
      <c r="M81" s="16"/>
      <c r="N81" s="67"/>
    </row>
    <row r="82" spans="1:14" ht="36.75" customHeight="1" x14ac:dyDescent="0.25">
      <c r="A82" s="25"/>
      <c r="B82" s="80" t="s">
        <v>7</v>
      </c>
      <c r="C82" s="73" t="s">
        <v>65</v>
      </c>
      <c r="D82" s="15">
        <v>1097941</v>
      </c>
      <c r="E82" s="142">
        <v>1097941</v>
      </c>
      <c r="F82" s="142">
        <v>1097941</v>
      </c>
      <c r="G82" s="142">
        <v>0</v>
      </c>
      <c r="H82" s="142">
        <v>0</v>
      </c>
      <c r="I82" s="142">
        <v>0</v>
      </c>
      <c r="J82" s="142">
        <v>0</v>
      </c>
      <c r="K82" s="15">
        <v>1097941</v>
      </c>
      <c r="L82" s="16" t="s">
        <v>26</v>
      </c>
      <c r="M82" s="16"/>
      <c r="N82" s="67"/>
    </row>
    <row r="83" spans="1:14" ht="36.75" customHeight="1" x14ac:dyDescent="0.25">
      <c r="A83" s="25"/>
      <c r="B83" s="80" t="s">
        <v>7</v>
      </c>
      <c r="C83" s="73" t="s">
        <v>66</v>
      </c>
      <c r="D83" s="142">
        <v>1183384</v>
      </c>
      <c r="E83" s="142">
        <v>1183384</v>
      </c>
      <c r="F83" s="142">
        <v>1183384</v>
      </c>
      <c r="G83" s="142">
        <v>0</v>
      </c>
      <c r="H83" s="142">
        <v>0</v>
      </c>
      <c r="I83" s="142">
        <v>0</v>
      </c>
      <c r="J83" s="142">
        <v>0</v>
      </c>
      <c r="K83" s="142">
        <v>1183384</v>
      </c>
      <c r="L83" s="143"/>
      <c r="M83" s="143"/>
      <c r="N83" s="133"/>
    </row>
    <row r="84" spans="1:14" ht="36.75" customHeight="1" x14ac:dyDescent="0.25">
      <c r="A84" s="25"/>
      <c r="B84" s="80" t="s">
        <v>7</v>
      </c>
      <c r="C84" s="159" t="s">
        <v>66</v>
      </c>
      <c r="D84" s="142">
        <v>181502</v>
      </c>
      <c r="E84" s="142">
        <v>181502</v>
      </c>
      <c r="F84" s="142">
        <v>181502</v>
      </c>
      <c r="G84" s="142">
        <v>0</v>
      </c>
      <c r="H84" s="142">
        <v>0</v>
      </c>
      <c r="I84" s="142">
        <v>0</v>
      </c>
      <c r="J84" s="142">
        <v>0</v>
      </c>
      <c r="K84" s="142">
        <v>181502</v>
      </c>
      <c r="L84" s="143"/>
      <c r="M84" s="143"/>
      <c r="N84" s="133"/>
    </row>
    <row r="85" spans="1:14" s="66" customFormat="1" ht="71.25" customHeight="1" x14ac:dyDescent="0.25">
      <c r="A85" s="25"/>
      <c r="B85" s="236" t="s">
        <v>101</v>
      </c>
      <c r="C85" s="237"/>
      <c r="D85" s="6">
        <f t="shared" ref="D85:K85" si="49">D86</f>
        <v>30000</v>
      </c>
      <c r="E85" s="6">
        <f t="shared" si="49"/>
        <v>30000</v>
      </c>
      <c r="F85" s="6">
        <f t="shared" si="49"/>
        <v>30000</v>
      </c>
      <c r="G85" s="6">
        <f t="shared" si="49"/>
        <v>0</v>
      </c>
      <c r="H85" s="6">
        <f t="shared" si="49"/>
        <v>0</v>
      </c>
      <c r="I85" s="6">
        <f t="shared" si="49"/>
        <v>0</v>
      </c>
      <c r="J85" s="6">
        <f t="shared" si="49"/>
        <v>0</v>
      </c>
      <c r="K85" s="6">
        <f t="shared" si="49"/>
        <v>30000</v>
      </c>
      <c r="L85" s="4" t="s">
        <v>26</v>
      </c>
      <c r="M85" s="4">
        <v>373</v>
      </c>
      <c r="N85" s="4"/>
    </row>
    <row r="86" spans="1:14" s="66" customFormat="1" x14ac:dyDescent="0.25">
      <c r="A86" s="22"/>
      <c r="B86" s="208" t="s">
        <v>31</v>
      </c>
      <c r="C86" s="209"/>
      <c r="D86" s="7">
        <f t="shared" ref="D86" si="50">D87+D88</f>
        <v>30000</v>
      </c>
      <c r="E86" s="139">
        <f t="shared" ref="E86:K86" si="51">E87+E88</f>
        <v>30000</v>
      </c>
      <c r="F86" s="139">
        <f t="shared" si="51"/>
        <v>30000</v>
      </c>
      <c r="G86" s="139">
        <f t="shared" si="51"/>
        <v>0</v>
      </c>
      <c r="H86" s="139">
        <f t="shared" si="51"/>
        <v>0</v>
      </c>
      <c r="I86" s="139">
        <f t="shared" si="51"/>
        <v>0</v>
      </c>
      <c r="J86" s="139">
        <f t="shared" si="51"/>
        <v>0</v>
      </c>
      <c r="K86" s="139">
        <f t="shared" si="51"/>
        <v>30000</v>
      </c>
      <c r="L86" s="8" t="s">
        <v>26</v>
      </c>
      <c r="M86" s="8"/>
      <c r="N86" s="83"/>
    </row>
    <row r="87" spans="1:14" ht="54" customHeight="1" x14ac:dyDescent="0.25">
      <c r="A87" s="25"/>
      <c r="B87" s="63" t="s">
        <v>7</v>
      </c>
      <c r="C87" s="73" t="s">
        <v>66</v>
      </c>
      <c r="D87" s="15">
        <v>20000</v>
      </c>
      <c r="E87" s="142">
        <v>20000</v>
      </c>
      <c r="F87" s="142">
        <v>20000</v>
      </c>
      <c r="G87" s="142">
        <v>0</v>
      </c>
      <c r="H87" s="142">
        <v>0</v>
      </c>
      <c r="I87" s="142">
        <v>0</v>
      </c>
      <c r="J87" s="142">
        <v>0</v>
      </c>
      <c r="K87" s="142">
        <v>20000</v>
      </c>
      <c r="L87" s="16" t="s">
        <v>26</v>
      </c>
      <c r="M87" s="16"/>
      <c r="N87" s="60" t="s">
        <v>67</v>
      </c>
    </row>
    <row r="88" spans="1:14" ht="26.4" x14ac:dyDescent="0.25">
      <c r="A88" s="25"/>
      <c r="B88" s="63" t="s">
        <v>7</v>
      </c>
      <c r="C88" s="73" t="s">
        <v>66</v>
      </c>
      <c r="D88" s="15">
        <v>10000</v>
      </c>
      <c r="E88" s="142">
        <v>10000</v>
      </c>
      <c r="F88" s="142">
        <v>10000</v>
      </c>
      <c r="G88" s="142">
        <v>0</v>
      </c>
      <c r="H88" s="142">
        <v>0</v>
      </c>
      <c r="I88" s="142">
        <v>0</v>
      </c>
      <c r="J88" s="142">
        <v>0</v>
      </c>
      <c r="K88" s="142">
        <v>10000</v>
      </c>
      <c r="L88" s="16" t="s">
        <v>26</v>
      </c>
      <c r="M88" s="16"/>
      <c r="N88" s="60" t="s">
        <v>69</v>
      </c>
    </row>
    <row r="89" spans="1:14" s="66" customFormat="1" ht="54.75" customHeight="1" x14ac:dyDescent="0.25">
      <c r="A89" s="25"/>
      <c r="B89" s="236" t="s">
        <v>102</v>
      </c>
      <c r="C89" s="237"/>
      <c r="D89" s="6">
        <f t="shared" ref="D89:K89" si="52">D90</f>
        <v>10000</v>
      </c>
      <c r="E89" s="6">
        <f t="shared" si="52"/>
        <v>10000</v>
      </c>
      <c r="F89" s="6">
        <f t="shared" si="52"/>
        <v>10000</v>
      </c>
      <c r="G89" s="6">
        <f t="shared" si="52"/>
        <v>0</v>
      </c>
      <c r="H89" s="6">
        <f t="shared" si="52"/>
        <v>0</v>
      </c>
      <c r="I89" s="6">
        <f t="shared" si="52"/>
        <v>0</v>
      </c>
      <c r="J89" s="6">
        <f t="shared" si="52"/>
        <v>0</v>
      </c>
      <c r="K89" s="6">
        <f t="shared" si="52"/>
        <v>10000</v>
      </c>
      <c r="L89" s="4" t="s">
        <v>26</v>
      </c>
      <c r="M89" s="4">
        <v>373</v>
      </c>
      <c r="N89" s="4"/>
    </row>
    <row r="90" spans="1:14" s="66" customFormat="1" x14ac:dyDescent="0.25">
      <c r="A90" s="22"/>
      <c r="B90" s="208" t="s">
        <v>31</v>
      </c>
      <c r="C90" s="209"/>
      <c r="D90" s="7">
        <f t="shared" ref="D90:K90" si="53">D91+D92</f>
        <v>10000</v>
      </c>
      <c r="E90" s="139">
        <f t="shared" si="53"/>
        <v>10000</v>
      </c>
      <c r="F90" s="139">
        <f t="shared" si="53"/>
        <v>10000</v>
      </c>
      <c r="G90" s="139">
        <f t="shared" si="53"/>
        <v>0</v>
      </c>
      <c r="H90" s="139">
        <f t="shared" si="53"/>
        <v>0</v>
      </c>
      <c r="I90" s="139">
        <f t="shared" si="53"/>
        <v>0</v>
      </c>
      <c r="J90" s="139">
        <f t="shared" si="53"/>
        <v>0</v>
      </c>
      <c r="K90" s="139">
        <f t="shared" si="53"/>
        <v>10000</v>
      </c>
      <c r="L90" s="8" t="s">
        <v>26</v>
      </c>
      <c r="M90" s="8"/>
      <c r="N90" s="83"/>
    </row>
    <row r="91" spans="1:14" ht="28.95" customHeight="1" x14ac:dyDescent="0.25">
      <c r="A91" s="25"/>
      <c r="B91" s="80" t="s">
        <v>7</v>
      </c>
      <c r="C91" s="73" t="s">
        <v>66</v>
      </c>
      <c r="D91" s="15">
        <v>6000</v>
      </c>
      <c r="E91" s="142">
        <v>6000</v>
      </c>
      <c r="F91" s="142">
        <v>6000</v>
      </c>
      <c r="G91" s="142">
        <v>0</v>
      </c>
      <c r="H91" s="142">
        <v>0</v>
      </c>
      <c r="I91" s="142">
        <v>0</v>
      </c>
      <c r="J91" s="142">
        <v>0</v>
      </c>
      <c r="K91" s="142">
        <v>6000</v>
      </c>
      <c r="L91" s="16" t="s">
        <v>26</v>
      </c>
      <c r="M91" s="16"/>
      <c r="N91" s="60" t="s">
        <v>67</v>
      </c>
    </row>
    <row r="92" spans="1:14" ht="26.4" x14ac:dyDescent="0.25">
      <c r="A92" s="25"/>
      <c r="B92" s="80" t="s">
        <v>7</v>
      </c>
      <c r="C92" s="73" t="s">
        <v>66</v>
      </c>
      <c r="D92" s="15">
        <v>4000</v>
      </c>
      <c r="E92" s="142">
        <v>4000</v>
      </c>
      <c r="F92" s="142">
        <v>4000</v>
      </c>
      <c r="G92" s="142">
        <v>0</v>
      </c>
      <c r="H92" s="142">
        <v>0</v>
      </c>
      <c r="I92" s="142">
        <v>0</v>
      </c>
      <c r="J92" s="142">
        <v>0</v>
      </c>
      <c r="K92" s="142">
        <v>4000</v>
      </c>
      <c r="L92" s="16" t="s">
        <v>26</v>
      </c>
      <c r="M92" s="16"/>
      <c r="N92" s="60" t="s">
        <v>69</v>
      </c>
    </row>
    <row r="93" spans="1:14" s="66" customFormat="1" ht="36" customHeight="1" x14ac:dyDescent="0.25">
      <c r="A93" s="25"/>
      <c r="B93" s="236" t="s">
        <v>103</v>
      </c>
      <c r="C93" s="237"/>
      <c r="D93" s="6">
        <f t="shared" ref="D93:K94" si="54">D94</f>
        <v>0</v>
      </c>
      <c r="E93" s="6">
        <f t="shared" si="54"/>
        <v>0</v>
      </c>
      <c r="F93" s="6">
        <f t="shared" si="54"/>
        <v>0</v>
      </c>
      <c r="G93" s="6">
        <f t="shared" si="54"/>
        <v>0</v>
      </c>
      <c r="H93" s="6">
        <f t="shared" si="54"/>
        <v>0</v>
      </c>
      <c r="I93" s="6">
        <f t="shared" si="54"/>
        <v>0</v>
      </c>
      <c r="J93" s="6">
        <f t="shared" si="54"/>
        <v>0</v>
      </c>
      <c r="K93" s="6">
        <f t="shared" si="54"/>
        <v>0</v>
      </c>
      <c r="L93" s="4" t="s">
        <v>26</v>
      </c>
      <c r="M93" s="4">
        <v>373</v>
      </c>
      <c r="N93" s="4"/>
    </row>
    <row r="94" spans="1:14" ht="29.4" customHeight="1" x14ac:dyDescent="0.25">
      <c r="A94" s="22"/>
      <c r="B94" s="208" t="s">
        <v>31</v>
      </c>
      <c r="C94" s="209"/>
      <c r="D94" s="7">
        <f t="shared" si="54"/>
        <v>0</v>
      </c>
      <c r="E94" s="139">
        <f t="shared" si="54"/>
        <v>0</v>
      </c>
      <c r="F94" s="139">
        <f t="shared" si="54"/>
        <v>0</v>
      </c>
      <c r="G94" s="139">
        <f t="shared" si="54"/>
        <v>0</v>
      </c>
      <c r="H94" s="139">
        <f t="shared" si="54"/>
        <v>0</v>
      </c>
      <c r="I94" s="139">
        <f t="shared" si="54"/>
        <v>0</v>
      </c>
      <c r="J94" s="139">
        <f t="shared" si="54"/>
        <v>0</v>
      </c>
      <c r="K94" s="139">
        <f t="shared" si="54"/>
        <v>0</v>
      </c>
      <c r="L94" s="8" t="s">
        <v>26</v>
      </c>
      <c r="M94" s="8"/>
      <c r="N94" s="83"/>
    </row>
    <row r="95" spans="1:14" ht="26.4" x14ac:dyDescent="0.25">
      <c r="A95" s="25"/>
      <c r="B95" s="80"/>
      <c r="C95" s="122" t="s">
        <v>66</v>
      </c>
      <c r="D95" s="17">
        <v>0</v>
      </c>
      <c r="E95" s="17">
        <v>0</v>
      </c>
      <c r="F95" s="17">
        <v>0</v>
      </c>
      <c r="G95" s="17">
        <v>0</v>
      </c>
      <c r="H95" s="17">
        <v>0</v>
      </c>
      <c r="I95" s="17">
        <v>0</v>
      </c>
      <c r="J95" s="17">
        <v>0</v>
      </c>
      <c r="K95" s="17">
        <v>0</v>
      </c>
      <c r="L95" s="16" t="s">
        <v>26</v>
      </c>
      <c r="M95" s="16"/>
      <c r="N95" s="123" t="s">
        <v>27</v>
      </c>
    </row>
    <row r="96" spans="1:14" s="66" customFormat="1" ht="25.2" customHeight="1" x14ac:dyDescent="0.25">
      <c r="A96" s="25"/>
      <c r="B96" s="236" t="s">
        <v>104</v>
      </c>
      <c r="C96" s="237"/>
      <c r="D96" s="6">
        <f t="shared" ref="D96:K99" si="55">D97</f>
        <v>57371</v>
      </c>
      <c r="E96" s="6">
        <f t="shared" si="55"/>
        <v>57371</v>
      </c>
      <c r="F96" s="6">
        <f t="shared" si="55"/>
        <v>57371</v>
      </c>
      <c r="G96" s="6">
        <f t="shared" si="55"/>
        <v>0</v>
      </c>
      <c r="H96" s="6">
        <f t="shared" si="55"/>
        <v>0</v>
      </c>
      <c r="I96" s="6">
        <f t="shared" si="55"/>
        <v>0</v>
      </c>
      <c r="J96" s="6">
        <f t="shared" si="55"/>
        <v>0</v>
      </c>
      <c r="K96" s="6">
        <f t="shared" si="55"/>
        <v>57371</v>
      </c>
      <c r="L96" s="4" t="s">
        <v>26</v>
      </c>
      <c r="M96" s="4">
        <v>373</v>
      </c>
      <c r="N96" s="4"/>
    </row>
    <row r="97" spans="1:16" ht="27" customHeight="1" x14ac:dyDescent="0.25">
      <c r="A97" s="22"/>
      <c r="B97" s="208" t="s">
        <v>31</v>
      </c>
      <c r="C97" s="209"/>
      <c r="D97" s="7">
        <f t="shared" si="55"/>
        <v>57371</v>
      </c>
      <c r="E97" s="139">
        <f t="shared" si="55"/>
        <v>57371</v>
      </c>
      <c r="F97" s="139">
        <f t="shared" si="55"/>
        <v>57371</v>
      </c>
      <c r="G97" s="139">
        <f t="shared" si="55"/>
        <v>0</v>
      </c>
      <c r="H97" s="139">
        <f t="shared" si="55"/>
        <v>0</v>
      </c>
      <c r="I97" s="139">
        <f t="shared" si="55"/>
        <v>0</v>
      </c>
      <c r="J97" s="139">
        <f t="shared" si="55"/>
        <v>0</v>
      </c>
      <c r="K97" s="139">
        <f t="shared" si="55"/>
        <v>57371</v>
      </c>
      <c r="L97" s="8" t="s">
        <v>26</v>
      </c>
      <c r="M97" s="8"/>
      <c r="N97" s="83"/>
    </row>
    <row r="98" spans="1:16" ht="26.4" x14ac:dyDescent="0.25">
      <c r="A98" s="25"/>
      <c r="B98" s="80" t="s">
        <v>7</v>
      </c>
      <c r="C98" s="73" t="s">
        <v>66</v>
      </c>
      <c r="D98" s="17">
        <v>57371</v>
      </c>
      <c r="E98" s="17">
        <v>57371</v>
      </c>
      <c r="F98" s="17">
        <v>57371</v>
      </c>
      <c r="G98" s="17">
        <v>0</v>
      </c>
      <c r="H98" s="17">
        <v>0</v>
      </c>
      <c r="I98" s="17">
        <v>0</v>
      </c>
      <c r="J98" s="17">
        <v>0</v>
      </c>
      <c r="K98" s="17">
        <v>57371</v>
      </c>
      <c r="L98" s="16" t="s">
        <v>26</v>
      </c>
      <c r="M98" s="16"/>
      <c r="N98" s="60" t="s">
        <v>67</v>
      </c>
    </row>
    <row r="99" spans="1:16" ht="28.95" customHeight="1" x14ac:dyDescent="0.25">
      <c r="A99" s="25"/>
      <c r="B99" s="236" t="s">
        <v>105</v>
      </c>
      <c r="C99" s="237"/>
      <c r="D99" s="6">
        <f t="shared" si="55"/>
        <v>1000</v>
      </c>
      <c r="E99" s="6">
        <f t="shared" si="55"/>
        <v>5000</v>
      </c>
      <c r="F99" s="6">
        <f t="shared" si="55"/>
        <v>1000</v>
      </c>
      <c r="G99" s="6">
        <f t="shared" si="55"/>
        <v>0</v>
      </c>
      <c r="H99" s="6">
        <f t="shared" si="55"/>
        <v>0</v>
      </c>
      <c r="I99" s="6">
        <f t="shared" si="55"/>
        <v>0</v>
      </c>
      <c r="J99" s="6">
        <f t="shared" si="55"/>
        <v>0</v>
      </c>
      <c r="K99" s="6">
        <f t="shared" si="55"/>
        <v>0</v>
      </c>
      <c r="L99" s="4" t="s">
        <v>26</v>
      </c>
      <c r="M99" s="4">
        <v>373</v>
      </c>
      <c r="N99" s="4"/>
    </row>
    <row r="100" spans="1:16" ht="29.4" customHeight="1" x14ac:dyDescent="0.25">
      <c r="A100" s="22"/>
      <c r="B100" s="208" t="s">
        <v>31</v>
      </c>
      <c r="C100" s="209"/>
      <c r="D100" s="7">
        <f t="shared" ref="D100:K100" si="56">D101</f>
        <v>1000</v>
      </c>
      <c r="E100" s="139">
        <f t="shared" si="56"/>
        <v>5000</v>
      </c>
      <c r="F100" s="139">
        <f t="shared" si="56"/>
        <v>1000</v>
      </c>
      <c r="G100" s="139">
        <f t="shared" si="56"/>
        <v>0</v>
      </c>
      <c r="H100" s="139">
        <f t="shared" si="56"/>
        <v>0</v>
      </c>
      <c r="I100" s="139">
        <f t="shared" si="56"/>
        <v>0</v>
      </c>
      <c r="J100" s="139">
        <f t="shared" si="56"/>
        <v>0</v>
      </c>
      <c r="K100" s="139">
        <f t="shared" si="56"/>
        <v>0</v>
      </c>
      <c r="L100" s="8" t="s">
        <v>26</v>
      </c>
      <c r="M100" s="8"/>
      <c r="N100" s="83"/>
    </row>
    <row r="101" spans="1:16" ht="26.4" x14ac:dyDescent="0.25">
      <c r="A101" s="79"/>
      <c r="B101" s="77" t="s">
        <v>8</v>
      </c>
      <c r="C101" s="24" t="s">
        <v>16</v>
      </c>
      <c r="D101" s="15">
        <v>1000</v>
      </c>
      <c r="E101" s="15">
        <v>5000</v>
      </c>
      <c r="F101" s="142">
        <v>1000</v>
      </c>
      <c r="G101" s="81">
        <v>0</v>
      </c>
      <c r="H101" s="81">
        <v>0</v>
      </c>
      <c r="I101" s="81">
        <v>0</v>
      </c>
      <c r="J101" s="81">
        <v>0</v>
      </c>
      <c r="K101" s="81">
        <v>0</v>
      </c>
      <c r="L101" s="82" t="s">
        <v>26</v>
      </c>
      <c r="M101" s="16"/>
      <c r="N101" s="67"/>
    </row>
    <row r="102" spans="1:16" s="66" customFormat="1" ht="41.25" customHeight="1" x14ac:dyDescent="0.25">
      <c r="A102" s="238" t="s">
        <v>30</v>
      </c>
      <c r="B102" s="239"/>
      <c r="C102" s="240"/>
      <c r="D102" s="50">
        <f>D103</f>
        <v>141</v>
      </c>
      <c r="E102" s="50">
        <f t="shared" ref="E102:K102" si="57">E103</f>
        <v>141</v>
      </c>
      <c r="F102" s="50">
        <f t="shared" si="57"/>
        <v>141</v>
      </c>
      <c r="G102" s="50">
        <f t="shared" si="57"/>
        <v>0</v>
      </c>
      <c r="H102" s="50">
        <f t="shared" si="57"/>
        <v>0</v>
      </c>
      <c r="I102" s="50">
        <f t="shared" si="57"/>
        <v>0</v>
      </c>
      <c r="J102" s="50">
        <f t="shared" si="57"/>
        <v>0</v>
      </c>
      <c r="K102" s="50">
        <f t="shared" si="57"/>
        <v>0</v>
      </c>
      <c r="L102" s="51" t="s">
        <v>26</v>
      </c>
      <c r="M102" s="51">
        <v>373</v>
      </c>
      <c r="N102" s="51"/>
    </row>
    <row r="103" spans="1:16" ht="42.6" customHeight="1" x14ac:dyDescent="0.25">
      <c r="A103" s="25"/>
      <c r="B103" s="236" t="s">
        <v>106</v>
      </c>
      <c r="C103" s="237"/>
      <c r="D103" s="85">
        <f>D104</f>
        <v>141</v>
      </c>
      <c r="E103" s="85">
        <f t="shared" ref="E103:K103" si="58">E104</f>
        <v>141</v>
      </c>
      <c r="F103" s="85">
        <f t="shared" si="58"/>
        <v>141</v>
      </c>
      <c r="G103" s="85">
        <f t="shared" si="58"/>
        <v>0</v>
      </c>
      <c r="H103" s="85">
        <f t="shared" si="58"/>
        <v>0</v>
      </c>
      <c r="I103" s="85">
        <f t="shared" si="58"/>
        <v>0</v>
      </c>
      <c r="J103" s="85">
        <f t="shared" si="58"/>
        <v>0</v>
      </c>
      <c r="K103" s="85">
        <f t="shared" si="58"/>
        <v>0</v>
      </c>
      <c r="L103" s="4" t="s">
        <v>26</v>
      </c>
      <c r="M103" s="4">
        <v>373</v>
      </c>
      <c r="N103" s="4"/>
    </row>
    <row r="104" spans="1:16" ht="27" customHeight="1" x14ac:dyDescent="0.25">
      <c r="A104" s="22"/>
      <c r="B104" s="208" t="s">
        <v>31</v>
      </c>
      <c r="C104" s="209"/>
      <c r="D104" s="7">
        <f t="shared" ref="D104:K104" si="59">D105</f>
        <v>141</v>
      </c>
      <c r="E104" s="139">
        <f t="shared" si="59"/>
        <v>141</v>
      </c>
      <c r="F104" s="139">
        <f t="shared" si="59"/>
        <v>141</v>
      </c>
      <c r="G104" s="139">
        <f t="shared" si="59"/>
        <v>0</v>
      </c>
      <c r="H104" s="139">
        <f t="shared" si="59"/>
        <v>0</v>
      </c>
      <c r="I104" s="139">
        <f t="shared" si="59"/>
        <v>0</v>
      </c>
      <c r="J104" s="139">
        <f t="shared" si="59"/>
        <v>0</v>
      </c>
      <c r="K104" s="139">
        <f t="shared" si="59"/>
        <v>0</v>
      </c>
      <c r="L104" s="8" t="s">
        <v>26</v>
      </c>
      <c r="M104" s="8"/>
      <c r="N104" s="83"/>
    </row>
    <row r="105" spans="1:16" ht="37.5" customHeight="1" x14ac:dyDescent="0.25">
      <c r="A105" s="75"/>
      <c r="B105" s="86" t="s">
        <v>8</v>
      </c>
      <c r="C105" s="87" t="s">
        <v>16</v>
      </c>
      <c r="D105" s="81">
        <v>141</v>
      </c>
      <c r="E105" s="81">
        <v>141</v>
      </c>
      <c r="F105" s="81">
        <v>141</v>
      </c>
      <c r="G105" s="81">
        <v>0</v>
      </c>
      <c r="H105" s="81">
        <v>0</v>
      </c>
      <c r="I105" s="81">
        <v>0</v>
      </c>
      <c r="J105" s="81">
        <v>0</v>
      </c>
      <c r="K105" s="81">
        <v>0</v>
      </c>
      <c r="L105" s="82" t="s">
        <v>26</v>
      </c>
      <c r="M105" s="82"/>
      <c r="N105" s="82"/>
    </row>
    <row r="106" spans="1:16" ht="52.2" customHeight="1" x14ac:dyDescent="0.25">
      <c r="A106" s="238" t="s">
        <v>32</v>
      </c>
      <c r="B106" s="239"/>
      <c r="C106" s="240"/>
      <c r="D106" s="51">
        <f>D107+D110</f>
        <v>3060100</v>
      </c>
      <c r="E106" s="51">
        <f>E107+E110</f>
        <v>156122</v>
      </c>
      <c r="F106" s="51"/>
      <c r="G106" s="51">
        <f>G107+G110</f>
        <v>0</v>
      </c>
      <c r="H106" s="51">
        <f>H107+H110</f>
        <v>0</v>
      </c>
      <c r="I106" s="51"/>
      <c r="J106" s="51">
        <f>J107+J110</f>
        <v>0</v>
      </c>
      <c r="K106" s="51">
        <f>K107+K110</f>
        <v>20000</v>
      </c>
      <c r="L106" s="51" t="s">
        <v>26</v>
      </c>
      <c r="M106" s="51">
        <v>373</v>
      </c>
      <c r="N106" s="51"/>
    </row>
    <row r="107" spans="1:16" ht="30.6" customHeight="1" x14ac:dyDescent="0.25">
      <c r="A107" s="68"/>
      <c r="B107" s="236" t="s">
        <v>107</v>
      </c>
      <c r="C107" s="237"/>
      <c r="D107" s="6">
        <f t="shared" ref="D107:K107" si="60">D108</f>
        <v>3040100</v>
      </c>
      <c r="E107" s="6">
        <f t="shared" si="60"/>
        <v>136122</v>
      </c>
      <c r="F107" s="6">
        <f t="shared" si="60"/>
        <v>0</v>
      </c>
      <c r="G107" s="6">
        <f t="shared" si="60"/>
        <v>0</v>
      </c>
      <c r="H107" s="6">
        <f t="shared" si="60"/>
        <v>0</v>
      </c>
      <c r="I107" s="6">
        <f t="shared" si="60"/>
        <v>0</v>
      </c>
      <c r="J107" s="6">
        <f t="shared" si="60"/>
        <v>0</v>
      </c>
      <c r="K107" s="6">
        <f t="shared" si="60"/>
        <v>0</v>
      </c>
      <c r="L107" s="4" t="s">
        <v>26</v>
      </c>
      <c r="M107" s="4">
        <v>373</v>
      </c>
      <c r="N107" s="4"/>
    </row>
    <row r="108" spans="1:16" ht="14.4" customHeight="1" x14ac:dyDescent="0.25">
      <c r="A108" s="22"/>
      <c r="B108" s="208" t="s">
        <v>31</v>
      </c>
      <c r="C108" s="209"/>
      <c r="D108" s="7">
        <f>D109</f>
        <v>3040100</v>
      </c>
      <c r="E108" s="139">
        <f t="shared" ref="E108:K108" si="61">E109</f>
        <v>136122</v>
      </c>
      <c r="F108" s="139">
        <f t="shared" si="61"/>
        <v>0</v>
      </c>
      <c r="G108" s="139">
        <f t="shared" si="61"/>
        <v>0</v>
      </c>
      <c r="H108" s="139">
        <f t="shared" si="61"/>
        <v>0</v>
      </c>
      <c r="I108" s="139">
        <f t="shared" si="61"/>
        <v>0</v>
      </c>
      <c r="J108" s="139">
        <f t="shared" si="61"/>
        <v>0</v>
      </c>
      <c r="K108" s="139">
        <f t="shared" si="61"/>
        <v>0</v>
      </c>
      <c r="L108" s="8" t="s">
        <v>26</v>
      </c>
      <c r="M108" s="8"/>
      <c r="N108" s="8"/>
    </row>
    <row r="109" spans="1:16" ht="50.25" customHeight="1" x14ac:dyDescent="0.25">
      <c r="A109" s="25"/>
      <c r="B109" s="80" t="s">
        <v>7</v>
      </c>
      <c r="C109" s="124" t="s">
        <v>15</v>
      </c>
      <c r="D109" s="13">
        <v>3040100</v>
      </c>
      <c r="E109" s="141">
        <v>136122</v>
      </c>
      <c r="F109" s="141">
        <v>0</v>
      </c>
      <c r="G109" s="141">
        <v>0</v>
      </c>
      <c r="H109" s="141">
        <v>0</v>
      </c>
      <c r="I109" s="141">
        <v>0</v>
      </c>
      <c r="J109" s="141">
        <v>0</v>
      </c>
      <c r="K109" s="141">
        <v>0</v>
      </c>
      <c r="L109" s="14">
        <v>2026</v>
      </c>
      <c r="M109" s="14"/>
      <c r="N109" s="255"/>
      <c r="O109" s="256"/>
      <c r="P109" s="256"/>
    </row>
    <row r="110" spans="1:16" ht="31.2" customHeight="1" x14ac:dyDescent="0.25">
      <c r="A110" s="25"/>
      <c r="B110" s="236" t="s">
        <v>108</v>
      </c>
      <c r="C110" s="237"/>
      <c r="D110" s="6">
        <f t="shared" ref="D110:K111" si="62">D111</f>
        <v>20000</v>
      </c>
      <c r="E110" s="6">
        <f t="shared" si="62"/>
        <v>20000</v>
      </c>
      <c r="F110" s="6">
        <f t="shared" si="62"/>
        <v>20000</v>
      </c>
      <c r="G110" s="6">
        <f t="shared" si="62"/>
        <v>0</v>
      </c>
      <c r="H110" s="6">
        <f t="shared" si="62"/>
        <v>0</v>
      </c>
      <c r="I110" s="6">
        <f t="shared" si="62"/>
        <v>0</v>
      </c>
      <c r="J110" s="6">
        <f t="shared" si="62"/>
        <v>0</v>
      </c>
      <c r="K110" s="6">
        <f t="shared" si="62"/>
        <v>20000</v>
      </c>
      <c r="L110" s="4" t="s">
        <v>26</v>
      </c>
      <c r="M110" s="4">
        <v>373</v>
      </c>
      <c r="N110" s="4"/>
    </row>
    <row r="111" spans="1:16" ht="16.95" customHeight="1" x14ac:dyDescent="0.25">
      <c r="A111" s="22"/>
      <c r="B111" s="208" t="s">
        <v>31</v>
      </c>
      <c r="C111" s="209"/>
      <c r="D111" s="7">
        <f>D112</f>
        <v>20000</v>
      </c>
      <c r="E111" s="139">
        <f t="shared" si="62"/>
        <v>20000</v>
      </c>
      <c r="F111" s="139">
        <f t="shared" si="62"/>
        <v>20000</v>
      </c>
      <c r="G111" s="139">
        <f t="shared" si="62"/>
        <v>0</v>
      </c>
      <c r="H111" s="139">
        <f t="shared" si="62"/>
        <v>0</v>
      </c>
      <c r="I111" s="139">
        <f t="shared" si="62"/>
        <v>0</v>
      </c>
      <c r="J111" s="139">
        <f t="shared" si="62"/>
        <v>0</v>
      </c>
      <c r="K111" s="139">
        <f t="shared" si="62"/>
        <v>20000</v>
      </c>
      <c r="L111" s="8" t="s">
        <v>26</v>
      </c>
      <c r="M111" s="8"/>
      <c r="N111" s="8"/>
    </row>
    <row r="112" spans="1:16" ht="42.75" customHeight="1" x14ac:dyDescent="0.25">
      <c r="A112" s="9"/>
      <c r="B112" s="10"/>
      <c r="C112" s="145" t="s">
        <v>64</v>
      </c>
      <c r="D112" s="142">
        <v>20000</v>
      </c>
      <c r="E112" s="142">
        <v>20000</v>
      </c>
      <c r="F112" s="142">
        <v>20000</v>
      </c>
      <c r="G112" s="142">
        <v>0</v>
      </c>
      <c r="H112" s="142">
        <v>0</v>
      </c>
      <c r="I112" s="142">
        <v>0</v>
      </c>
      <c r="J112" s="142">
        <v>0</v>
      </c>
      <c r="K112" s="142">
        <v>20000</v>
      </c>
      <c r="L112" s="143" t="s">
        <v>26</v>
      </c>
      <c r="M112" s="143"/>
      <c r="N112" s="133"/>
    </row>
    <row r="113" spans="1:14" ht="31.2" customHeight="1" x14ac:dyDescent="0.25">
      <c r="A113" s="25"/>
      <c r="B113" s="236" t="s">
        <v>109</v>
      </c>
      <c r="C113" s="237"/>
      <c r="D113" s="6">
        <f t="shared" ref="D113:K114" si="63">D114</f>
        <v>0</v>
      </c>
      <c r="E113" s="6">
        <f t="shared" si="63"/>
        <v>0</v>
      </c>
      <c r="F113" s="6">
        <f t="shared" si="63"/>
        <v>5000</v>
      </c>
      <c r="G113" s="6">
        <f t="shared" si="63"/>
        <v>0</v>
      </c>
      <c r="H113" s="6">
        <f t="shared" si="63"/>
        <v>0</v>
      </c>
      <c r="I113" s="6">
        <f t="shared" si="63"/>
        <v>0</v>
      </c>
      <c r="J113" s="6">
        <f t="shared" si="63"/>
        <v>0</v>
      </c>
      <c r="K113" s="6">
        <f t="shared" si="63"/>
        <v>0</v>
      </c>
      <c r="L113" s="4" t="s">
        <v>26</v>
      </c>
      <c r="M113" s="4">
        <v>373</v>
      </c>
      <c r="N113" s="4"/>
    </row>
    <row r="114" spans="1:14" ht="16.95" customHeight="1" x14ac:dyDescent="0.25">
      <c r="A114" s="22"/>
      <c r="B114" s="208" t="s">
        <v>31</v>
      </c>
      <c r="C114" s="209"/>
      <c r="D114" s="139">
        <f>D115</f>
        <v>0</v>
      </c>
      <c r="E114" s="139">
        <f t="shared" si="63"/>
        <v>0</v>
      </c>
      <c r="F114" s="139">
        <f t="shared" si="63"/>
        <v>5000</v>
      </c>
      <c r="G114" s="139">
        <f t="shared" si="63"/>
        <v>0</v>
      </c>
      <c r="H114" s="139">
        <f t="shared" si="63"/>
        <v>0</v>
      </c>
      <c r="I114" s="139">
        <f t="shared" si="63"/>
        <v>0</v>
      </c>
      <c r="J114" s="139">
        <f t="shared" si="63"/>
        <v>0</v>
      </c>
      <c r="K114" s="139">
        <f t="shared" si="63"/>
        <v>0</v>
      </c>
      <c r="L114" s="140" t="s">
        <v>26</v>
      </c>
      <c r="M114" s="140"/>
      <c r="N114" s="140"/>
    </row>
    <row r="115" spans="1:14" ht="39.75" customHeight="1" x14ac:dyDescent="0.25">
      <c r="A115" s="9"/>
      <c r="B115" s="10"/>
      <c r="C115" s="145" t="s">
        <v>64</v>
      </c>
      <c r="D115" s="142">
        <v>0</v>
      </c>
      <c r="E115" s="142">
        <v>0</v>
      </c>
      <c r="F115" s="142">
        <v>5000</v>
      </c>
      <c r="G115" s="142">
        <v>0</v>
      </c>
      <c r="H115" s="142">
        <v>0</v>
      </c>
      <c r="I115" s="142">
        <v>0</v>
      </c>
      <c r="J115" s="142">
        <v>0</v>
      </c>
      <c r="K115" s="142">
        <v>0</v>
      </c>
      <c r="L115" s="143" t="s">
        <v>26</v>
      </c>
      <c r="M115" s="143"/>
      <c r="N115" s="133"/>
    </row>
    <row r="116" spans="1:14" ht="52.2" customHeight="1" x14ac:dyDescent="0.25">
      <c r="A116" s="238" t="s">
        <v>33</v>
      </c>
      <c r="B116" s="239"/>
      <c r="C116" s="240"/>
      <c r="D116" s="50">
        <f>D117+D120</f>
        <v>10000</v>
      </c>
      <c r="E116" s="50">
        <f t="shared" ref="E116:K116" si="64">E117+E120</f>
        <v>10000</v>
      </c>
      <c r="F116" s="50">
        <f t="shared" si="64"/>
        <v>10000</v>
      </c>
      <c r="G116" s="50">
        <f t="shared" si="64"/>
        <v>0</v>
      </c>
      <c r="H116" s="50">
        <f t="shared" si="64"/>
        <v>0</v>
      </c>
      <c r="I116" s="50">
        <f t="shared" si="64"/>
        <v>0</v>
      </c>
      <c r="J116" s="50">
        <f t="shared" si="64"/>
        <v>0</v>
      </c>
      <c r="K116" s="50">
        <f t="shared" si="64"/>
        <v>0</v>
      </c>
      <c r="L116" s="51" t="s">
        <v>26</v>
      </c>
      <c r="M116" s="51">
        <v>373</v>
      </c>
      <c r="N116" s="51"/>
    </row>
    <row r="117" spans="1:14" ht="42.6" customHeight="1" x14ac:dyDescent="0.25">
      <c r="A117" s="25"/>
      <c r="B117" s="236" t="s">
        <v>110</v>
      </c>
      <c r="C117" s="237"/>
      <c r="D117" s="85">
        <f>D118</f>
        <v>10000</v>
      </c>
      <c r="E117" s="85">
        <f t="shared" ref="E117:K117" si="65">E118</f>
        <v>10000</v>
      </c>
      <c r="F117" s="85">
        <f t="shared" si="65"/>
        <v>10000</v>
      </c>
      <c r="G117" s="85">
        <f t="shared" si="65"/>
        <v>0</v>
      </c>
      <c r="H117" s="85">
        <f t="shared" si="65"/>
        <v>0</v>
      </c>
      <c r="I117" s="85">
        <f t="shared" si="65"/>
        <v>0</v>
      </c>
      <c r="J117" s="85">
        <f t="shared" si="65"/>
        <v>0</v>
      </c>
      <c r="K117" s="85">
        <f t="shared" si="65"/>
        <v>0</v>
      </c>
      <c r="L117" s="4" t="s">
        <v>26</v>
      </c>
      <c r="M117" s="4">
        <v>373</v>
      </c>
      <c r="N117" s="4"/>
    </row>
    <row r="118" spans="1:14" ht="27" customHeight="1" x14ac:dyDescent="0.25">
      <c r="A118" s="22"/>
      <c r="B118" s="208" t="s">
        <v>31</v>
      </c>
      <c r="C118" s="209"/>
      <c r="D118" s="139">
        <f t="shared" ref="D118:K118" si="66">D119</f>
        <v>10000</v>
      </c>
      <c r="E118" s="139">
        <f t="shared" si="66"/>
        <v>10000</v>
      </c>
      <c r="F118" s="139">
        <f t="shared" si="66"/>
        <v>10000</v>
      </c>
      <c r="G118" s="139">
        <f t="shared" si="66"/>
        <v>0</v>
      </c>
      <c r="H118" s="139">
        <f t="shared" si="66"/>
        <v>0</v>
      </c>
      <c r="I118" s="139">
        <f t="shared" si="66"/>
        <v>0</v>
      </c>
      <c r="J118" s="139">
        <f t="shared" si="66"/>
        <v>0</v>
      </c>
      <c r="K118" s="139">
        <f t="shared" si="66"/>
        <v>0</v>
      </c>
      <c r="L118" s="140" t="s">
        <v>26</v>
      </c>
      <c r="M118" s="140"/>
      <c r="N118" s="83"/>
    </row>
    <row r="119" spans="1:14" ht="37.5" customHeight="1" x14ac:dyDescent="0.25">
      <c r="A119" s="75"/>
      <c r="B119" s="86" t="s">
        <v>8</v>
      </c>
      <c r="C119" s="135" t="s">
        <v>16</v>
      </c>
      <c r="D119" s="81">
        <v>10000</v>
      </c>
      <c r="E119" s="81">
        <v>10000</v>
      </c>
      <c r="F119" s="81">
        <v>10000</v>
      </c>
      <c r="G119" s="81">
        <v>0</v>
      </c>
      <c r="H119" s="81">
        <v>0</v>
      </c>
      <c r="I119" s="81">
        <v>0</v>
      </c>
      <c r="J119" s="81">
        <v>0</v>
      </c>
      <c r="K119" s="81">
        <v>0</v>
      </c>
      <c r="L119" s="82" t="s">
        <v>26</v>
      </c>
      <c r="M119" s="82"/>
      <c r="N119" s="82"/>
    </row>
    <row r="120" spans="1:14" ht="36.75" customHeight="1" x14ac:dyDescent="0.25">
      <c r="A120" s="25"/>
      <c r="B120" s="236" t="s">
        <v>111</v>
      </c>
      <c r="C120" s="237"/>
      <c r="D120" s="5">
        <f t="shared" ref="D120:K120" si="67">D121</f>
        <v>0</v>
      </c>
      <c r="E120" s="5">
        <f t="shared" si="67"/>
        <v>0</v>
      </c>
      <c r="F120" s="5">
        <f t="shared" si="67"/>
        <v>0</v>
      </c>
      <c r="G120" s="5">
        <f t="shared" si="67"/>
        <v>0</v>
      </c>
      <c r="H120" s="5">
        <f t="shared" si="67"/>
        <v>0</v>
      </c>
      <c r="I120" s="5">
        <f t="shared" si="67"/>
        <v>0</v>
      </c>
      <c r="J120" s="5">
        <f t="shared" si="67"/>
        <v>0</v>
      </c>
      <c r="K120" s="5">
        <f t="shared" si="67"/>
        <v>0</v>
      </c>
      <c r="L120" s="5">
        <v>2028</v>
      </c>
      <c r="M120" s="4">
        <v>373</v>
      </c>
      <c r="N120" s="4"/>
    </row>
    <row r="121" spans="1:14" ht="22.5" customHeight="1" x14ac:dyDescent="0.25">
      <c r="A121" s="22"/>
      <c r="B121" s="208" t="s">
        <v>31</v>
      </c>
      <c r="C121" s="209"/>
      <c r="D121" s="7">
        <f t="shared" ref="D121:K121" si="68">D122</f>
        <v>0</v>
      </c>
      <c r="E121" s="139">
        <f t="shared" si="68"/>
        <v>0</v>
      </c>
      <c r="F121" s="139">
        <f t="shared" si="68"/>
        <v>0</v>
      </c>
      <c r="G121" s="139">
        <f t="shared" si="68"/>
        <v>0</v>
      </c>
      <c r="H121" s="139">
        <f t="shared" si="68"/>
        <v>0</v>
      </c>
      <c r="I121" s="139">
        <f t="shared" si="68"/>
        <v>0</v>
      </c>
      <c r="J121" s="139">
        <f t="shared" si="68"/>
        <v>0</v>
      </c>
      <c r="K121" s="139">
        <f t="shared" si="68"/>
        <v>0</v>
      </c>
      <c r="L121" s="7"/>
      <c r="M121" s="8"/>
      <c r="N121" s="8"/>
    </row>
    <row r="122" spans="1:14" ht="47.4" customHeight="1" x14ac:dyDescent="0.25">
      <c r="A122" s="79"/>
      <c r="B122" s="136" t="s">
        <v>7</v>
      </c>
      <c r="C122" s="160" t="s">
        <v>144</v>
      </c>
      <c r="D122" s="15">
        <v>0</v>
      </c>
      <c r="E122" s="142">
        <v>0</v>
      </c>
      <c r="F122" s="142">
        <v>0</v>
      </c>
      <c r="G122" s="142">
        <v>0</v>
      </c>
      <c r="H122" s="142">
        <v>0</v>
      </c>
      <c r="I122" s="142">
        <v>0</v>
      </c>
      <c r="J122" s="142">
        <v>0</v>
      </c>
      <c r="K122" s="142">
        <v>0</v>
      </c>
      <c r="L122" s="15"/>
      <c r="M122" s="16"/>
      <c r="N122" s="161" t="s">
        <v>145</v>
      </c>
    </row>
    <row r="123" spans="1:14" x14ac:dyDescent="0.25">
      <c r="A123" s="238" t="s">
        <v>35</v>
      </c>
      <c r="B123" s="239"/>
      <c r="C123" s="240"/>
      <c r="D123" s="91"/>
      <c r="E123" s="91"/>
      <c r="F123" s="91"/>
      <c r="G123" s="91"/>
      <c r="H123" s="91"/>
      <c r="I123" s="91"/>
      <c r="J123" s="91"/>
      <c r="K123" s="91"/>
      <c r="L123" s="91" t="s">
        <v>26</v>
      </c>
      <c r="M123" s="91">
        <v>373</v>
      </c>
      <c r="N123" s="91"/>
    </row>
    <row r="124" spans="1:14" ht="79.2" customHeight="1" x14ac:dyDescent="0.25">
      <c r="A124" s="79"/>
      <c r="B124" s="206" t="s">
        <v>36</v>
      </c>
      <c r="C124" s="207"/>
      <c r="D124" s="6">
        <v>0</v>
      </c>
      <c r="E124" s="6">
        <v>0</v>
      </c>
      <c r="F124" s="6">
        <v>0</v>
      </c>
      <c r="G124" s="6">
        <v>0</v>
      </c>
      <c r="H124" s="6">
        <v>0</v>
      </c>
      <c r="I124" s="6">
        <v>0</v>
      </c>
      <c r="J124" s="6">
        <v>0</v>
      </c>
      <c r="K124" s="6">
        <v>0</v>
      </c>
      <c r="L124" s="4" t="s">
        <v>26</v>
      </c>
      <c r="M124" s="4">
        <v>373</v>
      </c>
      <c r="N124" s="6" t="s">
        <v>37</v>
      </c>
    </row>
    <row r="125" spans="1:14" ht="30" customHeight="1" x14ac:dyDescent="0.25">
      <c r="A125" s="238" t="s">
        <v>38</v>
      </c>
      <c r="B125" s="239"/>
      <c r="C125" s="240"/>
      <c r="D125" s="50">
        <f>D126</f>
        <v>0</v>
      </c>
      <c r="E125" s="50">
        <f t="shared" ref="E125:K125" si="69">E126</f>
        <v>50000</v>
      </c>
      <c r="F125" s="50">
        <f t="shared" si="69"/>
        <v>0</v>
      </c>
      <c r="G125" s="50">
        <f t="shared" si="69"/>
        <v>0</v>
      </c>
      <c r="H125" s="50">
        <f t="shared" si="69"/>
        <v>0</v>
      </c>
      <c r="I125" s="50">
        <f t="shared" si="69"/>
        <v>0</v>
      </c>
      <c r="J125" s="50">
        <f t="shared" si="69"/>
        <v>0</v>
      </c>
      <c r="K125" s="50">
        <f t="shared" si="69"/>
        <v>0</v>
      </c>
      <c r="L125" s="51" t="s">
        <v>26</v>
      </c>
      <c r="M125" s="51">
        <v>373</v>
      </c>
      <c r="N125" s="51"/>
    </row>
    <row r="126" spans="1:14" ht="43.5" customHeight="1" x14ac:dyDescent="0.25">
      <c r="A126" s="22"/>
      <c r="B126" s="206" t="s">
        <v>112</v>
      </c>
      <c r="C126" s="207"/>
      <c r="D126" s="6">
        <f t="shared" ref="D126:K127" si="70">D127</f>
        <v>0</v>
      </c>
      <c r="E126" s="6">
        <f t="shared" si="70"/>
        <v>50000</v>
      </c>
      <c r="F126" s="6">
        <f t="shared" si="70"/>
        <v>0</v>
      </c>
      <c r="G126" s="6">
        <f t="shared" si="70"/>
        <v>0</v>
      </c>
      <c r="H126" s="6">
        <f t="shared" si="70"/>
        <v>0</v>
      </c>
      <c r="I126" s="6">
        <f t="shared" si="70"/>
        <v>0</v>
      </c>
      <c r="J126" s="6">
        <f t="shared" si="70"/>
        <v>0</v>
      </c>
      <c r="K126" s="6">
        <f t="shared" si="70"/>
        <v>0</v>
      </c>
      <c r="L126" s="4" t="s">
        <v>26</v>
      </c>
      <c r="M126" s="4">
        <v>373</v>
      </c>
      <c r="N126" s="4"/>
    </row>
    <row r="127" spans="1:14" ht="30" customHeight="1" x14ac:dyDescent="0.25">
      <c r="A127" s="22"/>
      <c r="B127" s="208" t="s">
        <v>31</v>
      </c>
      <c r="C127" s="209"/>
      <c r="D127" s="137">
        <f>D128</f>
        <v>0</v>
      </c>
      <c r="E127" s="137">
        <f t="shared" si="70"/>
        <v>50000</v>
      </c>
      <c r="F127" s="137">
        <f t="shared" si="70"/>
        <v>0</v>
      </c>
      <c r="G127" s="137">
        <f t="shared" si="70"/>
        <v>0</v>
      </c>
      <c r="H127" s="137">
        <f t="shared" si="70"/>
        <v>0</v>
      </c>
      <c r="I127" s="137">
        <f t="shared" si="70"/>
        <v>0</v>
      </c>
      <c r="J127" s="137">
        <f t="shared" si="70"/>
        <v>0</v>
      </c>
      <c r="K127" s="137">
        <f t="shared" si="70"/>
        <v>0</v>
      </c>
      <c r="L127" s="131" t="s">
        <v>26</v>
      </c>
      <c r="M127" s="131"/>
      <c r="N127" s="131"/>
    </row>
    <row r="128" spans="1:14" ht="46.2" customHeight="1" x14ac:dyDescent="0.25">
      <c r="A128" s="93"/>
      <c r="B128" s="138"/>
      <c r="C128" s="135" t="s">
        <v>16</v>
      </c>
      <c r="D128" s="134">
        <v>0</v>
      </c>
      <c r="E128" s="134">
        <v>50000</v>
      </c>
      <c r="F128" s="134">
        <v>0</v>
      </c>
      <c r="G128" s="134">
        <v>0</v>
      </c>
      <c r="H128" s="134">
        <v>0</v>
      </c>
      <c r="I128" s="134">
        <v>0</v>
      </c>
      <c r="J128" s="134">
        <v>0</v>
      </c>
      <c r="K128" s="134">
        <v>0</v>
      </c>
      <c r="L128" s="136" t="s">
        <v>26</v>
      </c>
      <c r="M128" s="132"/>
      <c r="N128" s="133"/>
    </row>
    <row r="129" spans="1:14" x14ac:dyDescent="0.25">
      <c r="A129" s="247" t="s">
        <v>59</v>
      </c>
      <c r="B129" s="248"/>
      <c r="C129" s="248"/>
      <c r="D129" s="248"/>
      <c r="E129" s="248"/>
      <c r="F129" s="248"/>
      <c r="G129" s="248"/>
      <c r="H129" s="248"/>
      <c r="I129" s="248"/>
      <c r="J129" s="248"/>
      <c r="K129" s="248"/>
      <c r="L129" s="248"/>
      <c r="M129" s="248"/>
      <c r="N129" s="249"/>
    </row>
    <row r="130" spans="1:14" x14ac:dyDescent="0.25">
      <c r="A130" s="130"/>
      <c r="B130" s="47"/>
      <c r="C130" s="130" t="s">
        <v>14</v>
      </c>
      <c r="D130" s="49">
        <f t="shared" ref="D130:K130" si="71">D131+D162+D175+D183+D193+D204+D223</f>
        <v>1411903</v>
      </c>
      <c r="E130" s="49">
        <f t="shared" si="71"/>
        <v>1291903</v>
      </c>
      <c r="F130" s="49">
        <f t="shared" si="71"/>
        <v>1416903</v>
      </c>
      <c r="G130" s="49">
        <f t="shared" si="71"/>
        <v>0</v>
      </c>
      <c r="H130" s="49">
        <f t="shared" si="71"/>
        <v>0</v>
      </c>
      <c r="I130" s="49">
        <f t="shared" si="71"/>
        <v>61431</v>
      </c>
      <c r="J130" s="49">
        <f t="shared" si="71"/>
        <v>0</v>
      </c>
      <c r="K130" s="49">
        <f t="shared" si="71"/>
        <v>516505</v>
      </c>
      <c r="L130" s="49"/>
      <c r="M130" s="130"/>
      <c r="N130" s="94"/>
    </row>
    <row r="131" spans="1:14" ht="30.6" customHeight="1" x14ac:dyDescent="0.25">
      <c r="A131" s="238" t="s">
        <v>39</v>
      </c>
      <c r="B131" s="239"/>
      <c r="C131" s="240"/>
      <c r="D131" s="50">
        <f>D132+D135+D139+D143+D144++D147+D150+D153+D156+D159</f>
        <v>395074</v>
      </c>
      <c r="E131" s="50">
        <f t="shared" ref="E131:K131" si="72">E132+E135+E139+E143+E144++E147+E150+E153+E156+E159</f>
        <v>395074</v>
      </c>
      <c r="F131" s="50">
        <f t="shared" si="72"/>
        <v>395074</v>
      </c>
      <c r="G131" s="50">
        <f t="shared" si="72"/>
        <v>0</v>
      </c>
      <c r="H131" s="50">
        <f t="shared" si="72"/>
        <v>0</v>
      </c>
      <c r="I131" s="50">
        <f t="shared" si="72"/>
        <v>0</v>
      </c>
      <c r="J131" s="50">
        <f t="shared" si="72"/>
        <v>0</v>
      </c>
      <c r="K131" s="50">
        <f t="shared" si="72"/>
        <v>395074</v>
      </c>
      <c r="L131" s="51" t="s">
        <v>26</v>
      </c>
      <c r="M131" s="51" t="s">
        <v>11</v>
      </c>
      <c r="N131" s="95"/>
    </row>
    <row r="132" spans="1:14" ht="59.4" customHeight="1" x14ac:dyDescent="0.25">
      <c r="A132" s="25"/>
      <c r="B132" s="206" t="s">
        <v>113</v>
      </c>
      <c r="C132" s="207"/>
      <c r="D132" s="6">
        <v>0</v>
      </c>
      <c r="E132" s="6">
        <v>0</v>
      </c>
      <c r="F132" s="6">
        <v>0</v>
      </c>
      <c r="G132" s="6">
        <v>0</v>
      </c>
      <c r="H132" s="6">
        <v>0</v>
      </c>
      <c r="I132" s="6">
        <v>0</v>
      </c>
      <c r="J132" s="6">
        <v>0</v>
      </c>
      <c r="K132" s="6">
        <v>0</v>
      </c>
      <c r="L132" s="4" t="s">
        <v>26</v>
      </c>
      <c r="M132" s="4">
        <v>437</v>
      </c>
      <c r="N132" s="4"/>
    </row>
    <row r="133" spans="1:14" x14ac:dyDescent="0.25">
      <c r="A133" s="22"/>
      <c r="B133" s="208" t="s">
        <v>31</v>
      </c>
      <c r="C133" s="209"/>
      <c r="D133" s="7">
        <v>0</v>
      </c>
      <c r="E133" s="139">
        <v>0</v>
      </c>
      <c r="F133" s="139">
        <v>0</v>
      </c>
      <c r="G133" s="139">
        <v>0</v>
      </c>
      <c r="H133" s="139">
        <v>0</v>
      </c>
      <c r="I133" s="139">
        <v>0</v>
      </c>
      <c r="J133" s="139">
        <v>0</v>
      </c>
      <c r="K133" s="139">
        <v>0</v>
      </c>
      <c r="L133" s="8" t="s">
        <v>26</v>
      </c>
      <c r="M133" s="8"/>
      <c r="N133" s="8"/>
    </row>
    <row r="134" spans="1:14" ht="26.4" x14ac:dyDescent="0.25">
      <c r="A134" s="79"/>
      <c r="B134" s="10"/>
      <c r="C134" s="87" t="s">
        <v>16</v>
      </c>
      <c r="D134" s="81">
        <v>0</v>
      </c>
      <c r="E134" s="81">
        <v>0</v>
      </c>
      <c r="F134" s="81"/>
      <c r="G134" s="81">
        <v>0</v>
      </c>
      <c r="H134" s="81">
        <v>0</v>
      </c>
      <c r="I134" s="81"/>
      <c r="J134" s="81">
        <v>0</v>
      </c>
      <c r="K134" s="81">
        <v>0</v>
      </c>
      <c r="L134" s="82" t="s">
        <v>26</v>
      </c>
      <c r="M134" s="16"/>
      <c r="N134" s="96" t="s">
        <v>40</v>
      </c>
    </row>
    <row r="135" spans="1:14" ht="30" customHeight="1" x14ac:dyDescent="0.25">
      <c r="A135" s="25"/>
      <c r="B135" s="206" t="s">
        <v>114</v>
      </c>
      <c r="C135" s="207"/>
      <c r="D135" s="6">
        <f t="shared" ref="D135:K135" si="73">D136</f>
        <v>0</v>
      </c>
      <c r="E135" s="6">
        <f t="shared" si="73"/>
        <v>0</v>
      </c>
      <c r="F135" s="6">
        <f t="shared" si="73"/>
        <v>0</v>
      </c>
      <c r="G135" s="6">
        <f t="shared" si="73"/>
        <v>0</v>
      </c>
      <c r="H135" s="6">
        <f t="shared" si="73"/>
        <v>0</v>
      </c>
      <c r="I135" s="6">
        <f t="shared" si="73"/>
        <v>0</v>
      </c>
      <c r="J135" s="6">
        <f t="shared" si="73"/>
        <v>0</v>
      </c>
      <c r="K135" s="6">
        <f t="shared" si="73"/>
        <v>0</v>
      </c>
      <c r="L135" s="4" t="s">
        <v>26</v>
      </c>
      <c r="M135" s="4">
        <v>373</v>
      </c>
      <c r="N135" s="4"/>
    </row>
    <row r="136" spans="1:14" x14ac:dyDescent="0.25">
      <c r="A136" s="22"/>
      <c r="B136" s="208" t="s">
        <v>31</v>
      </c>
      <c r="C136" s="209"/>
      <c r="D136" s="7">
        <f t="shared" ref="D136" si="74">D137+D138</f>
        <v>0</v>
      </c>
      <c r="E136" s="139">
        <f t="shared" ref="E136:K136" si="75">E137+E138</f>
        <v>0</v>
      </c>
      <c r="F136" s="139">
        <f t="shared" si="75"/>
        <v>0</v>
      </c>
      <c r="G136" s="139">
        <f t="shared" si="75"/>
        <v>0</v>
      </c>
      <c r="H136" s="139">
        <f t="shared" si="75"/>
        <v>0</v>
      </c>
      <c r="I136" s="139">
        <f t="shared" si="75"/>
        <v>0</v>
      </c>
      <c r="J136" s="139">
        <f t="shared" si="75"/>
        <v>0</v>
      </c>
      <c r="K136" s="139">
        <f t="shared" si="75"/>
        <v>0</v>
      </c>
      <c r="L136" s="8" t="s">
        <v>26</v>
      </c>
      <c r="M136" s="8"/>
      <c r="N136" s="8"/>
    </row>
    <row r="137" spans="1:14" ht="52.8" x14ac:dyDescent="0.25">
      <c r="A137" s="25"/>
      <c r="B137" s="10"/>
      <c r="C137" s="70" t="s">
        <v>64</v>
      </c>
      <c r="D137" s="19">
        <v>0</v>
      </c>
      <c r="E137" s="19">
        <v>0</v>
      </c>
      <c r="F137" s="19"/>
      <c r="G137" s="13">
        <v>0</v>
      </c>
      <c r="H137" s="13">
        <v>0</v>
      </c>
      <c r="I137" s="141"/>
      <c r="J137" s="15">
        <v>0</v>
      </c>
      <c r="K137" s="15">
        <v>0</v>
      </c>
      <c r="L137" s="16" t="s">
        <v>26</v>
      </c>
      <c r="M137" s="16"/>
      <c r="N137" s="67" t="s">
        <v>41</v>
      </c>
    </row>
    <row r="138" spans="1:14" ht="26.4" x14ac:dyDescent="0.25">
      <c r="A138" s="25"/>
      <c r="B138" s="10"/>
      <c r="C138" s="73" t="s">
        <v>65</v>
      </c>
      <c r="D138" s="19">
        <v>0</v>
      </c>
      <c r="E138" s="19">
        <v>0</v>
      </c>
      <c r="F138" s="19"/>
      <c r="G138" s="13">
        <v>0</v>
      </c>
      <c r="H138" s="13">
        <v>0</v>
      </c>
      <c r="I138" s="141"/>
      <c r="J138" s="15">
        <v>0</v>
      </c>
      <c r="K138" s="15">
        <v>0</v>
      </c>
      <c r="L138" s="16" t="s">
        <v>26</v>
      </c>
      <c r="M138" s="16"/>
      <c r="N138" s="67" t="s">
        <v>41</v>
      </c>
    </row>
    <row r="139" spans="1:14" s="75" customFormat="1" ht="28.5" customHeight="1" x14ac:dyDescent="0.25">
      <c r="A139" s="55"/>
      <c r="B139" s="206" t="s">
        <v>115</v>
      </c>
      <c r="C139" s="207"/>
      <c r="D139" s="97">
        <f>D140</f>
        <v>395074</v>
      </c>
      <c r="E139" s="97">
        <f t="shared" ref="E139:K139" si="76">E140</f>
        <v>395074</v>
      </c>
      <c r="F139" s="97">
        <f t="shared" si="76"/>
        <v>395074</v>
      </c>
      <c r="G139" s="97">
        <f t="shared" si="76"/>
        <v>0</v>
      </c>
      <c r="H139" s="97">
        <f t="shared" si="76"/>
        <v>0</v>
      </c>
      <c r="I139" s="97">
        <f t="shared" si="76"/>
        <v>0</v>
      </c>
      <c r="J139" s="97">
        <f t="shared" si="76"/>
        <v>0</v>
      </c>
      <c r="K139" s="97">
        <f t="shared" si="76"/>
        <v>395074</v>
      </c>
      <c r="L139" s="98" t="s">
        <v>26</v>
      </c>
      <c r="M139" s="98">
        <v>437</v>
      </c>
      <c r="N139" s="98"/>
    </row>
    <row r="140" spans="1:14" s="75" customFormat="1" x14ac:dyDescent="0.25">
      <c r="A140" s="99"/>
      <c r="B140" s="208" t="s">
        <v>31</v>
      </c>
      <c r="C140" s="209"/>
      <c r="D140" s="92">
        <f t="shared" ref="D140:K140" si="77">SUM(D141:D146)</f>
        <v>395074</v>
      </c>
      <c r="E140" s="137">
        <f t="shared" si="77"/>
        <v>395074</v>
      </c>
      <c r="F140" s="137">
        <f t="shared" si="77"/>
        <v>395074</v>
      </c>
      <c r="G140" s="137">
        <f t="shared" si="77"/>
        <v>0</v>
      </c>
      <c r="H140" s="137">
        <f t="shared" si="77"/>
        <v>0</v>
      </c>
      <c r="I140" s="137">
        <f t="shared" si="77"/>
        <v>0</v>
      </c>
      <c r="J140" s="137">
        <f t="shared" si="77"/>
        <v>0</v>
      </c>
      <c r="K140" s="137">
        <f t="shared" si="77"/>
        <v>395074</v>
      </c>
      <c r="L140" s="100" t="s">
        <v>26</v>
      </c>
      <c r="M140" s="100"/>
      <c r="N140" s="100"/>
    </row>
    <row r="141" spans="1:14" s="75" customFormat="1" ht="56.4" customHeight="1" x14ac:dyDescent="0.25">
      <c r="A141" s="22"/>
      <c r="B141" s="101"/>
      <c r="C141" s="70" t="s">
        <v>64</v>
      </c>
      <c r="D141" s="15">
        <v>161334.5</v>
      </c>
      <c r="E141" s="142">
        <v>161334.5</v>
      </c>
      <c r="F141" s="142">
        <v>161334.5</v>
      </c>
      <c r="G141" s="142">
        <v>0</v>
      </c>
      <c r="H141" s="142">
        <v>0</v>
      </c>
      <c r="I141" s="142">
        <v>0</v>
      </c>
      <c r="J141" s="142">
        <v>0</v>
      </c>
      <c r="K141" s="142">
        <v>161334.5</v>
      </c>
      <c r="L141" s="16" t="s">
        <v>26</v>
      </c>
      <c r="M141" s="16"/>
      <c r="N141" s="67"/>
    </row>
    <row r="142" spans="1:14" s="75" customFormat="1" ht="40.200000000000003" customHeight="1" x14ac:dyDescent="0.25">
      <c r="A142" s="22"/>
      <c r="B142" s="101"/>
      <c r="C142" s="73" t="s">
        <v>65</v>
      </c>
      <c r="D142" s="15">
        <v>233739.5</v>
      </c>
      <c r="E142" s="142">
        <v>233739.5</v>
      </c>
      <c r="F142" s="142">
        <v>233739.5</v>
      </c>
      <c r="G142" s="142">
        <v>0</v>
      </c>
      <c r="H142" s="142">
        <v>0</v>
      </c>
      <c r="I142" s="142">
        <v>0</v>
      </c>
      <c r="J142" s="142">
        <v>0</v>
      </c>
      <c r="K142" s="142">
        <v>233739.5</v>
      </c>
      <c r="L142" s="16" t="s">
        <v>26</v>
      </c>
      <c r="M142" s="16"/>
      <c r="N142" s="67"/>
    </row>
    <row r="143" spans="1:14" ht="14.4" customHeight="1" x14ac:dyDescent="0.25">
      <c r="A143" s="25"/>
      <c r="B143" s="206" t="s">
        <v>116</v>
      </c>
      <c r="C143" s="207"/>
      <c r="D143" s="6">
        <v>0</v>
      </c>
      <c r="E143" s="6">
        <v>0</v>
      </c>
      <c r="F143" s="6">
        <v>0</v>
      </c>
      <c r="G143" s="6">
        <v>0</v>
      </c>
      <c r="H143" s="6">
        <v>0</v>
      </c>
      <c r="I143" s="6">
        <v>0</v>
      </c>
      <c r="J143" s="6">
        <v>0</v>
      </c>
      <c r="K143" s="6">
        <v>0</v>
      </c>
      <c r="L143" s="4" t="s">
        <v>26</v>
      </c>
      <c r="M143" s="4">
        <v>373</v>
      </c>
      <c r="N143" s="128" t="s">
        <v>42</v>
      </c>
    </row>
    <row r="144" spans="1:14" ht="44.4" customHeight="1" x14ac:dyDescent="0.25">
      <c r="A144" s="25"/>
      <c r="B144" s="206" t="s">
        <v>117</v>
      </c>
      <c r="C144" s="207"/>
      <c r="D144" s="6">
        <v>0</v>
      </c>
      <c r="E144" s="6">
        <v>0</v>
      </c>
      <c r="F144" s="6">
        <v>0</v>
      </c>
      <c r="G144" s="6">
        <v>0</v>
      </c>
      <c r="H144" s="6">
        <v>0</v>
      </c>
      <c r="I144" s="6">
        <v>0</v>
      </c>
      <c r="J144" s="6">
        <v>0</v>
      </c>
      <c r="K144" s="6">
        <v>0</v>
      </c>
      <c r="L144" s="4" t="s">
        <v>26</v>
      </c>
      <c r="M144" s="4">
        <v>373</v>
      </c>
      <c r="N144" s="102"/>
    </row>
    <row r="145" spans="1:14" x14ac:dyDescent="0.25">
      <c r="A145" s="22"/>
      <c r="B145" s="208" t="s">
        <v>75</v>
      </c>
      <c r="C145" s="209"/>
      <c r="D145" s="7">
        <v>0</v>
      </c>
      <c r="E145" s="139">
        <v>0</v>
      </c>
      <c r="F145" s="139">
        <v>0</v>
      </c>
      <c r="G145" s="139">
        <v>0</v>
      </c>
      <c r="H145" s="139">
        <v>0</v>
      </c>
      <c r="I145" s="139">
        <v>0</v>
      </c>
      <c r="J145" s="139">
        <v>0</v>
      </c>
      <c r="K145" s="139">
        <v>0</v>
      </c>
      <c r="L145" s="8" t="s">
        <v>26</v>
      </c>
      <c r="M145" s="8"/>
      <c r="N145" s="8"/>
    </row>
    <row r="146" spans="1:14" ht="17.399999999999999" customHeight="1" x14ac:dyDescent="0.25">
      <c r="A146" s="22"/>
      <c r="B146" s="69"/>
      <c r="C146" s="70" t="s">
        <v>76</v>
      </c>
      <c r="D146" s="13">
        <v>0</v>
      </c>
      <c r="E146" s="13">
        <v>0</v>
      </c>
      <c r="F146" s="141"/>
      <c r="G146" s="13">
        <v>0</v>
      </c>
      <c r="H146" s="13">
        <v>0</v>
      </c>
      <c r="I146" s="141"/>
      <c r="J146" s="15">
        <v>0</v>
      </c>
      <c r="K146" s="15">
        <v>0</v>
      </c>
      <c r="L146" s="16" t="s">
        <v>26</v>
      </c>
      <c r="M146" s="16"/>
      <c r="N146" s="71" t="s">
        <v>80</v>
      </c>
    </row>
    <row r="147" spans="1:14" ht="45.75" customHeight="1" x14ac:dyDescent="0.25">
      <c r="A147" s="22"/>
      <c r="B147" s="206" t="s">
        <v>118</v>
      </c>
      <c r="C147" s="207"/>
      <c r="D147" s="6">
        <f>D148</f>
        <v>0</v>
      </c>
      <c r="E147" s="6">
        <f t="shared" ref="E147:K148" si="78">E148</f>
        <v>0</v>
      </c>
      <c r="F147" s="6">
        <f t="shared" si="78"/>
        <v>0</v>
      </c>
      <c r="G147" s="6">
        <f t="shared" si="78"/>
        <v>0</v>
      </c>
      <c r="H147" s="6">
        <f t="shared" si="78"/>
        <v>0</v>
      </c>
      <c r="I147" s="6">
        <f t="shared" si="78"/>
        <v>0</v>
      </c>
      <c r="J147" s="6">
        <f t="shared" si="78"/>
        <v>0</v>
      </c>
      <c r="K147" s="6">
        <f t="shared" si="78"/>
        <v>0</v>
      </c>
      <c r="L147" s="4" t="s">
        <v>26</v>
      </c>
      <c r="M147" s="4">
        <v>373</v>
      </c>
      <c r="N147" s="154"/>
    </row>
    <row r="148" spans="1:14" ht="17.399999999999999" customHeight="1" x14ac:dyDescent="0.25">
      <c r="A148" s="22"/>
      <c r="B148" s="208" t="s">
        <v>48</v>
      </c>
      <c r="C148" s="209"/>
      <c r="D148" s="139">
        <f>D149</f>
        <v>0</v>
      </c>
      <c r="E148" s="139">
        <f t="shared" si="78"/>
        <v>0</v>
      </c>
      <c r="F148" s="139">
        <f t="shared" si="78"/>
        <v>0</v>
      </c>
      <c r="G148" s="139">
        <f t="shared" si="78"/>
        <v>0</v>
      </c>
      <c r="H148" s="139">
        <f t="shared" si="78"/>
        <v>0</v>
      </c>
      <c r="I148" s="139">
        <f t="shared" si="78"/>
        <v>0</v>
      </c>
      <c r="J148" s="139">
        <f t="shared" si="78"/>
        <v>0</v>
      </c>
      <c r="K148" s="139">
        <f t="shared" si="78"/>
        <v>0</v>
      </c>
      <c r="L148" s="140" t="s">
        <v>26</v>
      </c>
      <c r="M148" s="140"/>
      <c r="N148" s="155"/>
    </row>
    <row r="149" spans="1:14" ht="17.399999999999999" customHeight="1" x14ac:dyDescent="0.25">
      <c r="A149" s="22"/>
      <c r="B149" s="144"/>
      <c r="C149" s="145"/>
      <c r="D149" s="141"/>
      <c r="E149" s="141"/>
      <c r="F149" s="141"/>
      <c r="G149" s="141"/>
      <c r="H149" s="141"/>
      <c r="I149" s="141"/>
      <c r="J149" s="142"/>
      <c r="K149" s="142"/>
      <c r="L149" s="143" t="s">
        <v>26</v>
      </c>
      <c r="M149" s="143"/>
      <c r="N149" s="146"/>
    </row>
    <row r="150" spans="1:14" ht="42" customHeight="1" x14ac:dyDescent="0.25">
      <c r="A150" s="25"/>
      <c r="B150" s="206" t="s">
        <v>119</v>
      </c>
      <c r="C150" s="207"/>
      <c r="D150" s="6">
        <f t="shared" ref="D150:K151" si="79">D151</f>
        <v>0</v>
      </c>
      <c r="E150" s="6">
        <f t="shared" si="79"/>
        <v>0</v>
      </c>
      <c r="F150" s="6">
        <f t="shared" si="79"/>
        <v>0</v>
      </c>
      <c r="G150" s="6">
        <f t="shared" si="79"/>
        <v>0</v>
      </c>
      <c r="H150" s="6">
        <f t="shared" si="79"/>
        <v>0</v>
      </c>
      <c r="I150" s="6">
        <f t="shared" si="79"/>
        <v>0</v>
      </c>
      <c r="J150" s="6">
        <f t="shared" si="79"/>
        <v>0</v>
      </c>
      <c r="K150" s="6">
        <f t="shared" si="79"/>
        <v>0</v>
      </c>
      <c r="L150" s="4" t="s">
        <v>26</v>
      </c>
      <c r="M150" s="4" t="s">
        <v>10</v>
      </c>
      <c r="N150" s="4"/>
    </row>
    <row r="151" spans="1:14" x14ac:dyDescent="0.25">
      <c r="A151" s="22"/>
      <c r="B151" s="208" t="s">
        <v>43</v>
      </c>
      <c r="C151" s="209"/>
      <c r="D151" s="53">
        <f t="shared" si="79"/>
        <v>0</v>
      </c>
      <c r="E151" s="53">
        <f t="shared" si="79"/>
        <v>0</v>
      </c>
      <c r="F151" s="53">
        <f t="shared" si="79"/>
        <v>0</v>
      </c>
      <c r="G151" s="53">
        <f t="shared" si="79"/>
        <v>0</v>
      </c>
      <c r="H151" s="53">
        <f t="shared" si="79"/>
        <v>0</v>
      </c>
      <c r="I151" s="53">
        <f t="shared" si="79"/>
        <v>0</v>
      </c>
      <c r="J151" s="53">
        <f t="shared" si="79"/>
        <v>0</v>
      </c>
      <c r="K151" s="53">
        <f t="shared" si="79"/>
        <v>0</v>
      </c>
      <c r="L151" s="54" t="s">
        <v>26</v>
      </c>
      <c r="M151" s="54"/>
      <c r="N151" s="54"/>
    </row>
    <row r="152" spans="1:14" ht="36" customHeight="1" x14ac:dyDescent="0.25">
      <c r="A152" s="25"/>
      <c r="B152" s="10"/>
      <c r="C152" s="11" t="s">
        <v>44</v>
      </c>
      <c r="D152" s="13">
        <v>0</v>
      </c>
      <c r="E152" s="13">
        <v>0</v>
      </c>
      <c r="F152" s="141">
        <v>0</v>
      </c>
      <c r="G152" s="13">
        <v>0</v>
      </c>
      <c r="H152" s="13">
        <v>0</v>
      </c>
      <c r="I152" s="141">
        <v>0</v>
      </c>
      <c r="J152" s="13">
        <v>0</v>
      </c>
      <c r="K152" s="13">
        <v>0</v>
      </c>
      <c r="L152" s="9" t="s">
        <v>26</v>
      </c>
      <c r="M152" s="9"/>
      <c r="N152" s="96" t="s">
        <v>189</v>
      </c>
    </row>
    <row r="153" spans="1:14" ht="38.25" customHeight="1" x14ac:dyDescent="0.25">
      <c r="A153" s="25"/>
      <c r="B153" s="206" t="s">
        <v>120</v>
      </c>
      <c r="C153" s="207"/>
      <c r="D153" s="85">
        <f t="shared" ref="D153:K154" si="80">D154</f>
        <v>0</v>
      </c>
      <c r="E153" s="85">
        <f t="shared" si="80"/>
        <v>0</v>
      </c>
      <c r="F153" s="85">
        <f t="shared" si="80"/>
        <v>0</v>
      </c>
      <c r="G153" s="85">
        <f t="shared" si="80"/>
        <v>0</v>
      </c>
      <c r="H153" s="85">
        <f t="shared" si="80"/>
        <v>0</v>
      </c>
      <c r="I153" s="85">
        <f t="shared" si="80"/>
        <v>0</v>
      </c>
      <c r="J153" s="85">
        <f t="shared" si="80"/>
        <v>0</v>
      </c>
      <c r="K153" s="85">
        <f t="shared" si="80"/>
        <v>0</v>
      </c>
      <c r="L153" s="4" t="s">
        <v>26</v>
      </c>
      <c r="M153" s="85"/>
      <c r="N153" s="85"/>
    </row>
    <row r="154" spans="1:14" ht="16.5" customHeight="1" x14ac:dyDescent="0.25">
      <c r="A154" s="99"/>
      <c r="B154" s="208" t="s">
        <v>43</v>
      </c>
      <c r="C154" s="209"/>
      <c r="D154" s="83">
        <f t="shared" si="80"/>
        <v>0</v>
      </c>
      <c r="E154" s="83">
        <f t="shared" si="80"/>
        <v>0</v>
      </c>
      <c r="F154" s="83">
        <f t="shared" si="80"/>
        <v>0</v>
      </c>
      <c r="G154" s="83">
        <f t="shared" si="80"/>
        <v>0</v>
      </c>
      <c r="H154" s="83">
        <f t="shared" si="80"/>
        <v>0</v>
      </c>
      <c r="I154" s="83">
        <f t="shared" si="80"/>
        <v>0</v>
      </c>
      <c r="J154" s="83">
        <f t="shared" si="80"/>
        <v>0</v>
      </c>
      <c r="K154" s="83">
        <f t="shared" si="80"/>
        <v>0</v>
      </c>
      <c r="L154" s="54" t="s">
        <v>26</v>
      </c>
      <c r="M154" s="83"/>
      <c r="N154" s="83"/>
    </row>
    <row r="155" spans="1:14" x14ac:dyDescent="0.25">
      <c r="A155" s="25"/>
      <c r="B155" s="10"/>
      <c r="C155" s="11" t="s">
        <v>44</v>
      </c>
      <c r="D155" s="141">
        <v>0</v>
      </c>
      <c r="E155" s="141">
        <v>0</v>
      </c>
      <c r="F155" s="141">
        <v>0</v>
      </c>
      <c r="G155" s="141">
        <v>0</v>
      </c>
      <c r="H155" s="141">
        <v>0</v>
      </c>
      <c r="I155" s="141">
        <v>0</v>
      </c>
      <c r="J155" s="141">
        <v>0</v>
      </c>
      <c r="K155" s="141">
        <v>0</v>
      </c>
      <c r="L155" s="132" t="s">
        <v>26</v>
      </c>
      <c r="M155" s="132"/>
      <c r="N155" s="96" t="s">
        <v>189</v>
      </c>
    </row>
    <row r="156" spans="1:14" ht="33" customHeight="1" x14ac:dyDescent="0.25">
      <c r="A156" s="25"/>
      <c r="B156" s="206" t="s">
        <v>121</v>
      </c>
      <c r="C156" s="207"/>
      <c r="D156" s="85">
        <f t="shared" ref="D156:K157" si="81">D157</f>
        <v>0</v>
      </c>
      <c r="E156" s="85">
        <f t="shared" si="81"/>
        <v>0</v>
      </c>
      <c r="F156" s="85">
        <f t="shared" si="81"/>
        <v>0</v>
      </c>
      <c r="G156" s="85">
        <f t="shared" si="81"/>
        <v>0</v>
      </c>
      <c r="H156" s="85">
        <f t="shared" si="81"/>
        <v>0</v>
      </c>
      <c r="I156" s="85">
        <f t="shared" si="81"/>
        <v>0</v>
      </c>
      <c r="J156" s="85">
        <f t="shared" si="81"/>
        <v>0</v>
      </c>
      <c r="K156" s="85">
        <f t="shared" si="81"/>
        <v>0</v>
      </c>
      <c r="L156" s="4" t="s">
        <v>26</v>
      </c>
      <c r="M156" s="85"/>
      <c r="N156" s="85"/>
    </row>
    <row r="157" spans="1:14" x14ac:dyDescent="0.25">
      <c r="A157" s="99"/>
      <c r="B157" s="241" t="s">
        <v>31</v>
      </c>
      <c r="C157" s="209"/>
      <c r="D157" s="83">
        <f t="shared" si="81"/>
        <v>0</v>
      </c>
      <c r="E157" s="83">
        <f t="shared" si="81"/>
        <v>0</v>
      </c>
      <c r="F157" s="83">
        <f t="shared" si="81"/>
        <v>0</v>
      </c>
      <c r="G157" s="83">
        <f t="shared" si="81"/>
        <v>0</v>
      </c>
      <c r="H157" s="83">
        <f t="shared" si="81"/>
        <v>0</v>
      </c>
      <c r="I157" s="83">
        <f t="shared" si="81"/>
        <v>0</v>
      </c>
      <c r="J157" s="83">
        <f t="shared" si="81"/>
        <v>0</v>
      </c>
      <c r="K157" s="83">
        <f t="shared" si="81"/>
        <v>0</v>
      </c>
      <c r="L157" s="54" t="s">
        <v>26</v>
      </c>
      <c r="M157" s="83"/>
      <c r="N157" s="83"/>
    </row>
    <row r="158" spans="1:14" x14ac:dyDescent="0.25">
      <c r="A158" s="25"/>
      <c r="B158" s="88"/>
      <c r="C158" s="135"/>
      <c r="D158" s="141">
        <v>0</v>
      </c>
      <c r="E158" s="141">
        <v>0</v>
      </c>
      <c r="F158" s="141">
        <v>0</v>
      </c>
      <c r="G158" s="141">
        <v>0</v>
      </c>
      <c r="H158" s="141">
        <v>0</v>
      </c>
      <c r="I158" s="141">
        <v>0</v>
      </c>
      <c r="J158" s="141">
        <v>0</v>
      </c>
      <c r="K158" s="141">
        <v>0</v>
      </c>
      <c r="L158" s="132" t="s">
        <v>26</v>
      </c>
      <c r="M158" s="132"/>
      <c r="N158" s="133"/>
    </row>
    <row r="159" spans="1:14" ht="41.25" customHeight="1" x14ac:dyDescent="0.25">
      <c r="A159" s="25"/>
      <c r="B159" s="206" t="s">
        <v>122</v>
      </c>
      <c r="C159" s="207"/>
      <c r="D159" s="85">
        <f t="shared" ref="D159:K159" si="82">D160</f>
        <v>0</v>
      </c>
      <c r="E159" s="85">
        <f t="shared" si="82"/>
        <v>0</v>
      </c>
      <c r="F159" s="85">
        <f t="shared" si="82"/>
        <v>0</v>
      </c>
      <c r="G159" s="85">
        <f t="shared" si="82"/>
        <v>0</v>
      </c>
      <c r="H159" s="85">
        <f t="shared" si="82"/>
        <v>0</v>
      </c>
      <c r="I159" s="85">
        <f t="shared" si="82"/>
        <v>0</v>
      </c>
      <c r="J159" s="85">
        <f t="shared" si="82"/>
        <v>0</v>
      </c>
      <c r="K159" s="85">
        <f t="shared" si="82"/>
        <v>0</v>
      </c>
      <c r="L159" s="4" t="s">
        <v>26</v>
      </c>
      <c r="M159" s="85"/>
      <c r="N159" s="85"/>
    </row>
    <row r="160" spans="1:14" ht="12.75" customHeight="1" x14ac:dyDescent="0.25">
      <c r="A160" s="99"/>
      <c r="B160" s="208" t="s">
        <v>75</v>
      </c>
      <c r="C160" s="209"/>
      <c r="D160" s="83">
        <f t="shared" ref="D160:K160" si="83">D161</f>
        <v>0</v>
      </c>
      <c r="E160" s="83">
        <f t="shared" si="83"/>
        <v>0</v>
      </c>
      <c r="F160" s="83">
        <f t="shared" si="83"/>
        <v>0</v>
      </c>
      <c r="G160" s="83">
        <f t="shared" si="83"/>
        <v>0</v>
      </c>
      <c r="H160" s="83">
        <f t="shared" si="83"/>
        <v>0</v>
      </c>
      <c r="I160" s="83">
        <f t="shared" si="83"/>
        <v>0</v>
      </c>
      <c r="J160" s="83">
        <f t="shared" si="83"/>
        <v>0</v>
      </c>
      <c r="K160" s="83">
        <f t="shared" si="83"/>
        <v>0</v>
      </c>
      <c r="L160" s="54" t="s">
        <v>26</v>
      </c>
      <c r="M160" s="83"/>
      <c r="N160" s="83"/>
    </row>
    <row r="161" spans="1:16" x14ac:dyDescent="0.25">
      <c r="A161" s="25"/>
      <c r="B161" s="88"/>
      <c r="C161" s="87"/>
      <c r="D161" s="13">
        <v>0</v>
      </c>
      <c r="E161" s="141">
        <v>0</v>
      </c>
      <c r="F161" s="141">
        <v>0</v>
      </c>
      <c r="G161" s="141">
        <v>0</v>
      </c>
      <c r="H161" s="141">
        <v>0</v>
      </c>
      <c r="I161" s="141">
        <v>0</v>
      </c>
      <c r="J161" s="141">
        <v>0</v>
      </c>
      <c r="K161" s="141">
        <v>0</v>
      </c>
      <c r="L161" s="14" t="s">
        <v>26</v>
      </c>
      <c r="M161" s="14"/>
      <c r="N161" s="67"/>
    </row>
    <row r="162" spans="1:16" ht="60.6" customHeight="1" x14ac:dyDescent="0.25">
      <c r="A162" s="238" t="s">
        <v>45</v>
      </c>
      <c r="B162" s="239"/>
      <c r="C162" s="240"/>
      <c r="D162" s="103">
        <f>D163+D166+D169+D172</f>
        <v>621000</v>
      </c>
      <c r="E162" s="103">
        <f t="shared" ref="E162:K162" si="84">E163+E166+E169+E172</f>
        <v>621000</v>
      </c>
      <c r="F162" s="103">
        <f t="shared" si="84"/>
        <v>621000</v>
      </c>
      <c r="G162" s="103">
        <f t="shared" si="84"/>
        <v>0</v>
      </c>
      <c r="H162" s="103">
        <f t="shared" si="84"/>
        <v>0</v>
      </c>
      <c r="I162" s="103">
        <f t="shared" si="84"/>
        <v>61431</v>
      </c>
      <c r="J162" s="103">
        <f t="shared" si="84"/>
        <v>0</v>
      </c>
      <c r="K162" s="103">
        <f t="shared" si="84"/>
        <v>61431</v>
      </c>
      <c r="L162" s="51"/>
      <c r="M162" s="51" t="s">
        <v>11</v>
      </c>
      <c r="N162" s="95"/>
    </row>
    <row r="163" spans="1:16" ht="72" customHeight="1" x14ac:dyDescent="0.25">
      <c r="A163" s="25"/>
      <c r="B163" s="206" t="s">
        <v>123</v>
      </c>
      <c r="C163" s="207"/>
      <c r="D163" s="6">
        <f t="shared" ref="D163:K164" si="85">D164</f>
        <v>399000</v>
      </c>
      <c r="E163" s="6">
        <f t="shared" si="85"/>
        <v>399000</v>
      </c>
      <c r="F163" s="6">
        <f t="shared" si="85"/>
        <v>399000</v>
      </c>
      <c r="G163" s="6">
        <f t="shared" si="85"/>
        <v>0</v>
      </c>
      <c r="H163" s="6">
        <f t="shared" si="85"/>
        <v>0</v>
      </c>
      <c r="I163" s="6">
        <f t="shared" si="85"/>
        <v>0</v>
      </c>
      <c r="J163" s="6">
        <f t="shared" si="85"/>
        <v>0</v>
      </c>
      <c r="K163" s="6">
        <f t="shared" si="85"/>
        <v>0</v>
      </c>
      <c r="L163" s="4" t="s">
        <v>26</v>
      </c>
      <c r="M163" s="4">
        <v>373</v>
      </c>
      <c r="N163" s="4"/>
    </row>
    <row r="164" spans="1:16" x14ac:dyDescent="0.25">
      <c r="A164" s="22"/>
      <c r="B164" s="208" t="s">
        <v>31</v>
      </c>
      <c r="C164" s="209"/>
      <c r="D164" s="7">
        <f t="shared" si="85"/>
        <v>399000</v>
      </c>
      <c r="E164" s="139">
        <f t="shared" si="85"/>
        <v>399000</v>
      </c>
      <c r="F164" s="139">
        <f t="shared" si="85"/>
        <v>399000</v>
      </c>
      <c r="G164" s="139">
        <f t="shared" si="85"/>
        <v>0</v>
      </c>
      <c r="H164" s="139">
        <f t="shared" si="85"/>
        <v>0</v>
      </c>
      <c r="I164" s="139">
        <f t="shared" si="85"/>
        <v>0</v>
      </c>
      <c r="J164" s="139">
        <f t="shared" si="85"/>
        <v>0</v>
      </c>
      <c r="K164" s="139">
        <f t="shared" si="85"/>
        <v>0</v>
      </c>
      <c r="L164" s="8" t="s">
        <v>26</v>
      </c>
      <c r="M164" s="8"/>
      <c r="N164" s="8"/>
    </row>
    <row r="165" spans="1:16" ht="30.6" customHeight="1" x14ac:dyDescent="0.25">
      <c r="A165" s="79"/>
      <c r="B165" s="59" t="s">
        <v>7</v>
      </c>
      <c r="C165" s="87" t="s">
        <v>16</v>
      </c>
      <c r="D165" s="81">
        <v>399000</v>
      </c>
      <c r="E165" s="81">
        <v>399000</v>
      </c>
      <c r="F165" s="81">
        <v>399000</v>
      </c>
      <c r="G165" s="81">
        <v>0</v>
      </c>
      <c r="H165" s="81">
        <v>0</v>
      </c>
      <c r="I165" s="81">
        <v>0</v>
      </c>
      <c r="J165" s="81">
        <v>0</v>
      </c>
      <c r="K165" s="81">
        <v>0</v>
      </c>
      <c r="L165" s="82" t="s">
        <v>26</v>
      </c>
      <c r="M165" s="16"/>
      <c r="N165" s="89"/>
    </row>
    <row r="166" spans="1:16" ht="86.4" customHeight="1" x14ac:dyDescent="0.25">
      <c r="A166" s="25"/>
      <c r="B166" s="206" t="s">
        <v>124</v>
      </c>
      <c r="C166" s="207"/>
      <c r="D166" s="6">
        <f t="shared" ref="D166:K167" si="86">D167</f>
        <v>222000</v>
      </c>
      <c r="E166" s="6">
        <f t="shared" si="86"/>
        <v>222000</v>
      </c>
      <c r="F166" s="6">
        <f t="shared" si="86"/>
        <v>222000</v>
      </c>
      <c r="G166" s="6">
        <f t="shared" si="86"/>
        <v>0</v>
      </c>
      <c r="H166" s="6">
        <f t="shared" si="86"/>
        <v>0</v>
      </c>
      <c r="I166" s="6">
        <f t="shared" si="86"/>
        <v>0</v>
      </c>
      <c r="J166" s="6">
        <f t="shared" si="86"/>
        <v>0</v>
      </c>
      <c r="K166" s="6">
        <f t="shared" si="86"/>
        <v>0</v>
      </c>
      <c r="L166" s="4" t="s">
        <v>26</v>
      </c>
      <c r="M166" s="4">
        <v>373</v>
      </c>
      <c r="N166" s="4"/>
    </row>
    <row r="167" spans="1:16" x14ac:dyDescent="0.25">
      <c r="A167" s="22"/>
      <c r="B167" s="208" t="s">
        <v>31</v>
      </c>
      <c r="C167" s="209"/>
      <c r="D167" s="7">
        <f>D168</f>
        <v>222000</v>
      </c>
      <c r="E167" s="139">
        <f t="shared" si="86"/>
        <v>222000</v>
      </c>
      <c r="F167" s="139">
        <f t="shared" si="86"/>
        <v>222000</v>
      </c>
      <c r="G167" s="139">
        <f t="shared" si="86"/>
        <v>0</v>
      </c>
      <c r="H167" s="139">
        <f t="shared" si="86"/>
        <v>0</v>
      </c>
      <c r="I167" s="139">
        <f t="shared" si="86"/>
        <v>0</v>
      </c>
      <c r="J167" s="139">
        <f t="shared" si="86"/>
        <v>0</v>
      </c>
      <c r="K167" s="139">
        <f t="shared" si="86"/>
        <v>0</v>
      </c>
      <c r="L167" s="8" t="s">
        <v>26</v>
      </c>
      <c r="M167" s="8"/>
      <c r="N167" s="8"/>
    </row>
    <row r="168" spans="1:16" ht="31.5" customHeight="1" x14ac:dyDescent="0.25">
      <c r="A168" s="79"/>
      <c r="B168" s="90" t="s">
        <v>7</v>
      </c>
      <c r="C168" s="87" t="s">
        <v>16</v>
      </c>
      <c r="D168" s="15">
        <v>222000</v>
      </c>
      <c r="E168" s="15">
        <v>222000</v>
      </c>
      <c r="F168" s="142">
        <v>222000</v>
      </c>
      <c r="G168" s="81">
        <v>0</v>
      </c>
      <c r="H168" s="81">
        <v>0</v>
      </c>
      <c r="I168" s="81">
        <v>0</v>
      </c>
      <c r="J168" s="81">
        <v>0</v>
      </c>
      <c r="K168" s="81">
        <v>0</v>
      </c>
      <c r="L168" s="82" t="s">
        <v>26</v>
      </c>
      <c r="M168" s="16"/>
      <c r="N168" s="89"/>
    </row>
    <row r="169" spans="1:16" ht="40.950000000000003" customHeight="1" x14ac:dyDescent="0.25">
      <c r="A169" s="25"/>
      <c r="B169" s="206" t="s">
        <v>125</v>
      </c>
      <c r="C169" s="207"/>
      <c r="D169" s="6">
        <f t="shared" ref="D169:K170" si="87">D170</f>
        <v>0</v>
      </c>
      <c r="E169" s="6">
        <f t="shared" si="87"/>
        <v>0</v>
      </c>
      <c r="F169" s="6">
        <f t="shared" si="87"/>
        <v>0</v>
      </c>
      <c r="G169" s="6">
        <f t="shared" si="87"/>
        <v>0</v>
      </c>
      <c r="H169" s="6">
        <f t="shared" si="87"/>
        <v>0</v>
      </c>
      <c r="I169" s="6">
        <f t="shared" si="87"/>
        <v>0</v>
      </c>
      <c r="J169" s="6">
        <f t="shared" si="87"/>
        <v>0</v>
      </c>
      <c r="K169" s="6">
        <f t="shared" si="87"/>
        <v>0</v>
      </c>
      <c r="L169" s="4" t="s">
        <v>26</v>
      </c>
      <c r="M169" s="4" t="s">
        <v>11</v>
      </c>
      <c r="N169" s="4"/>
    </row>
    <row r="170" spans="1:16" ht="13.2" customHeight="1" x14ac:dyDescent="0.25">
      <c r="A170" s="23"/>
      <c r="B170" s="208" t="s">
        <v>31</v>
      </c>
      <c r="C170" s="209"/>
      <c r="D170" s="139">
        <f>D171</f>
        <v>0</v>
      </c>
      <c r="E170" s="139">
        <f t="shared" si="87"/>
        <v>0</v>
      </c>
      <c r="F170" s="139">
        <f t="shared" si="87"/>
        <v>0</v>
      </c>
      <c r="G170" s="139">
        <f t="shared" si="87"/>
        <v>0</v>
      </c>
      <c r="H170" s="139">
        <f t="shared" si="87"/>
        <v>0</v>
      </c>
      <c r="I170" s="139">
        <f t="shared" si="87"/>
        <v>0</v>
      </c>
      <c r="J170" s="139">
        <f t="shared" si="87"/>
        <v>0</v>
      </c>
      <c r="K170" s="139">
        <f t="shared" si="87"/>
        <v>0</v>
      </c>
      <c r="L170" s="140" t="s">
        <v>26</v>
      </c>
      <c r="M170" s="140"/>
      <c r="N170" s="140"/>
      <c r="O170" s="52"/>
      <c r="P170" s="52"/>
    </row>
    <row r="171" spans="1:16" ht="39.6" x14ac:dyDescent="0.25">
      <c r="A171" s="25"/>
      <c r="B171" s="144"/>
      <c r="C171" s="145" t="s">
        <v>74</v>
      </c>
      <c r="D171" s="141">
        <v>0</v>
      </c>
      <c r="E171" s="141">
        <v>0</v>
      </c>
      <c r="F171" s="141"/>
      <c r="G171" s="141">
        <v>0</v>
      </c>
      <c r="H171" s="141">
        <v>0</v>
      </c>
      <c r="I171" s="141"/>
      <c r="J171" s="142">
        <v>0</v>
      </c>
      <c r="K171" s="142">
        <v>0</v>
      </c>
      <c r="L171" s="143" t="s">
        <v>26</v>
      </c>
      <c r="M171" s="143"/>
      <c r="N171" s="146" t="s">
        <v>79</v>
      </c>
    </row>
    <row r="172" spans="1:16" ht="40.950000000000003" customHeight="1" x14ac:dyDescent="0.25">
      <c r="A172" s="25"/>
      <c r="B172" s="206" t="s">
        <v>150</v>
      </c>
      <c r="C172" s="207"/>
      <c r="D172" s="6">
        <f t="shared" ref="D172:K173" si="88">D173</f>
        <v>0</v>
      </c>
      <c r="E172" s="6">
        <f t="shared" si="88"/>
        <v>0</v>
      </c>
      <c r="F172" s="6">
        <f t="shared" si="88"/>
        <v>0</v>
      </c>
      <c r="G172" s="6">
        <f t="shared" si="88"/>
        <v>0</v>
      </c>
      <c r="H172" s="6">
        <f t="shared" si="88"/>
        <v>0</v>
      </c>
      <c r="I172" s="6">
        <f t="shared" si="88"/>
        <v>61431</v>
      </c>
      <c r="J172" s="6">
        <f t="shared" si="88"/>
        <v>0</v>
      </c>
      <c r="K172" s="6">
        <f t="shared" si="88"/>
        <v>61431</v>
      </c>
      <c r="L172" s="4" t="s">
        <v>26</v>
      </c>
      <c r="M172" s="4">
        <v>407</v>
      </c>
      <c r="N172" s="4"/>
    </row>
    <row r="173" spans="1:16" ht="13.2" customHeight="1" x14ac:dyDescent="0.25">
      <c r="A173" s="23"/>
      <c r="B173" s="208" t="s">
        <v>152</v>
      </c>
      <c r="C173" s="209"/>
      <c r="D173" s="139">
        <f>D174</f>
        <v>0</v>
      </c>
      <c r="E173" s="139">
        <f t="shared" si="88"/>
        <v>0</v>
      </c>
      <c r="F173" s="139">
        <f t="shared" si="88"/>
        <v>0</v>
      </c>
      <c r="G173" s="139">
        <f t="shared" si="88"/>
        <v>0</v>
      </c>
      <c r="H173" s="139">
        <f t="shared" si="88"/>
        <v>0</v>
      </c>
      <c r="I173" s="139">
        <f t="shared" si="88"/>
        <v>61431</v>
      </c>
      <c r="J173" s="139">
        <f t="shared" si="88"/>
        <v>0</v>
      </c>
      <c r="K173" s="139">
        <f t="shared" si="88"/>
        <v>61431</v>
      </c>
      <c r="L173" s="140" t="s">
        <v>26</v>
      </c>
      <c r="M173" s="140"/>
      <c r="N173" s="140"/>
      <c r="O173" s="52"/>
      <c r="P173" s="52"/>
    </row>
    <row r="174" spans="1:16" ht="26.4" x14ac:dyDescent="0.25">
      <c r="A174" s="25"/>
      <c r="B174" s="144"/>
      <c r="C174" s="145" t="s">
        <v>151</v>
      </c>
      <c r="D174" s="141">
        <v>0</v>
      </c>
      <c r="E174" s="141">
        <v>0</v>
      </c>
      <c r="F174" s="141">
        <v>0</v>
      </c>
      <c r="G174" s="141">
        <v>0</v>
      </c>
      <c r="H174" s="141">
        <v>0</v>
      </c>
      <c r="I174" s="141">
        <v>61431</v>
      </c>
      <c r="J174" s="142">
        <v>0</v>
      </c>
      <c r="K174" s="141">
        <v>61431</v>
      </c>
      <c r="L174" s="143" t="s">
        <v>26</v>
      </c>
      <c r="M174" s="143"/>
      <c r="N174" s="146"/>
    </row>
    <row r="175" spans="1:16" ht="42" customHeight="1" x14ac:dyDescent="0.25">
      <c r="A175" s="238" t="s">
        <v>46</v>
      </c>
      <c r="B175" s="239"/>
      <c r="C175" s="240"/>
      <c r="D175" s="103">
        <f>D176+D180</f>
        <v>354680</v>
      </c>
      <c r="E175" s="103">
        <f t="shared" ref="E175:K175" si="89">E176+E180</f>
        <v>234680</v>
      </c>
      <c r="F175" s="103">
        <f t="shared" si="89"/>
        <v>354680</v>
      </c>
      <c r="G175" s="103">
        <f t="shared" si="89"/>
        <v>0</v>
      </c>
      <c r="H175" s="103">
        <f t="shared" si="89"/>
        <v>0</v>
      </c>
      <c r="I175" s="103">
        <f t="shared" si="89"/>
        <v>0</v>
      </c>
      <c r="J175" s="103">
        <f t="shared" si="89"/>
        <v>0</v>
      </c>
      <c r="K175" s="103">
        <f t="shared" si="89"/>
        <v>60000</v>
      </c>
      <c r="L175" s="51"/>
      <c r="M175" s="51" t="s">
        <v>11</v>
      </c>
      <c r="N175" s="51"/>
    </row>
    <row r="176" spans="1:16" ht="41.4" customHeight="1" x14ac:dyDescent="0.25">
      <c r="A176" s="25"/>
      <c r="B176" s="206" t="s">
        <v>126</v>
      </c>
      <c r="C176" s="207"/>
      <c r="D176" s="5">
        <f t="shared" ref="D176:K176" si="90">D177</f>
        <v>294680</v>
      </c>
      <c r="E176" s="5">
        <f t="shared" si="90"/>
        <v>174680</v>
      </c>
      <c r="F176" s="5">
        <f t="shared" si="90"/>
        <v>294680</v>
      </c>
      <c r="G176" s="5">
        <f t="shared" si="90"/>
        <v>0</v>
      </c>
      <c r="H176" s="5">
        <f t="shared" si="90"/>
        <v>0</v>
      </c>
      <c r="I176" s="5">
        <f t="shared" si="90"/>
        <v>0</v>
      </c>
      <c r="J176" s="5">
        <f t="shared" si="90"/>
        <v>0</v>
      </c>
      <c r="K176" s="5">
        <f t="shared" si="90"/>
        <v>0</v>
      </c>
      <c r="L176" s="4" t="s">
        <v>26</v>
      </c>
      <c r="M176" s="4">
        <v>437</v>
      </c>
      <c r="N176" s="4"/>
    </row>
    <row r="177" spans="1:14" ht="30.6" customHeight="1" x14ac:dyDescent="0.25">
      <c r="A177" s="22"/>
      <c r="B177" s="208" t="s">
        <v>31</v>
      </c>
      <c r="C177" s="209"/>
      <c r="D177" s="104">
        <f>D178+D179</f>
        <v>294680</v>
      </c>
      <c r="E177" s="104">
        <f t="shared" ref="E177:K177" si="91">E178+E179</f>
        <v>174680</v>
      </c>
      <c r="F177" s="104">
        <f t="shared" si="91"/>
        <v>294680</v>
      </c>
      <c r="G177" s="104">
        <f t="shared" si="91"/>
        <v>0</v>
      </c>
      <c r="H177" s="104">
        <f t="shared" si="91"/>
        <v>0</v>
      </c>
      <c r="I177" s="104">
        <f t="shared" si="91"/>
        <v>0</v>
      </c>
      <c r="J177" s="104">
        <f t="shared" si="91"/>
        <v>0</v>
      </c>
      <c r="K177" s="104">
        <f t="shared" si="91"/>
        <v>0</v>
      </c>
      <c r="L177" s="8" t="s">
        <v>26</v>
      </c>
      <c r="M177" s="8"/>
      <c r="N177" s="8"/>
    </row>
    <row r="178" spans="1:14" ht="42.75" customHeight="1" x14ac:dyDescent="0.25">
      <c r="A178" s="25"/>
      <c r="B178" s="14" t="s">
        <v>7</v>
      </c>
      <c r="C178" s="18" t="s">
        <v>16</v>
      </c>
      <c r="D178" s="142">
        <v>284680</v>
      </c>
      <c r="E178" s="15">
        <v>164680</v>
      </c>
      <c r="F178" s="142">
        <v>284680</v>
      </c>
      <c r="G178" s="15">
        <v>0</v>
      </c>
      <c r="H178" s="15">
        <v>0</v>
      </c>
      <c r="I178" s="142">
        <v>0</v>
      </c>
      <c r="J178" s="15">
        <v>0</v>
      </c>
      <c r="K178" s="15">
        <v>0</v>
      </c>
      <c r="L178" s="15" t="s">
        <v>26</v>
      </c>
      <c r="M178" s="15"/>
      <c r="N178" s="89"/>
    </row>
    <row r="179" spans="1:14" ht="39" customHeight="1" x14ac:dyDescent="0.25">
      <c r="A179" s="25"/>
      <c r="B179" s="14" t="s">
        <v>191</v>
      </c>
      <c r="C179" s="18" t="s">
        <v>16</v>
      </c>
      <c r="D179" s="15">
        <v>10000</v>
      </c>
      <c r="E179" s="15">
        <v>10000</v>
      </c>
      <c r="F179" s="142">
        <v>10000</v>
      </c>
      <c r="G179" s="15">
        <v>0</v>
      </c>
      <c r="H179" s="15">
        <v>0</v>
      </c>
      <c r="I179" s="142">
        <v>0</v>
      </c>
      <c r="J179" s="15">
        <v>0</v>
      </c>
      <c r="K179" s="15">
        <v>0</v>
      </c>
      <c r="L179" s="15" t="s">
        <v>26</v>
      </c>
      <c r="M179" s="15"/>
      <c r="N179" s="89"/>
    </row>
    <row r="180" spans="1:14" ht="57" customHeight="1" x14ac:dyDescent="0.25">
      <c r="A180" s="25"/>
      <c r="B180" s="206" t="s">
        <v>127</v>
      </c>
      <c r="C180" s="207"/>
      <c r="D180" s="6">
        <f t="shared" ref="D180:K181" si="92">D181</f>
        <v>60000</v>
      </c>
      <c r="E180" s="6">
        <f t="shared" si="92"/>
        <v>60000</v>
      </c>
      <c r="F180" s="6">
        <f t="shared" si="92"/>
        <v>60000</v>
      </c>
      <c r="G180" s="6">
        <f t="shared" si="92"/>
        <v>0</v>
      </c>
      <c r="H180" s="6">
        <f t="shared" si="92"/>
        <v>0</v>
      </c>
      <c r="I180" s="6">
        <f t="shared" si="92"/>
        <v>0</v>
      </c>
      <c r="J180" s="6">
        <f t="shared" si="92"/>
        <v>0</v>
      </c>
      <c r="K180" s="6">
        <f t="shared" si="92"/>
        <v>60000</v>
      </c>
      <c r="L180" s="4" t="s">
        <v>26</v>
      </c>
      <c r="M180" s="4">
        <v>437</v>
      </c>
      <c r="N180" s="4"/>
    </row>
    <row r="181" spans="1:14" x14ac:dyDescent="0.25">
      <c r="A181" s="22"/>
      <c r="B181" s="208" t="s">
        <v>31</v>
      </c>
      <c r="C181" s="209"/>
      <c r="D181" s="7">
        <f t="shared" si="92"/>
        <v>60000</v>
      </c>
      <c r="E181" s="139">
        <f t="shared" si="92"/>
        <v>60000</v>
      </c>
      <c r="F181" s="139">
        <f t="shared" si="92"/>
        <v>60000</v>
      </c>
      <c r="G181" s="139">
        <f t="shared" si="92"/>
        <v>0</v>
      </c>
      <c r="H181" s="139">
        <f t="shared" si="92"/>
        <v>0</v>
      </c>
      <c r="I181" s="139">
        <f t="shared" si="92"/>
        <v>0</v>
      </c>
      <c r="J181" s="139">
        <f t="shared" si="92"/>
        <v>0</v>
      </c>
      <c r="K181" s="139">
        <f t="shared" si="92"/>
        <v>60000</v>
      </c>
      <c r="L181" s="8" t="s">
        <v>26</v>
      </c>
      <c r="M181" s="8"/>
      <c r="N181" s="8"/>
    </row>
    <row r="182" spans="1:14" ht="52.8" x14ac:dyDescent="0.25">
      <c r="A182" s="25"/>
      <c r="B182" s="10"/>
      <c r="C182" s="70" t="s">
        <v>64</v>
      </c>
      <c r="D182" s="17">
        <v>60000</v>
      </c>
      <c r="E182" s="17">
        <v>60000</v>
      </c>
      <c r="F182" s="17">
        <v>60000</v>
      </c>
      <c r="G182" s="13">
        <v>0</v>
      </c>
      <c r="H182" s="13">
        <v>0</v>
      </c>
      <c r="I182" s="141">
        <v>0</v>
      </c>
      <c r="J182" s="15">
        <v>0</v>
      </c>
      <c r="K182" s="15">
        <v>60000</v>
      </c>
      <c r="L182" s="16" t="s">
        <v>26</v>
      </c>
      <c r="M182" s="16"/>
      <c r="N182" s="67"/>
    </row>
    <row r="183" spans="1:14" ht="32.4" customHeight="1" x14ac:dyDescent="0.25">
      <c r="A183" s="238" t="s">
        <v>47</v>
      </c>
      <c r="B183" s="239"/>
      <c r="C183" s="240"/>
      <c r="D183" s="105">
        <v>0</v>
      </c>
      <c r="E183" s="105">
        <v>0</v>
      </c>
      <c r="F183" s="105"/>
      <c r="G183" s="105">
        <v>0</v>
      </c>
      <c r="H183" s="105">
        <v>0</v>
      </c>
      <c r="I183" s="105"/>
      <c r="J183" s="105">
        <v>0</v>
      </c>
      <c r="K183" s="105">
        <v>0</v>
      </c>
      <c r="L183" s="51"/>
      <c r="M183" s="51" t="s">
        <v>50</v>
      </c>
      <c r="N183" s="51"/>
    </row>
    <row r="184" spans="1:14" ht="44.4" customHeight="1" x14ac:dyDescent="0.25">
      <c r="A184" s="106"/>
      <c r="B184" s="206" t="s">
        <v>128</v>
      </c>
      <c r="C184" s="207"/>
      <c r="D184" s="6">
        <f>D185</f>
        <v>0</v>
      </c>
      <c r="E184" s="6">
        <f t="shared" ref="E184:K185" si="93">E185</f>
        <v>0</v>
      </c>
      <c r="F184" s="6">
        <f t="shared" si="93"/>
        <v>0</v>
      </c>
      <c r="G184" s="6">
        <f t="shared" si="93"/>
        <v>0</v>
      </c>
      <c r="H184" s="6">
        <f t="shared" si="93"/>
        <v>0</v>
      </c>
      <c r="I184" s="6">
        <f t="shared" si="93"/>
        <v>0</v>
      </c>
      <c r="J184" s="6">
        <f t="shared" si="93"/>
        <v>0</v>
      </c>
      <c r="K184" s="6">
        <f t="shared" si="93"/>
        <v>0</v>
      </c>
      <c r="L184" s="4" t="s">
        <v>26</v>
      </c>
      <c r="M184" s="6">
        <v>253</v>
      </c>
      <c r="N184" s="4"/>
    </row>
    <row r="185" spans="1:14" ht="22.5" customHeight="1" x14ac:dyDescent="0.25">
      <c r="A185" s="106"/>
      <c r="B185" s="242" t="s">
        <v>48</v>
      </c>
      <c r="C185" s="243"/>
      <c r="D185" s="7">
        <f>D186</f>
        <v>0</v>
      </c>
      <c r="E185" s="139">
        <f t="shared" si="93"/>
        <v>0</v>
      </c>
      <c r="F185" s="139">
        <f t="shared" si="93"/>
        <v>0</v>
      </c>
      <c r="G185" s="139">
        <f t="shared" si="93"/>
        <v>0</v>
      </c>
      <c r="H185" s="139">
        <f t="shared" si="93"/>
        <v>0</v>
      </c>
      <c r="I185" s="139">
        <f t="shared" si="93"/>
        <v>0</v>
      </c>
      <c r="J185" s="139">
        <f t="shared" si="93"/>
        <v>0</v>
      </c>
      <c r="K185" s="139">
        <f t="shared" si="93"/>
        <v>0</v>
      </c>
      <c r="L185" s="7" t="s">
        <v>26</v>
      </c>
      <c r="M185" s="7"/>
      <c r="N185" s="7"/>
    </row>
    <row r="186" spans="1:14" ht="24" customHeight="1" x14ac:dyDescent="0.25">
      <c r="A186" s="106"/>
      <c r="B186" s="107"/>
      <c r="C186" s="108" t="s">
        <v>49</v>
      </c>
      <c r="D186" s="106">
        <v>0</v>
      </c>
      <c r="E186" s="106">
        <v>0</v>
      </c>
      <c r="F186" s="106"/>
      <c r="G186" s="106">
        <v>0</v>
      </c>
      <c r="H186" s="106">
        <v>0</v>
      </c>
      <c r="I186" s="106"/>
      <c r="J186" s="106">
        <v>0</v>
      </c>
      <c r="K186" s="106">
        <v>0</v>
      </c>
      <c r="L186" s="106" t="s">
        <v>26</v>
      </c>
      <c r="M186" s="106"/>
      <c r="N186" s="96" t="s">
        <v>82</v>
      </c>
    </row>
    <row r="187" spans="1:14" ht="28.2" customHeight="1" x14ac:dyDescent="0.25">
      <c r="A187" s="106"/>
      <c r="B187" s="206" t="s">
        <v>129</v>
      </c>
      <c r="C187" s="207"/>
      <c r="D187" s="6">
        <f>D188</f>
        <v>0</v>
      </c>
      <c r="E187" s="6">
        <f t="shared" ref="E187:K188" si="94">E188</f>
        <v>0</v>
      </c>
      <c r="F187" s="6">
        <f t="shared" si="94"/>
        <v>0</v>
      </c>
      <c r="G187" s="6">
        <f t="shared" si="94"/>
        <v>0</v>
      </c>
      <c r="H187" s="6">
        <f t="shared" si="94"/>
        <v>0</v>
      </c>
      <c r="I187" s="6">
        <f t="shared" si="94"/>
        <v>0</v>
      </c>
      <c r="J187" s="6">
        <f t="shared" si="94"/>
        <v>0</v>
      </c>
      <c r="K187" s="6">
        <f t="shared" si="94"/>
        <v>0</v>
      </c>
      <c r="L187" s="4" t="s">
        <v>26</v>
      </c>
      <c r="M187" s="6">
        <v>253</v>
      </c>
      <c r="N187" s="102"/>
    </row>
    <row r="188" spans="1:14" x14ac:dyDescent="0.25">
      <c r="A188" s="22"/>
      <c r="B188" s="208" t="s">
        <v>75</v>
      </c>
      <c r="C188" s="209"/>
      <c r="D188" s="7">
        <f>D189</f>
        <v>0</v>
      </c>
      <c r="E188" s="139">
        <f t="shared" si="94"/>
        <v>0</v>
      </c>
      <c r="F188" s="139">
        <f t="shared" si="94"/>
        <v>0</v>
      </c>
      <c r="G188" s="139">
        <f t="shared" si="94"/>
        <v>0</v>
      </c>
      <c r="H188" s="139">
        <f t="shared" si="94"/>
        <v>0</v>
      </c>
      <c r="I188" s="139">
        <f t="shared" si="94"/>
        <v>0</v>
      </c>
      <c r="J188" s="139">
        <f t="shared" si="94"/>
        <v>0</v>
      </c>
      <c r="K188" s="139">
        <f t="shared" si="94"/>
        <v>0</v>
      </c>
      <c r="L188" s="8" t="s">
        <v>26</v>
      </c>
      <c r="M188" s="8"/>
      <c r="N188" s="8"/>
    </row>
    <row r="189" spans="1:14" ht="17.399999999999999" customHeight="1" x14ac:dyDescent="0.25">
      <c r="A189" s="22"/>
      <c r="B189" s="69"/>
      <c r="C189" s="70" t="s">
        <v>76</v>
      </c>
      <c r="D189" s="13">
        <v>0</v>
      </c>
      <c r="E189" s="13">
        <v>0</v>
      </c>
      <c r="F189" s="141"/>
      <c r="G189" s="13">
        <v>0</v>
      </c>
      <c r="H189" s="13">
        <v>0</v>
      </c>
      <c r="I189" s="141"/>
      <c r="J189" s="15">
        <v>0</v>
      </c>
      <c r="K189" s="15">
        <v>0</v>
      </c>
      <c r="L189" s="16" t="s">
        <v>26</v>
      </c>
      <c r="M189" s="16"/>
      <c r="N189" s="71" t="s">
        <v>80</v>
      </c>
    </row>
    <row r="190" spans="1:14" ht="46.2" customHeight="1" x14ac:dyDescent="0.25">
      <c r="A190" s="106"/>
      <c r="B190" s="206" t="s">
        <v>77</v>
      </c>
      <c r="C190" s="207"/>
      <c r="D190" s="6">
        <f>D191</f>
        <v>0</v>
      </c>
      <c r="E190" s="6">
        <f t="shared" ref="E190:K191" si="95">E191</f>
        <v>0</v>
      </c>
      <c r="F190" s="6">
        <f t="shared" si="95"/>
        <v>0</v>
      </c>
      <c r="G190" s="6">
        <f t="shared" si="95"/>
        <v>0</v>
      </c>
      <c r="H190" s="6">
        <f t="shared" si="95"/>
        <v>0</v>
      </c>
      <c r="I190" s="6">
        <f t="shared" si="95"/>
        <v>0</v>
      </c>
      <c r="J190" s="6">
        <f t="shared" si="95"/>
        <v>0</v>
      </c>
      <c r="K190" s="6">
        <f t="shared" si="95"/>
        <v>0</v>
      </c>
      <c r="L190" s="4" t="s">
        <v>26</v>
      </c>
      <c r="M190" s="6">
        <v>253</v>
      </c>
      <c r="N190" s="102"/>
    </row>
    <row r="191" spans="1:14" x14ac:dyDescent="0.25">
      <c r="A191" s="22"/>
      <c r="B191" s="208" t="s">
        <v>75</v>
      </c>
      <c r="C191" s="209"/>
      <c r="D191" s="7">
        <f>D192</f>
        <v>0</v>
      </c>
      <c r="E191" s="139">
        <f t="shared" si="95"/>
        <v>0</v>
      </c>
      <c r="F191" s="139">
        <f t="shared" si="95"/>
        <v>0</v>
      </c>
      <c r="G191" s="139">
        <f t="shared" si="95"/>
        <v>0</v>
      </c>
      <c r="H191" s="139">
        <f t="shared" si="95"/>
        <v>0</v>
      </c>
      <c r="I191" s="139">
        <f t="shared" si="95"/>
        <v>0</v>
      </c>
      <c r="J191" s="139">
        <f t="shared" si="95"/>
        <v>0</v>
      </c>
      <c r="K191" s="139">
        <f t="shared" si="95"/>
        <v>0</v>
      </c>
      <c r="L191" s="8" t="s">
        <v>26</v>
      </c>
      <c r="M191" s="8"/>
      <c r="N191" s="8"/>
    </row>
    <row r="192" spans="1:14" ht="17.399999999999999" customHeight="1" x14ac:dyDescent="0.25">
      <c r="A192" s="22"/>
      <c r="B192" s="69"/>
      <c r="C192" s="70" t="s">
        <v>76</v>
      </c>
      <c r="D192" s="13">
        <v>0</v>
      </c>
      <c r="E192" s="13">
        <v>0</v>
      </c>
      <c r="F192" s="141">
        <v>0</v>
      </c>
      <c r="G192" s="13">
        <v>0</v>
      </c>
      <c r="H192" s="13">
        <v>0</v>
      </c>
      <c r="I192" s="141">
        <v>0</v>
      </c>
      <c r="J192" s="15">
        <v>0</v>
      </c>
      <c r="K192" s="15">
        <v>0</v>
      </c>
      <c r="L192" s="16" t="s">
        <v>26</v>
      </c>
      <c r="M192" s="16"/>
      <c r="N192" s="71" t="s">
        <v>80</v>
      </c>
    </row>
    <row r="193" spans="1:14" ht="26.4" x14ac:dyDescent="0.25">
      <c r="A193" s="238" t="s">
        <v>51</v>
      </c>
      <c r="B193" s="239"/>
      <c r="C193" s="240"/>
      <c r="D193" s="50">
        <f>D194+D198+D201</f>
        <v>0</v>
      </c>
      <c r="E193" s="50">
        <f t="shared" ref="E193:K193" si="96">E194+E198+E201</f>
        <v>0</v>
      </c>
      <c r="F193" s="50">
        <f t="shared" si="96"/>
        <v>0</v>
      </c>
      <c r="G193" s="50">
        <f t="shared" si="96"/>
        <v>0</v>
      </c>
      <c r="H193" s="50">
        <f t="shared" si="96"/>
        <v>0</v>
      </c>
      <c r="I193" s="50">
        <f t="shared" si="96"/>
        <v>0</v>
      </c>
      <c r="J193" s="50">
        <f t="shared" si="96"/>
        <v>0</v>
      </c>
      <c r="K193" s="50">
        <f t="shared" si="96"/>
        <v>0</v>
      </c>
      <c r="L193" s="51"/>
      <c r="M193" s="51" t="s">
        <v>12</v>
      </c>
      <c r="N193" s="95"/>
    </row>
    <row r="194" spans="1:14" ht="56.25" customHeight="1" x14ac:dyDescent="0.25">
      <c r="A194" s="25"/>
      <c r="B194" s="206" t="s">
        <v>130</v>
      </c>
      <c r="C194" s="207"/>
      <c r="D194" s="6">
        <f t="shared" ref="D194:K194" si="97">D195</f>
        <v>0</v>
      </c>
      <c r="E194" s="6">
        <f t="shared" si="97"/>
        <v>0</v>
      </c>
      <c r="F194" s="6">
        <f t="shared" si="97"/>
        <v>0</v>
      </c>
      <c r="G194" s="6">
        <f t="shared" si="97"/>
        <v>0</v>
      </c>
      <c r="H194" s="6">
        <f t="shared" si="97"/>
        <v>0</v>
      </c>
      <c r="I194" s="6">
        <f t="shared" si="97"/>
        <v>0</v>
      </c>
      <c r="J194" s="6">
        <f t="shared" si="97"/>
        <v>0</v>
      </c>
      <c r="K194" s="6">
        <f t="shared" si="97"/>
        <v>0</v>
      </c>
      <c r="L194" s="4" t="s">
        <v>26</v>
      </c>
      <c r="M194" s="4">
        <v>437</v>
      </c>
      <c r="N194" s="4"/>
    </row>
    <row r="195" spans="1:14" ht="14.4" customHeight="1" x14ac:dyDescent="0.25">
      <c r="A195" s="22"/>
      <c r="B195" s="208" t="s">
        <v>31</v>
      </c>
      <c r="C195" s="209"/>
      <c r="D195" s="7">
        <f>D196+D197</f>
        <v>0</v>
      </c>
      <c r="E195" s="139">
        <f t="shared" ref="E195:K195" si="98">E196+E197</f>
        <v>0</v>
      </c>
      <c r="F195" s="139">
        <f t="shared" si="98"/>
        <v>0</v>
      </c>
      <c r="G195" s="139">
        <f t="shared" si="98"/>
        <v>0</v>
      </c>
      <c r="H195" s="139">
        <f t="shared" si="98"/>
        <v>0</v>
      </c>
      <c r="I195" s="139">
        <f t="shared" si="98"/>
        <v>0</v>
      </c>
      <c r="J195" s="139">
        <f t="shared" si="98"/>
        <v>0</v>
      </c>
      <c r="K195" s="139">
        <f t="shared" si="98"/>
        <v>0</v>
      </c>
      <c r="L195" s="8" t="s">
        <v>26</v>
      </c>
      <c r="M195" s="8"/>
      <c r="N195" s="8"/>
    </row>
    <row r="196" spans="1:14" ht="33" customHeight="1" x14ac:dyDescent="0.25">
      <c r="A196" s="9"/>
      <c r="B196" s="10"/>
      <c r="C196" s="73" t="s">
        <v>66</v>
      </c>
      <c r="D196" s="19">
        <v>0</v>
      </c>
      <c r="E196" s="19">
        <v>0</v>
      </c>
      <c r="F196" s="19">
        <v>0</v>
      </c>
      <c r="G196" s="13">
        <v>0</v>
      </c>
      <c r="H196" s="13">
        <v>0</v>
      </c>
      <c r="I196" s="141">
        <v>0</v>
      </c>
      <c r="J196" s="15">
        <v>0</v>
      </c>
      <c r="K196" s="15">
        <v>0</v>
      </c>
      <c r="L196" s="16" t="s">
        <v>26</v>
      </c>
      <c r="M196" s="16"/>
      <c r="N196" s="71" t="s">
        <v>68</v>
      </c>
    </row>
    <row r="197" spans="1:14" ht="44.4" customHeight="1" x14ac:dyDescent="0.25">
      <c r="A197" s="9"/>
      <c r="B197" s="10"/>
      <c r="C197" s="73" t="s">
        <v>66</v>
      </c>
      <c r="D197" s="19">
        <v>0</v>
      </c>
      <c r="E197" s="19">
        <v>0</v>
      </c>
      <c r="F197" s="19">
        <v>0</v>
      </c>
      <c r="G197" s="13">
        <v>0</v>
      </c>
      <c r="H197" s="13">
        <v>0</v>
      </c>
      <c r="I197" s="141">
        <v>0</v>
      </c>
      <c r="J197" s="15">
        <v>0</v>
      </c>
      <c r="K197" s="15">
        <v>0</v>
      </c>
      <c r="L197" s="16" t="s">
        <v>26</v>
      </c>
      <c r="M197" s="16"/>
      <c r="N197" s="71" t="s">
        <v>70</v>
      </c>
    </row>
    <row r="198" spans="1:14" ht="51" customHeight="1" x14ac:dyDescent="0.25">
      <c r="A198" s="9"/>
      <c r="B198" s="206" t="s">
        <v>131</v>
      </c>
      <c r="C198" s="207"/>
      <c r="D198" s="109">
        <f>D199</f>
        <v>0</v>
      </c>
      <c r="E198" s="109">
        <f t="shared" ref="E198:K199" si="99">E199</f>
        <v>0</v>
      </c>
      <c r="F198" s="109">
        <f t="shared" si="99"/>
        <v>0</v>
      </c>
      <c r="G198" s="109">
        <f t="shared" si="99"/>
        <v>0</v>
      </c>
      <c r="H198" s="109">
        <f t="shared" si="99"/>
        <v>0</v>
      </c>
      <c r="I198" s="109">
        <f t="shared" si="99"/>
        <v>0</v>
      </c>
      <c r="J198" s="109">
        <f t="shared" si="99"/>
        <v>0</v>
      </c>
      <c r="K198" s="109">
        <f t="shared" si="99"/>
        <v>0</v>
      </c>
      <c r="L198" s="110" t="s">
        <v>26</v>
      </c>
      <c r="M198" s="109">
        <v>373</v>
      </c>
      <c r="N198" s="4"/>
    </row>
    <row r="199" spans="1:14" x14ac:dyDescent="0.25">
      <c r="A199" s="9"/>
      <c r="B199" s="208" t="s">
        <v>31</v>
      </c>
      <c r="C199" s="209"/>
      <c r="D199" s="7">
        <f>D200</f>
        <v>0</v>
      </c>
      <c r="E199" s="139">
        <f t="shared" si="99"/>
        <v>0</v>
      </c>
      <c r="F199" s="139">
        <f t="shared" si="99"/>
        <v>0</v>
      </c>
      <c r="G199" s="139">
        <f t="shared" si="99"/>
        <v>0</v>
      </c>
      <c r="H199" s="139">
        <f t="shared" si="99"/>
        <v>0</v>
      </c>
      <c r="I199" s="139">
        <f t="shared" si="99"/>
        <v>0</v>
      </c>
      <c r="J199" s="139">
        <f t="shared" si="99"/>
        <v>0</v>
      </c>
      <c r="K199" s="139">
        <f t="shared" si="99"/>
        <v>0</v>
      </c>
      <c r="L199" s="8" t="s">
        <v>26</v>
      </c>
      <c r="M199" s="8"/>
      <c r="N199" s="8"/>
    </row>
    <row r="200" spans="1:14" ht="26.4" x14ac:dyDescent="0.25">
      <c r="A200" s="9"/>
      <c r="B200" s="10"/>
      <c r="C200" s="18" t="s">
        <v>16</v>
      </c>
      <c r="D200" s="15">
        <v>0</v>
      </c>
      <c r="E200" s="15">
        <v>0</v>
      </c>
      <c r="F200" s="142"/>
      <c r="G200" s="15">
        <v>0</v>
      </c>
      <c r="H200" s="15">
        <v>0</v>
      </c>
      <c r="I200" s="142"/>
      <c r="J200" s="15">
        <v>0</v>
      </c>
      <c r="K200" s="15">
        <v>0</v>
      </c>
      <c r="L200" s="16" t="s">
        <v>26</v>
      </c>
      <c r="M200" s="16"/>
      <c r="N200" s="67" t="s">
        <v>133</v>
      </c>
    </row>
    <row r="201" spans="1:14" ht="45" customHeight="1" x14ac:dyDescent="0.25">
      <c r="A201" s="25"/>
      <c r="B201" s="206" t="s">
        <v>132</v>
      </c>
      <c r="C201" s="207"/>
      <c r="D201" s="6">
        <f>D202</f>
        <v>0</v>
      </c>
      <c r="E201" s="6">
        <f t="shared" ref="E201:K202" si="100">E202</f>
        <v>0</v>
      </c>
      <c r="F201" s="6">
        <f t="shared" si="100"/>
        <v>0</v>
      </c>
      <c r="G201" s="6">
        <f t="shared" si="100"/>
        <v>0</v>
      </c>
      <c r="H201" s="6">
        <f t="shared" si="100"/>
        <v>0</v>
      </c>
      <c r="I201" s="6">
        <f t="shared" si="100"/>
        <v>0</v>
      </c>
      <c r="J201" s="6">
        <f t="shared" si="100"/>
        <v>0</v>
      </c>
      <c r="K201" s="6">
        <f t="shared" si="100"/>
        <v>0</v>
      </c>
      <c r="L201" s="4" t="s">
        <v>26</v>
      </c>
      <c r="M201" s="4">
        <v>373</v>
      </c>
      <c r="N201" s="4"/>
    </row>
    <row r="202" spans="1:14" ht="24" customHeight="1" x14ac:dyDescent="0.25">
      <c r="A202" s="22"/>
      <c r="B202" s="208" t="s">
        <v>31</v>
      </c>
      <c r="C202" s="209"/>
      <c r="D202" s="7">
        <f>D203</f>
        <v>0</v>
      </c>
      <c r="E202" s="139">
        <f t="shared" si="100"/>
        <v>0</v>
      </c>
      <c r="F202" s="139">
        <f t="shared" si="100"/>
        <v>0</v>
      </c>
      <c r="G202" s="139">
        <f t="shared" si="100"/>
        <v>0</v>
      </c>
      <c r="H202" s="139">
        <f t="shared" si="100"/>
        <v>0</v>
      </c>
      <c r="I202" s="139">
        <f t="shared" si="100"/>
        <v>0</v>
      </c>
      <c r="J202" s="139">
        <f t="shared" si="100"/>
        <v>0</v>
      </c>
      <c r="K202" s="139">
        <f t="shared" si="100"/>
        <v>0</v>
      </c>
      <c r="L202" s="8" t="s">
        <v>26</v>
      </c>
      <c r="M202" s="8"/>
      <c r="N202" s="8"/>
    </row>
    <row r="203" spans="1:14" ht="42.6" customHeight="1" x14ac:dyDescent="0.25">
      <c r="A203" s="22"/>
      <c r="B203" s="69"/>
      <c r="C203" s="70" t="s">
        <v>74</v>
      </c>
      <c r="D203" s="13">
        <v>0</v>
      </c>
      <c r="E203" s="13">
        <v>0</v>
      </c>
      <c r="F203" s="141">
        <v>0</v>
      </c>
      <c r="G203" s="13">
        <v>0</v>
      </c>
      <c r="H203" s="13">
        <v>0</v>
      </c>
      <c r="I203" s="141">
        <v>0</v>
      </c>
      <c r="J203" s="15">
        <v>0</v>
      </c>
      <c r="K203" s="15">
        <v>0</v>
      </c>
      <c r="L203" s="16" t="s">
        <v>26</v>
      </c>
      <c r="M203" s="16"/>
      <c r="N203" s="71" t="s">
        <v>79</v>
      </c>
    </row>
    <row r="204" spans="1:14" ht="54.6" customHeight="1" x14ac:dyDescent="0.25">
      <c r="A204" s="238" t="s">
        <v>52</v>
      </c>
      <c r="B204" s="239"/>
      <c r="C204" s="240"/>
      <c r="D204" s="50">
        <f>D205+D210+D214+D217+D220</f>
        <v>0</v>
      </c>
      <c r="E204" s="50">
        <f t="shared" ref="E204:K204" si="101">E205+E210+E214+E217+E220</f>
        <v>0</v>
      </c>
      <c r="F204" s="50">
        <f t="shared" si="101"/>
        <v>5000</v>
      </c>
      <c r="G204" s="50">
        <f t="shared" si="101"/>
        <v>0</v>
      </c>
      <c r="H204" s="50">
        <f t="shared" si="101"/>
        <v>0</v>
      </c>
      <c r="I204" s="50">
        <f t="shared" si="101"/>
        <v>0</v>
      </c>
      <c r="J204" s="50">
        <f t="shared" si="101"/>
        <v>0</v>
      </c>
      <c r="K204" s="50">
        <f t="shared" si="101"/>
        <v>0</v>
      </c>
      <c r="L204" s="50"/>
      <c r="M204" s="50" t="s">
        <v>11</v>
      </c>
      <c r="N204" s="50"/>
    </row>
    <row r="205" spans="1:14" ht="44.4" customHeight="1" x14ac:dyDescent="0.25">
      <c r="A205" s="25"/>
      <c r="B205" s="206" t="s">
        <v>135</v>
      </c>
      <c r="C205" s="207"/>
      <c r="D205" s="6">
        <f>D206+D208</f>
        <v>0</v>
      </c>
      <c r="E205" s="6">
        <f t="shared" ref="E205:K205" si="102">E206+E208</f>
        <v>0</v>
      </c>
      <c r="F205" s="6">
        <f t="shared" si="102"/>
        <v>0</v>
      </c>
      <c r="G205" s="6">
        <f t="shared" si="102"/>
        <v>0</v>
      </c>
      <c r="H205" s="6">
        <f t="shared" si="102"/>
        <v>0</v>
      </c>
      <c r="I205" s="6">
        <f t="shared" si="102"/>
        <v>0</v>
      </c>
      <c r="J205" s="6">
        <f t="shared" si="102"/>
        <v>0</v>
      </c>
      <c r="K205" s="6">
        <f t="shared" si="102"/>
        <v>0</v>
      </c>
      <c r="L205" s="4" t="s">
        <v>26</v>
      </c>
      <c r="M205" s="4" t="s">
        <v>11</v>
      </c>
      <c r="N205" s="4"/>
    </row>
    <row r="206" spans="1:14" ht="29.4" customHeight="1" x14ac:dyDescent="0.25">
      <c r="A206" s="22"/>
      <c r="B206" s="208" t="s">
        <v>149</v>
      </c>
      <c r="C206" s="209"/>
      <c r="D206" s="7">
        <f>D209</f>
        <v>0</v>
      </c>
      <c r="E206" s="139">
        <f t="shared" ref="E206:K206" si="103">E209</f>
        <v>0</v>
      </c>
      <c r="F206" s="139">
        <f t="shared" si="103"/>
        <v>0</v>
      </c>
      <c r="G206" s="139">
        <f t="shared" si="103"/>
        <v>0</v>
      </c>
      <c r="H206" s="139">
        <f t="shared" si="103"/>
        <v>0</v>
      </c>
      <c r="I206" s="139">
        <f t="shared" si="103"/>
        <v>0</v>
      </c>
      <c r="J206" s="139">
        <f t="shared" si="103"/>
        <v>0</v>
      </c>
      <c r="K206" s="139">
        <f t="shared" si="103"/>
        <v>0</v>
      </c>
      <c r="L206" s="8" t="s">
        <v>26</v>
      </c>
      <c r="M206" s="8"/>
      <c r="N206" s="8"/>
    </row>
    <row r="207" spans="1:14" ht="80.25" customHeight="1" x14ac:dyDescent="0.25">
      <c r="A207" s="25"/>
      <c r="B207" s="10"/>
      <c r="C207" s="73" t="s">
        <v>147</v>
      </c>
      <c r="D207" s="17">
        <v>0</v>
      </c>
      <c r="E207" s="17">
        <v>0</v>
      </c>
      <c r="F207" s="17">
        <v>0</v>
      </c>
      <c r="G207" s="17">
        <v>0</v>
      </c>
      <c r="H207" s="17">
        <v>0</v>
      </c>
      <c r="I207" s="17">
        <v>0</v>
      </c>
      <c r="J207" s="17">
        <v>0</v>
      </c>
      <c r="K207" s="17">
        <v>0</v>
      </c>
      <c r="L207" s="143" t="s">
        <v>26</v>
      </c>
      <c r="M207" s="143"/>
      <c r="N207" s="60" t="s">
        <v>148</v>
      </c>
    </row>
    <row r="208" spans="1:14" ht="29.4" customHeight="1" x14ac:dyDescent="0.25">
      <c r="A208" s="22"/>
      <c r="B208" s="147" t="s">
        <v>139</v>
      </c>
      <c r="C208" s="148"/>
      <c r="D208" s="139">
        <f>D209</f>
        <v>0</v>
      </c>
      <c r="E208" s="139">
        <f>E209</f>
        <v>0</v>
      </c>
      <c r="F208" s="139">
        <f t="shared" ref="F208:K208" si="104">F209</f>
        <v>0</v>
      </c>
      <c r="G208" s="139">
        <f t="shared" si="104"/>
        <v>0</v>
      </c>
      <c r="H208" s="139">
        <f t="shared" si="104"/>
        <v>0</v>
      </c>
      <c r="I208" s="139">
        <f t="shared" si="104"/>
        <v>0</v>
      </c>
      <c r="J208" s="139">
        <f t="shared" si="104"/>
        <v>0</v>
      </c>
      <c r="K208" s="139">
        <f t="shared" si="104"/>
        <v>0</v>
      </c>
      <c r="L208" s="140" t="s">
        <v>26</v>
      </c>
      <c r="M208" s="140"/>
      <c r="N208" s="140"/>
    </row>
    <row r="209" spans="1:14" ht="25.35" customHeight="1" x14ac:dyDescent="0.25">
      <c r="A209" s="25"/>
      <c r="B209" s="10"/>
      <c r="C209" s="73"/>
      <c r="D209" s="17">
        <v>0</v>
      </c>
      <c r="E209" s="17">
        <v>0</v>
      </c>
      <c r="F209" s="17">
        <v>0</v>
      </c>
      <c r="G209" s="13">
        <v>0</v>
      </c>
      <c r="H209" s="13">
        <v>0</v>
      </c>
      <c r="I209" s="141">
        <v>0</v>
      </c>
      <c r="J209" s="15">
        <v>0</v>
      </c>
      <c r="K209" s="15">
        <v>0</v>
      </c>
      <c r="L209" s="16" t="s">
        <v>26</v>
      </c>
      <c r="M209" s="16"/>
      <c r="N209" s="60"/>
    </row>
    <row r="210" spans="1:14" ht="31.95" customHeight="1" x14ac:dyDescent="0.25">
      <c r="A210" s="25"/>
      <c r="B210" s="206" t="s">
        <v>134</v>
      </c>
      <c r="C210" s="207"/>
      <c r="D210" s="6">
        <f t="shared" ref="D210:K210" si="105">D211</f>
        <v>0</v>
      </c>
      <c r="E210" s="6">
        <f t="shared" si="105"/>
        <v>0</v>
      </c>
      <c r="F210" s="6"/>
      <c r="G210" s="6">
        <f t="shared" si="105"/>
        <v>0</v>
      </c>
      <c r="H210" s="6">
        <f t="shared" si="105"/>
        <v>0</v>
      </c>
      <c r="I210" s="6"/>
      <c r="J210" s="6">
        <f t="shared" si="105"/>
        <v>0</v>
      </c>
      <c r="K210" s="6">
        <f t="shared" si="105"/>
        <v>0</v>
      </c>
      <c r="L210" s="4" t="s">
        <v>26</v>
      </c>
      <c r="M210" s="4" t="s">
        <v>11</v>
      </c>
      <c r="N210" s="4"/>
    </row>
    <row r="211" spans="1:14" x14ac:dyDescent="0.25">
      <c r="A211" s="22"/>
      <c r="B211" s="208" t="s">
        <v>31</v>
      </c>
      <c r="C211" s="209"/>
      <c r="D211" s="7">
        <f t="shared" ref="D211:K211" si="106">D213</f>
        <v>0</v>
      </c>
      <c r="E211" s="139">
        <f t="shared" si="106"/>
        <v>0</v>
      </c>
      <c r="F211" s="139">
        <f t="shared" si="106"/>
        <v>0</v>
      </c>
      <c r="G211" s="139">
        <f t="shared" si="106"/>
        <v>0</v>
      </c>
      <c r="H211" s="139">
        <f t="shared" si="106"/>
        <v>0</v>
      </c>
      <c r="I211" s="139">
        <f t="shared" si="106"/>
        <v>0</v>
      </c>
      <c r="J211" s="139">
        <f t="shared" si="106"/>
        <v>0</v>
      </c>
      <c r="K211" s="139">
        <f t="shared" si="106"/>
        <v>0</v>
      </c>
      <c r="L211" s="8" t="s">
        <v>26</v>
      </c>
      <c r="M211" s="8"/>
      <c r="N211" s="8"/>
    </row>
    <row r="212" spans="1:14" ht="52.8" x14ac:dyDescent="0.25">
      <c r="A212" s="25"/>
      <c r="B212" s="132" t="s">
        <v>7</v>
      </c>
      <c r="C212" s="145" t="s">
        <v>64</v>
      </c>
      <c r="D212" s="141">
        <v>0</v>
      </c>
      <c r="E212" s="141">
        <v>0</v>
      </c>
      <c r="F212" s="141">
        <v>0</v>
      </c>
      <c r="G212" s="141">
        <v>0</v>
      </c>
      <c r="H212" s="141">
        <v>0</v>
      </c>
      <c r="I212" s="141">
        <v>0</v>
      </c>
      <c r="J212" s="142">
        <v>0</v>
      </c>
      <c r="K212" s="142">
        <v>0</v>
      </c>
      <c r="L212" s="143" t="s">
        <v>26</v>
      </c>
      <c r="M212" s="143"/>
      <c r="N212" s="133" t="s">
        <v>41</v>
      </c>
    </row>
    <row r="213" spans="1:14" ht="26.4" x14ac:dyDescent="0.25">
      <c r="A213" s="25"/>
      <c r="B213" s="132" t="s">
        <v>7</v>
      </c>
      <c r="C213" s="73" t="s">
        <v>65</v>
      </c>
      <c r="D213" s="13">
        <v>0</v>
      </c>
      <c r="E213" s="13">
        <v>0</v>
      </c>
      <c r="F213" s="141">
        <v>0</v>
      </c>
      <c r="G213" s="13">
        <v>0</v>
      </c>
      <c r="H213" s="13">
        <v>0</v>
      </c>
      <c r="I213" s="141">
        <v>0</v>
      </c>
      <c r="J213" s="15">
        <v>0</v>
      </c>
      <c r="K213" s="15">
        <v>0</v>
      </c>
      <c r="L213" s="16" t="s">
        <v>26</v>
      </c>
      <c r="M213" s="16"/>
      <c r="N213" s="133" t="s">
        <v>41</v>
      </c>
    </row>
    <row r="214" spans="1:14" ht="31.95" customHeight="1" x14ac:dyDescent="0.25">
      <c r="A214" s="25"/>
      <c r="B214" s="206" t="s">
        <v>136</v>
      </c>
      <c r="C214" s="207"/>
      <c r="D214" s="6">
        <f t="shared" ref="D214:K215" si="107">D215</f>
        <v>0</v>
      </c>
      <c r="E214" s="6">
        <f t="shared" si="107"/>
        <v>0</v>
      </c>
      <c r="F214" s="6">
        <f t="shared" si="107"/>
        <v>5000</v>
      </c>
      <c r="G214" s="6">
        <f t="shared" si="107"/>
        <v>0</v>
      </c>
      <c r="H214" s="6">
        <f t="shared" si="107"/>
        <v>0</v>
      </c>
      <c r="I214" s="6">
        <f t="shared" si="107"/>
        <v>0</v>
      </c>
      <c r="J214" s="6">
        <f t="shared" si="107"/>
        <v>0</v>
      </c>
      <c r="K214" s="6">
        <f t="shared" si="107"/>
        <v>0</v>
      </c>
      <c r="L214" s="4" t="s">
        <v>26</v>
      </c>
      <c r="M214" s="4" t="s">
        <v>11</v>
      </c>
      <c r="N214" s="4"/>
    </row>
    <row r="215" spans="1:14" x14ac:dyDescent="0.25">
      <c r="A215" s="22"/>
      <c r="B215" s="208" t="s">
        <v>31</v>
      </c>
      <c r="C215" s="209"/>
      <c r="D215" s="139">
        <f>D216</f>
        <v>0</v>
      </c>
      <c r="E215" s="139">
        <f t="shared" si="107"/>
        <v>0</v>
      </c>
      <c r="F215" s="139">
        <f t="shared" si="107"/>
        <v>5000</v>
      </c>
      <c r="G215" s="139">
        <f t="shared" si="107"/>
        <v>0</v>
      </c>
      <c r="H215" s="139">
        <f t="shared" si="107"/>
        <v>0</v>
      </c>
      <c r="I215" s="139">
        <f t="shared" si="107"/>
        <v>0</v>
      </c>
      <c r="J215" s="139">
        <f t="shared" si="107"/>
        <v>0</v>
      </c>
      <c r="K215" s="139">
        <f t="shared" si="107"/>
        <v>0</v>
      </c>
      <c r="L215" s="140" t="s">
        <v>26</v>
      </c>
      <c r="M215" s="140"/>
      <c r="N215" s="140"/>
    </row>
    <row r="216" spans="1:14" ht="52.8" x14ac:dyDescent="0.25">
      <c r="A216" s="25"/>
      <c r="B216" s="10"/>
      <c r="C216" s="145" t="s">
        <v>64</v>
      </c>
      <c r="D216" s="141">
        <v>0</v>
      </c>
      <c r="E216" s="141">
        <v>0</v>
      </c>
      <c r="F216" s="141">
        <v>5000</v>
      </c>
      <c r="G216" s="141">
        <v>0</v>
      </c>
      <c r="H216" s="141">
        <v>0</v>
      </c>
      <c r="I216" s="141">
        <v>0</v>
      </c>
      <c r="J216" s="141">
        <v>0</v>
      </c>
      <c r="K216" s="141">
        <v>0</v>
      </c>
      <c r="L216" s="143" t="s">
        <v>26</v>
      </c>
      <c r="M216" s="143"/>
      <c r="N216" s="133"/>
    </row>
    <row r="217" spans="1:14" ht="31.95" customHeight="1" x14ac:dyDescent="0.25">
      <c r="A217" s="25"/>
      <c r="B217" s="206" t="s">
        <v>137</v>
      </c>
      <c r="C217" s="207"/>
      <c r="D217" s="6">
        <f t="shared" ref="D217:K218" si="108">D218</f>
        <v>0</v>
      </c>
      <c r="E217" s="6">
        <f t="shared" si="108"/>
        <v>0</v>
      </c>
      <c r="F217" s="6">
        <f t="shared" si="108"/>
        <v>0</v>
      </c>
      <c r="G217" s="6">
        <f t="shared" si="108"/>
        <v>0</v>
      </c>
      <c r="H217" s="6">
        <f t="shared" si="108"/>
        <v>0</v>
      </c>
      <c r="I217" s="6">
        <f t="shared" si="108"/>
        <v>0</v>
      </c>
      <c r="J217" s="6">
        <f t="shared" si="108"/>
        <v>0</v>
      </c>
      <c r="K217" s="6">
        <f t="shared" si="108"/>
        <v>0</v>
      </c>
      <c r="L217" s="4" t="s">
        <v>26</v>
      </c>
      <c r="M217" s="4" t="s">
        <v>11</v>
      </c>
      <c r="N217" s="4"/>
    </row>
    <row r="218" spans="1:14" x14ac:dyDescent="0.25">
      <c r="A218" s="22"/>
      <c r="B218" s="208" t="s">
        <v>31</v>
      </c>
      <c r="C218" s="209"/>
      <c r="D218" s="139">
        <f>D219</f>
        <v>0</v>
      </c>
      <c r="E218" s="139">
        <f t="shared" si="108"/>
        <v>0</v>
      </c>
      <c r="F218" s="139">
        <f t="shared" si="108"/>
        <v>0</v>
      </c>
      <c r="G218" s="139">
        <f t="shared" si="108"/>
        <v>0</v>
      </c>
      <c r="H218" s="139">
        <f t="shared" si="108"/>
        <v>0</v>
      </c>
      <c r="I218" s="139">
        <f t="shared" si="108"/>
        <v>0</v>
      </c>
      <c r="J218" s="139">
        <f t="shared" si="108"/>
        <v>0</v>
      </c>
      <c r="K218" s="139">
        <f t="shared" si="108"/>
        <v>0</v>
      </c>
      <c r="L218" s="140" t="s">
        <v>26</v>
      </c>
      <c r="M218" s="140"/>
      <c r="N218" s="140"/>
    </row>
    <row r="219" spans="1:14" x14ac:dyDescent="0.25">
      <c r="A219" s="25"/>
      <c r="B219" s="10" t="s">
        <v>191</v>
      </c>
      <c r="C219" s="145"/>
      <c r="D219" s="141">
        <v>0</v>
      </c>
      <c r="E219" s="141">
        <v>0</v>
      </c>
      <c r="F219" s="141">
        <v>0</v>
      </c>
      <c r="G219" s="141">
        <v>0</v>
      </c>
      <c r="H219" s="141">
        <v>0</v>
      </c>
      <c r="I219" s="141">
        <v>0</v>
      </c>
      <c r="J219" s="141">
        <v>0</v>
      </c>
      <c r="K219" s="141">
        <v>0</v>
      </c>
      <c r="L219" s="143" t="s">
        <v>26</v>
      </c>
      <c r="M219" s="143"/>
      <c r="N219" s="133"/>
    </row>
    <row r="220" spans="1:14" ht="31.95" customHeight="1" x14ac:dyDescent="0.25">
      <c r="A220" s="25"/>
      <c r="B220" s="206" t="s">
        <v>138</v>
      </c>
      <c r="C220" s="207"/>
      <c r="D220" s="6">
        <f t="shared" ref="D220:K221" si="109">D221</f>
        <v>0</v>
      </c>
      <c r="E220" s="6">
        <f t="shared" si="109"/>
        <v>0</v>
      </c>
      <c r="F220" s="6">
        <f t="shared" si="109"/>
        <v>0</v>
      </c>
      <c r="G220" s="6">
        <f t="shared" si="109"/>
        <v>0</v>
      </c>
      <c r="H220" s="6">
        <f t="shared" si="109"/>
        <v>0</v>
      </c>
      <c r="I220" s="6">
        <f t="shared" si="109"/>
        <v>0</v>
      </c>
      <c r="J220" s="6">
        <f t="shared" si="109"/>
        <v>0</v>
      </c>
      <c r="K220" s="6">
        <f t="shared" si="109"/>
        <v>0</v>
      </c>
      <c r="L220" s="4" t="s">
        <v>26</v>
      </c>
      <c r="M220" s="4" t="s">
        <v>11</v>
      </c>
      <c r="N220" s="4"/>
    </row>
    <row r="221" spans="1:14" x14ac:dyDescent="0.25">
      <c r="A221" s="22"/>
      <c r="B221" s="208" t="s">
        <v>31</v>
      </c>
      <c r="C221" s="209"/>
      <c r="D221" s="139">
        <f>D222</f>
        <v>0</v>
      </c>
      <c r="E221" s="139">
        <f t="shared" si="109"/>
        <v>0</v>
      </c>
      <c r="F221" s="139">
        <f t="shared" si="109"/>
        <v>0</v>
      </c>
      <c r="G221" s="139">
        <f t="shared" si="109"/>
        <v>0</v>
      </c>
      <c r="H221" s="139">
        <f t="shared" si="109"/>
        <v>0</v>
      </c>
      <c r="I221" s="139">
        <f t="shared" si="109"/>
        <v>0</v>
      </c>
      <c r="J221" s="139">
        <f t="shared" si="109"/>
        <v>0</v>
      </c>
      <c r="K221" s="139">
        <f t="shared" si="109"/>
        <v>0</v>
      </c>
      <c r="L221" s="140" t="s">
        <v>26</v>
      </c>
      <c r="M221" s="140"/>
      <c r="N221" s="140"/>
    </row>
    <row r="222" spans="1:14" x14ac:dyDescent="0.25">
      <c r="A222" s="25"/>
      <c r="B222" s="10" t="s">
        <v>191</v>
      </c>
      <c r="C222" s="145"/>
      <c r="D222" s="141">
        <v>0</v>
      </c>
      <c r="E222" s="141">
        <v>0</v>
      </c>
      <c r="F222" s="141">
        <v>0</v>
      </c>
      <c r="G222" s="141">
        <v>0</v>
      </c>
      <c r="H222" s="141">
        <v>0</v>
      </c>
      <c r="I222" s="141">
        <v>0</v>
      </c>
      <c r="J222" s="141">
        <v>0</v>
      </c>
      <c r="K222" s="141">
        <v>0</v>
      </c>
      <c r="L222" s="143" t="s">
        <v>26</v>
      </c>
      <c r="M222" s="143"/>
      <c r="N222" s="133"/>
    </row>
    <row r="223" spans="1:14" ht="32.4" customHeight="1" x14ac:dyDescent="0.25">
      <c r="A223" s="238" t="s">
        <v>53</v>
      </c>
      <c r="B223" s="239"/>
      <c r="C223" s="240"/>
      <c r="D223" s="50">
        <f>D224+D227+D230</f>
        <v>41149</v>
      </c>
      <c r="E223" s="50">
        <f t="shared" ref="E223:K223" si="110">E224+E227+E230</f>
        <v>41149</v>
      </c>
      <c r="F223" s="50">
        <f t="shared" si="110"/>
        <v>41149</v>
      </c>
      <c r="G223" s="50">
        <f t="shared" si="110"/>
        <v>0</v>
      </c>
      <c r="H223" s="50">
        <f t="shared" si="110"/>
        <v>0</v>
      </c>
      <c r="I223" s="50">
        <f t="shared" si="110"/>
        <v>0</v>
      </c>
      <c r="J223" s="50">
        <f t="shared" si="110"/>
        <v>0</v>
      </c>
      <c r="K223" s="50">
        <f t="shared" si="110"/>
        <v>0</v>
      </c>
      <c r="L223" s="50"/>
      <c r="M223" s="50" t="s">
        <v>11</v>
      </c>
      <c r="N223" s="50"/>
    </row>
    <row r="224" spans="1:14" ht="24.6" customHeight="1" x14ac:dyDescent="0.25">
      <c r="A224" s="25"/>
      <c r="B224" s="206" t="s">
        <v>140</v>
      </c>
      <c r="C224" s="207"/>
      <c r="D224" s="6">
        <f t="shared" ref="D224:K224" si="111">D225</f>
        <v>41149</v>
      </c>
      <c r="E224" s="6">
        <f t="shared" si="111"/>
        <v>41149</v>
      </c>
      <c r="F224" s="6">
        <f t="shared" si="111"/>
        <v>41149</v>
      </c>
      <c r="G224" s="6">
        <f t="shared" si="111"/>
        <v>0</v>
      </c>
      <c r="H224" s="6">
        <f t="shared" si="111"/>
        <v>0</v>
      </c>
      <c r="I224" s="6">
        <f t="shared" si="111"/>
        <v>0</v>
      </c>
      <c r="J224" s="6">
        <f t="shared" si="111"/>
        <v>0</v>
      </c>
      <c r="K224" s="6">
        <f t="shared" si="111"/>
        <v>0</v>
      </c>
      <c r="L224" s="4" t="s">
        <v>26</v>
      </c>
      <c r="M224" s="4" t="s">
        <v>11</v>
      </c>
      <c r="N224" s="4"/>
    </row>
    <row r="225" spans="1:14" x14ac:dyDescent="0.25">
      <c r="A225" s="22"/>
      <c r="B225" s="208" t="s">
        <v>31</v>
      </c>
      <c r="C225" s="209"/>
      <c r="D225" s="7">
        <f t="shared" ref="D225:K225" si="112">D226</f>
        <v>41149</v>
      </c>
      <c r="E225" s="139">
        <f t="shared" si="112"/>
        <v>41149</v>
      </c>
      <c r="F225" s="139">
        <f t="shared" si="112"/>
        <v>41149</v>
      </c>
      <c r="G225" s="139">
        <f t="shared" si="112"/>
        <v>0</v>
      </c>
      <c r="H225" s="139">
        <f t="shared" si="112"/>
        <v>0</v>
      </c>
      <c r="I225" s="139">
        <f t="shared" si="112"/>
        <v>0</v>
      </c>
      <c r="J225" s="139">
        <f t="shared" si="112"/>
        <v>0</v>
      </c>
      <c r="K225" s="139">
        <f t="shared" si="112"/>
        <v>0</v>
      </c>
      <c r="L225" s="8" t="s">
        <v>26</v>
      </c>
      <c r="M225" s="8"/>
      <c r="N225" s="8"/>
    </row>
    <row r="226" spans="1:14" ht="39.6" x14ac:dyDescent="0.25">
      <c r="A226" s="25"/>
      <c r="B226" s="10"/>
      <c r="C226" s="11" t="s">
        <v>71</v>
      </c>
      <c r="D226" s="19">
        <v>41149</v>
      </c>
      <c r="E226" s="19">
        <v>41149</v>
      </c>
      <c r="F226" s="19">
        <v>41149</v>
      </c>
      <c r="G226" s="12">
        <v>0</v>
      </c>
      <c r="H226" s="12">
        <v>0</v>
      </c>
      <c r="I226" s="12">
        <v>0</v>
      </c>
      <c r="J226" s="12">
        <v>0</v>
      </c>
      <c r="K226" s="12">
        <v>0</v>
      </c>
      <c r="L226" s="9" t="s">
        <v>26</v>
      </c>
      <c r="M226" s="9"/>
      <c r="N226" s="67" t="s">
        <v>72</v>
      </c>
    </row>
    <row r="227" spans="1:14" ht="39.6" customHeight="1" x14ac:dyDescent="0.25">
      <c r="A227" s="25"/>
      <c r="B227" s="206" t="s">
        <v>141</v>
      </c>
      <c r="C227" s="207"/>
      <c r="D227" s="6">
        <f>D228</f>
        <v>0</v>
      </c>
      <c r="E227" s="6">
        <f t="shared" ref="E227:K228" si="113">E228</f>
        <v>0</v>
      </c>
      <c r="F227" s="6">
        <f t="shared" si="113"/>
        <v>0</v>
      </c>
      <c r="G227" s="6">
        <f t="shared" si="113"/>
        <v>0</v>
      </c>
      <c r="H227" s="6">
        <f t="shared" si="113"/>
        <v>0</v>
      </c>
      <c r="I227" s="6">
        <f t="shared" si="113"/>
        <v>0</v>
      </c>
      <c r="J227" s="6">
        <f t="shared" si="113"/>
        <v>0</v>
      </c>
      <c r="K227" s="6">
        <f t="shared" si="113"/>
        <v>0</v>
      </c>
      <c r="L227" s="4" t="s">
        <v>26</v>
      </c>
      <c r="M227" s="4" t="s">
        <v>11</v>
      </c>
      <c r="N227" s="4"/>
    </row>
    <row r="228" spans="1:14" ht="24" customHeight="1" x14ac:dyDescent="0.25">
      <c r="A228" s="22"/>
      <c r="B228" s="208" t="s">
        <v>31</v>
      </c>
      <c r="C228" s="209"/>
      <c r="D228" s="7">
        <f>D229</f>
        <v>0</v>
      </c>
      <c r="E228" s="139">
        <f t="shared" si="113"/>
        <v>0</v>
      </c>
      <c r="F228" s="139">
        <f t="shared" si="113"/>
        <v>0</v>
      </c>
      <c r="G228" s="139">
        <f t="shared" si="113"/>
        <v>0</v>
      </c>
      <c r="H228" s="139">
        <f t="shared" si="113"/>
        <v>0</v>
      </c>
      <c r="I228" s="139">
        <f t="shared" si="113"/>
        <v>0</v>
      </c>
      <c r="J228" s="139">
        <f t="shared" si="113"/>
        <v>0</v>
      </c>
      <c r="K228" s="139">
        <f t="shared" si="113"/>
        <v>0</v>
      </c>
      <c r="L228" s="8" t="s">
        <v>26</v>
      </c>
      <c r="M228" s="8"/>
      <c r="N228" s="8"/>
    </row>
    <row r="229" spans="1:14" ht="42.6" customHeight="1" x14ac:dyDescent="0.25">
      <c r="A229" s="22"/>
      <c r="B229" s="69"/>
      <c r="C229" s="70" t="s">
        <v>74</v>
      </c>
      <c r="D229" s="13">
        <v>0</v>
      </c>
      <c r="E229" s="13">
        <v>0</v>
      </c>
      <c r="F229" s="141">
        <v>0</v>
      </c>
      <c r="G229" s="13">
        <v>0</v>
      </c>
      <c r="H229" s="13">
        <v>0</v>
      </c>
      <c r="I229" s="141">
        <v>0</v>
      </c>
      <c r="J229" s="15">
        <v>0</v>
      </c>
      <c r="K229" s="15">
        <v>0</v>
      </c>
      <c r="L229" s="16" t="s">
        <v>26</v>
      </c>
      <c r="M229" s="16"/>
      <c r="N229" s="71" t="s">
        <v>79</v>
      </c>
    </row>
    <row r="230" spans="1:14" ht="43.2" customHeight="1" x14ac:dyDescent="0.25">
      <c r="A230" s="25"/>
      <c r="B230" s="206" t="s">
        <v>142</v>
      </c>
      <c r="C230" s="207"/>
      <c r="D230" s="6">
        <f>D231</f>
        <v>0</v>
      </c>
      <c r="E230" s="6">
        <f t="shared" ref="E230:K231" si="114">E231</f>
        <v>0</v>
      </c>
      <c r="F230" s="6">
        <f t="shared" si="114"/>
        <v>0</v>
      </c>
      <c r="G230" s="6">
        <f t="shared" si="114"/>
        <v>0</v>
      </c>
      <c r="H230" s="6">
        <f t="shared" si="114"/>
        <v>0</v>
      </c>
      <c r="I230" s="6">
        <f t="shared" si="114"/>
        <v>0</v>
      </c>
      <c r="J230" s="6">
        <f t="shared" si="114"/>
        <v>0</v>
      </c>
      <c r="K230" s="6">
        <f t="shared" si="114"/>
        <v>0</v>
      </c>
      <c r="L230" s="4" t="s">
        <v>26</v>
      </c>
      <c r="M230" s="4"/>
      <c r="N230" s="4"/>
    </row>
    <row r="231" spans="1:14" x14ac:dyDescent="0.25">
      <c r="A231" s="22"/>
      <c r="B231" s="208" t="s">
        <v>31</v>
      </c>
      <c r="C231" s="209"/>
      <c r="D231" s="7">
        <f>D232</f>
        <v>0</v>
      </c>
      <c r="E231" s="139">
        <f t="shared" si="114"/>
        <v>0</v>
      </c>
      <c r="F231" s="139">
        <f t="shared" si="114"/>
        <v>0</v>
      </c>
      <c r="G231" s="139">
        <f t="shared" si="114"/>
        <v>0</v>
      </c>
      <c r="H231" s="139">
        <f t="shared" si="114"/>
        <v>0</v>
      </c>
      <c r="I231" s="139">
        <f t="shared" si="114"/>
        <v>0</v>
      </c>
      <c r="J231" s="139">
        <f t="shared" si="114"/>
        <v>0</v>
      </c>
      <c r="K231" s="139">
        <f t="shared" si="114"/>
        <v>0</v>
      </c>
      <c r="L231" s="8" t="s">
        <v>26</v>
      </c>
      <c r="M231" s="8"/>
      <c r="N231" s="8"/>
    </row>
    <row r="232" spans="1:14" ht="26.4" x14ac:dyDescent="0.25">
      <c r="A232" s="25"/>
      <c r="B232" s="10"/>
      <c r="C232" s="18" t="s">
        <v>16</v>
      </c>
      <c r="D232" s="15">
        <v>0</v>
      </c>
      <c r="E232" s="142">
        <v>0</v>
      </c>
      <c r="F232" s="142">
        <v>0</v>
      </c>
      <c r="G232" s="142">
        <v>0</v>
      </c>
      <c r="H232" s="142">
        <v>0</v>
      </c>
      <c r="I232" s="142">
        <v>0</v>
      </c>
      <c r="J232" s="142">
        <v>0</v>
      </c>
      <c r="K232" s="142">
        <v>0</v>
      </c>
      <c r="L232" s="16" t="s">
        <v>26</v>
      </c>
      <c r="M232" s="16"/>
      <c r="N232" s="67" t="s">
        <v>42</v>
      </c>
    </row>
    <row r="233" spans="1:14" ht="45" customHeight="1" x14ac:dyDescent="0.25">
      <c r="A233" s="250" t="s">
        <v>60</v>
      </c>
      <c r="B233" s="251"/>
      <c r="C233" s="251"/>
      <c r="D233" s="251"/>
      <c r="E233" s="251"/>
      <c r="F233" s="251"/>
      <c r="G233" s="251"/>
      <c r="H233" s="251"/>
      <c r="I233" s="251"/>
      <c r="J233" s="251"/>
      <c r="K233" s="251"/>
      <c r="L233" s="251"/>
      <c r="M233" s="251"/>
      <c r="N233" s="257"/>
    </row>
    <row r="234" spans="1:14" x14ac:dyDescent="0.25">
      <c r="A234" s="252" t="s">
        <v>14</v>
      </c>
      <c r="B234" s="253"/>
      <c r="C234" s="254"/>
      <c r="D234" s="111">
        <f>D235+D245+D255</f>
        <v>0</v>
      </c>
      <c r="E234" s="111">
        <f t="shared" ref="E234:K234" si="115">E235+E245+E255</f>
        <v>5000</v>
      </c>
      <c r="F234" s="111"/>
      <c r="G234" s="111">
        <f t="shared" si="115"/>
        <v>0</v>
      </c>
      <c r="H234" s="111">
        <f t="shared" si="115"/>
        <v>0</v>
      </c>
      <c r="I234" s="111"/>
      <c r="J234" s="111">
        <f t="shared" si="115"/>
        <v>0</v>
      </c>
      <c r="K234" s="111">
        <f t="shared" si="115"/>
        <v>0</v>
      </c>
      <c r="L234" s="112"/>
      <c r="M234" s="112"/>
      <c r="N234" s="112"/>
    </row>
    <row r="235" spans="1:14" ht="45.75" customHeight="1" x14ac:dyDescent="0.25">
      <c r="A235" s="238" t="s">
        <v>54</v>
      </c>
      <c r="B235" s="239"/>
      <c r="C235" s="240"/>
      <c r="D235" s="50">
        <f>D236+D239+D242</f>
        <v>0</v>
      </c>
      <c r="E235" s="50">
        <f t="shared" ref="E235:K235" si="116">E236+E239+E242</f>
        <v>5000</v>
      </c>
      <c r="F235" s="50">
        <f t="shared" si="116"/>
        <v>0</v>
      </c>
      <c r="G235" s="50">
        <f t="shared" si="116"/>
        <v>0</v>
      </c>
      <c r="H235" s="50">
        <f t="shared" si="116"/>
        <v>0</v>
      </c>
      <c r="I235" s="50">
        <f t="shared" si="116"/>
        <v>0</v>
      </c>
      <c r="J235" s="50">
        <f t="shared" si="116"/>
        <v>0</v>
      </c>
      <c r="K235" s="50">
        <f t="shared" si="116"/>
        <v>0</v>
      </c>
      <c r="L235" s="50"/>
      <c r="M235" s="50" t="s">
        <v>13</v>
      </c>
      <c r="N235" s="50"/>
    </row>
    <row r="236" spans="1:14" ht="48" customHeight="1" x14ac:dyDescent="0.25">
      <c r="A236" s="25"/>
      <c r="B236" s="206" t="s">
        <v>146</v>
      </c>
      <c r="C236" s="207"/>
      <c r="D236" s="6">
        <f>D237</f>
        <v>0</v>
      </c>
      <c r="E236" s="6">
        <f t="shared" ref="D236:K240" si="117">E237</f>
        <v>0</v>
      </c>
      <c r="F236" s="6">
        <f t="shared" si="117"/>
        <v>0</v>
      </c>
      <c r="G236" s="6">
        <f t="shared" si="117"/>
        <v>0</v>
      </c>
      <c r="H236" s="6">
        <f t="shared" si="117"/>
        <v>0</v>
      </c>
      <c r="I236" s="6">
        <f t="shared" si="117"/>
        <v>0</v>
      </c>
      <c r="J236" s="6">
        <f t="shared" si="117"/>
        <v>0</v>
      </c>
      <c r="K236" s="6">
        <f t="shared" si="117"/>
        <v>0</v>
      </c>
      <c r="L236" s="4" t="s">
        <v>26</v>
      </c>
      <c r="M236" s="4" t="s">
        <v>13</v>
      </c>
      <c r="N236" s="4"/>
    </row>
    <row r="237" spans="1:14" ht="28.2" customHeight="1" x14ac:dyDescent="0.25">
      <c r="A237" s="22"/>
      <c r="B237" s="208" t="s">
        <v>31</v>
      </c>
      <c r="C237" s="209"/>
      <c r="D237" s="7">
        <f t="shared" si="117"/>
        <v>0</v>
      </c>
      <c r="E237" s="139">
        <f t="shared" si="117"/>
        <v>0</v>
      </c>
      <c r="F237" s="139">
        <f t="shared" si="117"/>
        <v>0</v>
      </c>
      <c r="G237" s="139">
        <f t="shared" si="117"/>
        <v>0</v>
      </c>
      <c r="H237" s="139">
        <f t="shared" si="117"/>
        <v>0</v>
      </c>
      <c r="I237" s="139">
        <f t="shared" si="117"/>
        <v>0</v>
      </c>
      <c r="J237" s="139">
        <f t="shared" si="117"/>
        <v>0</v>
      </c>
      <c r="K237" s="139">
        <f t="shared" si="117"/>
        <v>0</v>
      </c>
      <c r="L237" s="8" t="s">
        <v>26</v>
      </c>
      <c r="M237" s="8"/>
      <c r="N237" s="8"/>
    </row>
    <row r="238" spans="1:14" ht="26.4" x14ac:dyDescent="0.25">
      <c r="A238" s="25"/>
      <c r="B238" s="10"/>
      <c r="C238" s="18" t="s">
        <v>16</v>
      </c>
      <c r="D238" s="15">
        <v>0</v>
      </c>
      <c r="E238" s="15">
        <v>0</v>
      </c>
      <c r="F238" s="142"/>
      <c r="G238" s="15">
        <v>0</v>
      </c>
      <c r="H238" s="15">
        <v>0</v>
      </c>
      <c r="I238" s="142"/>
      <c r="J238" s="15">
        <v>0</v>
      </c>
      <c r="K238" s="15">
        <v>0</v>
      </c>
      <c r="L238" s="16" t="s">
        <v>26</v>
      </c>
      <c r="M238" s="16"/>
      <c r="N238" s="67"/>
    </row>
    <row r="239" spans="1:14" ht="32.25" customHeight="1" x14ac:dyDescent="0.25">
      <c r="A239" s="25"/>
      <c r="B239" s="206" t="s">
        <v>153</v>
      </c>
      <c r="C239" s="207"/>
      <c r="D239" s="6">
        <f t="shared" si="117"/>
        <v>0</v>
      </c>
      <c r="E239" s="6">
        <f t="shared" si="117"/>
        <v>5000</v>
      </c>
      <c r="F239" s="6">
        <f t="shared" si="117"/>
        <v>0</v>
      </c>
      <c r="G239" s="6">
        <f t="shared" si="117"/>
        <v>0</v>
      </c>
      <c r="H239" s="6">
        <f t="shared" si="117"/>
        <v>0</v>
      </c>
      <c r="I239" s="6">
        <f t="shared" si="117"/>
        <v>0</v>
      </c>
      <c r="J239" s="6">
        <f t="shared" si="117"/>
        <v>0</v>
      </c>
      <c r="K239" s="6">
        <f t="shared" si="117"/>
        <v>0</v>
      </c>
      <c r="L239" s="4" t="s">
        <v>26</v>
      </c>
      <c r="M239" s="4" t="s">
        <v>13</v>
      </c>
      <c r="N239" s="4"/>
    </row>
    <row r="240" spans="1:14" x14ac:dyDescent="0.25">
      <c r="A240" s="25"/>
      <c r="B240" s="208" t="s">
        <v>31</v>
      </c>
      <c r="C240" s="209"/>
      <c r="D240" s="7">
        <f>D241</f>
        <v>0</v>
      </c>
      <c r="E240" s="139">
        <f t="shared" si="117"/>
        <v>5000</v>
      </c>
      <c r="F240" s="139">
        <f t="shared" si="117"/>
        <v>0</v>
      </c>
      <c r="G240" s="139">
        <f t="shared" si="117"/>
        <v>0</v>
      </c>
      <c r="H240" s="139">
        <f t="shared" si="117"/>
        <v>0</v>
      </c>
      <c r="I240" s="139">
        <f t="shared" si="117"/>
        <v>0</v>
      </c>
      <c r="J240" s="139">
        <f t="shared" si="117"/>
        <v>0</v>
      </c>
      <c r="K240" s="139">
        <f t="shared" si="117"/>
        <v>0</v>
      </c>
      <c r="L240" s="8" t="s">
        <v>26</v>
      </c>
      <c r="M240" s="8"/>
      <c r="N240" s="8"/>
    </row>
    <row r="241" spans="1:14" ht="52.8" x14ac:dyDescent="0.25">
      <c r="A241" s="25"/>
      <c r="B241" s="10" t="s">
        <v>7</v>
      </c>
      <c r="C241" s="18" t="s">
        <v>64</v>
      </c>
      <c r="D241" s="142">
        <v>0</v>
      </c>
      <c r="E241" s="142">
        <v>5000</v>
      </c>
      <c r="F241" s="142">
        <v>0</v>
      </c>
      <c r="G241" s="142">
        <v>0</v>
      </c>
      <c r="H241" s="142">
        <v>0</v>
      </c>
      <c r="I241" s="142">
        <v>0</v>
      </c>
      <c r="J241" s="142">
        <v>0</v>
      </c>
      <c r="K241" s="142">
        <v>0</v>
      </c>
      <c r="L241" s="143" t="s">
        <v>26</v>
      </c>
      <c r="M241" s="143"/>
      <c r="N241" s="133"/>
    </row>
    <row r="242" spans="1:14" ht="42" customHeight="1" x14ac:dyDescent="0.25">
      <c r="A242" s="25"/>
      <c r="B242" s="206" t="s">
        <v>154</v>
      </c>
      <c r="C242" s="207"/>
      <c r="D242" s="6">
        <f t="shared" ref="D242:K243" si="118">D243</f>
        <v>0</v>
      </c>
      <c r="E242" s="6">
        <f t="shared" si="118"/>
        <v>0</v>
      </c>
      <c r="F242" s="6">
        <f t="shared" si="118"/>
        <v>0</v>
      </c>
      <c r="G242" s="6">
        <f t="shared" si="118"/>
        <v>0</v>
      </c>
      <c r="H242" s="6">
        <f t="shared" si="118"/>
        <v>0</v>
      </c>
      <c r="I242" s="6">
        <f t="shared" si="118"/>
        <v>0</v>
      </c>
      <c r="J242" s="6">
        <f t="shared" si="118"/>
        <v>0</v>
      </c>
      <c r="K242" s="6">
        <f t="shared" si="118"/>
        <v>0</v>
      </c>
      <c r="L242" s="4" t="s">
        <v>26</v>
      </c>
      <c r="M242" s="4" t="s">
        <v>13</v>
      </c>
      <c r="N242" s="4"/>
    </row>
    <row r="243" spans="1:14" x14ac:dyDescent="0.25">
      <c r="A243" s="25"/>
      <c r="B243" s="208" t="s">
        <v>31</v>
      </c>
      <c r="C243" s="209"/>
      <c r="D243" s="139">
        <f>D244</f>
        <v>0</v>
      </c>
      <c r="E243" s="139">
        <f t="shared" si="118"/>
        <v>0</v>
      </c>
      <c r="F243" s="139">
        <f t="shared" si="118"/>
        <v>0</v>
      </c>
      <c r="G243" s="139">
        <f t="shared" si="118"/>
        <v>0</v>
      </c>
      <c r="H243" s="139">
        <f t="shared" si="118"/>
        <v>0</v>
      </c>
      <c r="I243" s="139">
        <f t="shared" si="118"/>
        <v>0</v>
      </c>
      <c r="J243" s="139">
        <f t="shared" si="118"/>
        <v>0</v>
      </c>
      <c r="K243" s="139">
        <f t="shared" si="118"/>
        <v>0</v>
      </c>
      <c r="L243" s="140" t="s">
        <v>26</v>
      </c>
      <c r="M243" s="140"/>
      <c r="N243" s="140"/>
    </row>
    <row r="244" spans="1:14" ht="39.6" x14ac:dyDescent="0.25">
      <c r="A244" s="25"/>
      <c r="B244" s="10"/>
      <c r="C244" s="145" t="s">
        <v>74</v>
      </c>
      <c r="D244" s="142">
        <v>0</v>
      </c>
      <c r="E244" s="142">
        <v>0</v>
      </c>
      <c r="F244" s="142">
        <v>0</v>
      </c>
      <c r="G244" s="142">
        <v>0</v>
      </c>
      <c r="H244" s="142">
        <v>0</v>
      </c>
      <c r="I244" s="142">
        <v>0</v>
      </c>
      <c r="J244" s="142">
        <v>0</v>
      </c>
      <c r="K244" s="142">
        <v>0</v>
      </c>
      <c r="L244" s="143" t="s">
        <v>26</v>
      </c>
      <c r="M244" s="143"/>
      <c r="N244" s="146" t="s">
        <v>79</v>
      </c>
    </row>
    <row r="245" spans="1:14" ht="44.4" customHeight="1" x14ac:dyDescent="0.25">
      <c r="A245" s="238" t="s">
        <v>55</v>
      </c>
      <c r="B245" s="239"/>
      <c r="C245" s="240"/>
      <c r="D245" s="50">
        <f>D249+D246+D252</f>
        <v>0</v>
      </c>
      <c r="E245" s="50">
        <f t="shared" ref="E245:K245" si="119">E249+E246+E252</f>
        <v>0</v>
      </c>
      <c r="F245" s="50">
        <f t="shared" si="119"/>
        <v>0</v>
      </c>
      <c r="G245" s="50">
        <f t="shared" si="119"/>
        <v>0</v>
      </c>
      <c r="H245" s="50">
        <f t="shared" si="119"/>
        <v>0</v>
      </c>
      <c r="I245" s="50">
        <f t="shared" si="119"/>
        <v>0</v>
      </c>
      <c r="J245" s="50">
        <f t="shared" si="119"/>
        <v>0</v>
      </c>
      <c r="K245" s="50">
        <f t="shared" si="119"/>
        <v>0</v>
      </c>
      <c r="L245" s="50"/>
      <c r="M245" s="50">
        <v>373</v>
      </c>
      <c r="N245" s="50"/>
    </row>
    <row r="246" spans="1:14" ht="30.6" customHeight="1" x14ac:dyDescent="0.25">
      <c r="A246" s="25"/>
      <c r="B246" s="206" t="s">
        <v>155</v>
      </c>
      <c r="C246" s="207"/>
      <c r="D246" s="6">
        <f>D247</f>
        <v>0</v>
      </c>
      <c r="E246" s="6">
        <f t="shared" ref="E246:K247" si="120">E247</f>
        <v>0</v>
      </c>
      <c r="F246" s="6">
        <f t="shared" si="120"/>
        <v>0</v>
      </c>
      <c r="G246" s="6">
        <f t="shared" si="120"/>
        <v>0</v>
      </c>
      <c r="H246" s="6">
        <f t="shared" si="120"/>
        <v>0</v>
      </c>
      <c r="I246" s="6">
        <f t="shared" si="120"/>
        <v>0</v>
      </c>
      <c r="J246" s="6">
        <f t="shared" si="120"/>
        <v>0</v>
      </c>
      <c r="K246" s="6">
        <f t="shared" si="120"/>
        <v>0</v>
      </c>
      <c r="L246" s="4" t="s">
        <v>26</v>
      </c>
      <c r="M246" s="4">
        <v>373</v>
      </c>
      <c r="N246" s="4"/>
    </row>
    <row r="247" spans="1:14" ht="21.75" customHeight="1" x14ac:dyDescent="0.25">
      <c r="A247" s="25"/>
      <c r="B247" s="162" t="s">
        <v>156</v>
      </c>
      <c r="C247" s="149"/>
      <c r="D247" s="139">
        <f>D248</f>
        <v>0</v>
      </c>
      <c r="E247" s="139">
        <f t="shared" si="120"/>
        <v>0</v>
      </c>
      <c r="F247" s="139">
        <f t="shared" si="120"/>
        <v>0</v>
      </c>
      <c r="G247" s="139">
        <f t="shared" si="120"/>
        <v>0</v>
      </c>
      <c r="H247" s="139">
        <f t="shared" si="120"/>
        <v>0</v>
      </c>
      <c r="I247" s="139">
        <f t="shared" si="120"/>
        <v>0</v>
      </c>
      <c r="J247" s="139">
        <f t="shared" si="120"/>
        <v>0</v>
      </c>
      <c r="K247" s="139">
        <f t="shared" si="120"/>
        <v>0</v>
      </c>
      <c r="L247" s="140"/>
      <c r="M247" s="140"/>
      <c r="N247" s="140"/>
    </row>
    <row r="248" spans="1:14" s="75" customFormat="1" ht="39.6" x14ac:dyDescent="0.25">
      <c r="A248" s="99"/>
      <c r="B248" s="156"/>
      <c r="C248" s="145" t="s">
        <v>74</v>
      </c>
      <c r="D248" s="106">
        <v>0</v>
      </c>
      <c r="E248" s="106">
        <v>0</v>
      </c>
      <c r="F248" s="106">
        <v>0</v>
      </c>
      <c r="G248" s="106">
        <v>0</v>
      </c>
      <c r="H248" s="106">
        <v>0</v>
      </c>
      <c r="I248" s="106">
        <v>0</v>
      </c>
      <c r="J248" s="106">
        <v>0</v>
      </c>
      <c r="K248" s="106">
        <v>0</v>
      </c>
      <c r="L248" s="25" t="s">
        <v>26</v>
      </c>
      <c r="M248" s="25"/>
      <c r="N248" s="163" t="s">
        <v>81</v>
      </c>
    </row>
    <row r="249" spans="1:14" ht="42" customHeight="1" x14ac:dyDescent="0.25">
      <c r="A249" s="25"/>
      <c r="B249" s="206" t="s">
        <v>157</v>
      </c>
      <c r="C249" s="207"/>
      <c r="D249" s="6">
        <f t="shared" ref="D249:K250" si="121">D250</f>
        <v>0</v>
      </c>
      <c r="E249" s="6">
        <f t="shared" si="121"/>
        <v>0</v>
      </c>
      <c r="F249" s="6">
        <f t="shared" si="121"/>
        <v>0</v>
      </c>
      <c r="G249" s="6">
        <f t="shared" si="121"/>
        <v>0</v>
      </c>
      <c r="H249" s="6">
        <f t="shared" si="121"/>
        <v>0</v>
      </c>
      <c r="I249" s="6">
        <f t="shared" si="121"/>
        <v>0</v>
      </c>
      <c r="J249" s="6">
        <f t="shared" si="121"/>
        <v>0</v>
      </c>
      <c r="K249" s="6">
        <f t="shared" si="121"/>
        <v>0</v>
      </c>
      <c r="L249" s="4" t="s">
        <v>26</v>
      </c>
      <c r="M249" s="4">
        <v>373</v>
      </c>
      <c r="N249" s="4"/>
    </row>
    <row r="250" spans="1:14" ht="16.95" customHeight="1" x14ac:dyDescent="0.25">
      <c r="A250" s="22"/>
      <c r="B250" s="208" t="s">
        <v>31</v>
      </c>
      <c r="C250" s="209"/>
      <c r="D250" s="7">
        <f>D251</f>
        <v>0</v>
      </c>
      <c r="E250" s="139">
        <f t="shared" si="121"/>
        <v>0</v>
      </c>
      <c r="F250" s="139">
        <f t="shared" si="121"/>
        <v>0</v>
      </c>
      <c r="G250" s="139">
        <f t="shared" si="121"/>
        <v>0</v>
      </c>
      <c r="H250" s="139">
        <f t="shared" si="121"/>
        <v>0</v>
      </c>
      <c r="I250" s="139">
        <f t="shared" si="121"/>
        <v>0</v>
      </c>
      <c r="J250" s="139">
        <f t="shared" si="121"/>
        <v>0</v>
      </c>
      <c r="K250" s="139">
        <f t="shared" si="121"/>
        <v>0</v>
      </c>
      <c r="L250" s="8" t="s">
        <v>26</v>
      </c>
      <c r="M250" s="8"/>
      <c r="N250" s="8"/>
    </row>
    <row r="251" spans="1:14" ht="26.4" x14ac:dyDescent="0.25">
      <c r="A251" s="25"/>
      <c r="B251" s="10"/>
      <c r="C251" s="18" t="s">
        <v>16</v>
      </c>
      <c r="D251" s="15">
        <v>0</v>
      </c>
      <c r="E251" s="15">
        <v>0</v>
      </c>
      <c r="F251" s="142">
        <v>0</v>
      </c>
      <c r="G251" s="15">
        <v>0</v>
      </c>
      <c r="H251" s="15">
        <v>0</v>
      </c>
      <c r="I251" s="142">
        <v>0</v>
      </c>
      <c r="J251" s="15">
        <v>0</v>
      </c>
      <c r="K251" s="15">
        <v>0</v>
      </c>
      <c r="L251" s="16" t="s">
        <v>26</v>
      </c>
      <c r="M251" s="16"/>
      <c r="N251" s="67" t="s">
        <v>42</v>
      </c>
    </row>
    <row r="252" spans="1:14" ht="54" customHeight="1" x14ac:dyDescent="0.25">
      <c r="A252" s="25"/>
      <c r="B252" s="206" t="s">
        <v>158</v>
      </c>
      <c r="C252" s="207"/>
      <c r="D252" s="6">
        <f t="shared" ref="D252:K253" si="122">D253</f>
        <v>0</v>
      </c>
      <c r="E252" s="6">
        <f t="shared" si="122"/>
        <v>0</v>
      </c>
      <c r="F252" s="6">
        <f t="shared" si="122"/>
        <v>0</v>
      </c>
      <c r="G252" s="6">
        <f t="shared" si="122"/>
        <v>0</v>
      </c>
      <c r="H252" s="6">
        <f t="shared" si="122"/>
        <v>0</v>
      </c>
      <c r="I252" s="6">
        <f t="shared" si="122"/>
        <v>0</v>
      </c>
      <c r="J252" s="6">
        <f t="shared" si="122"/>
        <v>0</v>
      </c>
      <c r="K252" s="6">
        <f t="shared" si="122"/>
        <v>0</v>
      </c>
      <c r="L252" s="4" t="s">
        <v>26</v>
      </c>
      <c r="M252" s="4">
        <v>373</v>
      </c>
      <c r="N252" s="4"/>
    </row>
    <row r="253" spans="1:14" ht="33" customHeight="1" x14ac:dyDescent="0.25">
      <c r="A253" s="22"/>
      <c r="B253" s="208" t="s">
        <v>31</v>
      </c>
      <c r="C253" s="209"/>
      <c r="D253" s="7">
        <f>D254</f>
        <v>0</v>
      </c>
      <c r="E253" s="139">
        <f t="shared" si="122"/>
        <v>0</v>
      </c>
      <c r="F253" s="139">
        <f t="shared" si="122"/>
        <v>0</v>
      </c>
      <c r="G253" s="139">
        <f t="shared" si="122"/>
        <v>0</v>
      </c>
      <c r="H253" s="139">
        <f t="shared" si="122"/>
        <v>0</v>
      </c>
      <c r="I253" s="139">
        <f t="shared" si="122"/>
        <v>0</v>
      </c>
      <c r="J253" s="139">
        <f t="shared" si="122"/>
        <v>0</v>
      </c>
      <c r="K253" s="139">
        <f t="shared" si="122"/>
        <v>0</v>
      </c>
      <c r="L253" s="8" t="s">
        <v>26</v>
      </c>
      <c r="M253" s="8"/>
      <c r="N253" s="8"/>
    </row>
    <row r="254" spans="1:14" ht="31.95" customHeight="1" x14ac:dyDescent="0.25">
      <c r="A254" s="25"/>
      <c r="B254" s="10"/>
      <c r="C254" s="73" t="s">
        <v>65</v>
      </c>
      <c r="D254" s="13">
        <v>0</v>
      </c>
      <c r="E254" s="13">
        <v>0</v>
      </c>
      <c r="F254" s="141">
        <v>0</v>
      </c>
      <c r="G254" s="13">
        <v>0</v>
      </c>
      <c r="H254" s="13">
        <v>0</v>
      </c>
      <c r="I254" s="141">
        <v>0</v>
      </c>
      <c r="J254" s="13">
        <v>0</v>
      </c>
      <c r="K254" s="13">
        <v>0</v>
      </c>
      <c r="L254" s="16" t="s">
        <v>26</v>
      </c>
      <c r="M254" s="16"/>
      <c r="N254" s="67" t="s">
        <v>27</v>
      </c>
    </row>
    <row r="255" spans="1:14" ht="33" customHeight="1" x14ac:dyDescent="0.25">
      <c r="A255" s="238" t="s">
        <v>56</v>
      </c>
      <c r="B255" s="239"/>
      <c r="C255" s="240"/>
      <c r="D255" s="50">
        <f>D256+D259+D262</f>
        <v>0</v>
      </c>
      <c r="E255" s="50">
        <f t="shared" ref="E255:K255" si="123">E256+E259+E262</f>
        <v>0</v>
      </c>
      <c r="F255" s="50">
        <f t="shared" si="123"/>
        <v>0</v>
      </c>
      <c r="G255" s="50">
        <f t="shared" si="123"/>
        <v>0</v>
      </c>
      <c r="H255" s="50">
        <f t="shared" si="123"/>
        <v>0</v>
      </c>
      <c r="I255" s="50">
        <f t="shared" si="123"/>
        <v>0</v>
      </c>
      <c r="J255" s="50">
        <f t="shared" si="123"/>
        <v>0</v>
      </c>
      <c r="K255" s="50">
        <f t="shared" si="123"/>
        <v>0</v>
      </c>
      <c r="L255" s="50"/>
      <c r="M255" s="50">
        <v>373</v>
      </c>
      <c r="N255" s="50"/>
    </row>
    <row r="256" spans="1:14" ht="41.25" customHeight="1" x14ac:dyDescent="0.25">
      <c r="A256" s="25"/>
      <c r="B256" s="206" t="s">
        <v>159</v>
      </c>
      <c r="C256" s="207"/>
      <c r="D256" s="6">
        <f t="shared" ref="D256:K256" si="124">D257</f>
        <v>0</v>
      </c>
      <c r="E256" s="6">
        <f t="shared" si="124"/>
        <v>0</v>
      </c>
      <c r="F256" s="6">
        <f t="shared" si="124"/>
        <v>0</v>
      </c>
      <c r="G256" s="6">
        <f t="shared" si="124"/>
        <v>0</v>
      </c>
      <c r="H256" s="6">
        <f t="shared" si="124"/>
        <v>0</v>
      </c>
      <c r="I256" s="6">
        <f t="shared" si="124"/>
        <v>0</v>
      </c>
      <c r="J256" s="6">
        <f t="shared" si="124"/>
        <v>0</v>
      </c>
      <c r="K256" s="6">
        <f t="shared" si="124"/>
        <v>0</v>
      </c>
      <c r="L256" s="4" t="s">
        <v>26</v>
      </c>
      <c r="M256" s="4">
        <v>373</v>
      </c>
      <c r="N256" s="4"/>
    </row>
    <row r="257" spans="1:14" ht="12.75" customHeight="1" x14ac:dyDescent="0.25">
      <c r="A257" s="22"/>
      <c r="B257" s="208" t="s">
        <v>31</v>
      </c>
      <c r="C257" s="209"/>
      <c r="D257" s="7">
        <f t="shared" ref="D257:K257" si="125">D258</f>
        <v>0</v>
      </c>
      <c r="E257" s="139">
        <f t="shared" si="125"/>
        <v>0</v>
      </c>
      <c r="F257" s="139">
        <f t="shared" si="125"/>
        <v>0</v>
      </c>
      <c r="G257" s="139">
        <f t="shared" si="125"/>
        <v>0</v>
      </c>
      <c r="H257" s="139">
        <f t="shared" si="125"/>
        <v>0</v>
      </c>
      <c r="I257" s="139">
        <f t="shared" si="125"/>
        <v>0</v>
      </c>
      <c r="J257" s="139">
        <f t="shared" si="125"/>
        <v>0</v>
      </c>
      <c r="K257" s="139">
        <f t="shared" si="125"/>
        <v>0</v>
      </c>
      <c r="L257" s="8" t="s">
        <v>26</v>
      </c>
      <c r="M257" s="140"/>
      <c r="N257" s="8"/>
    </row>
    <row r="258" spans="1:14" ht="40.5" customHeight="1" x14ac:dyDescent="0.25">
      <c r="A258" s="25"/>
      <c r="B258" s="10"/>
      <c r="C258" s="145" t="s">
        <v>74</v>
      </c>
      <c r="D258" s="13">
        <v>0</v>
      </c>
      <c r="E258" s="13">
        <v>0</v>
      </c>
      <c r="F258" s="141">
        <v>0</v>
      </c>
      <c r="G258" s="13">
        <v>0</v>
      </c>
      <c r="H258" s="13">
        <v>0</v>
      </c>
      <c r="I258" s="141">
        <v>0</v>
      </c>
      <c r="J258" s="13">
        <v>0</v>
      </c>
      <c r="K258" s="13">
        <v>0</v>
      </c>
      <c r="L258" s="16" t="s">
        <v>26</v>
      </c>
      <c r="M258" s="25"/>
      <c r="N258" s="146" t="s">
        <v>79</v>
      </c>
    </row>
    <row r="259" spans="1:14" ht="45" customHeight="1" x14ac:dyDescent="0.25">
      <c r="A259" s="25"/>
      <c r="B259" s="206" t="s">
        <v>160</v>
      </c>
      <c r="C259" s="207"/>
      <c r="D259" s="5">
        <f t="shared" ref="D259:K263" si="126">D260</f>
        <v>0</v>
      </c>
      <c r="E259" s="5">
        <f t="shared" si="126"/>
        <v>0</v>
      </c>
      <c r="F259" s="5">
        <f t="shared" si="126"/>
        <v>0</v>
      </c>
      <c r="G259" s="5">
        <f t="shared" si="126"/>
        <v>0</v>
      </c>
      <c r="H259" s="5">
        <f t="shared" si="126"/>
        <v>0</v>
      </c>
      <c r="I259" s="5">
        <f t="shared" si="126"/>
        <v>0</v>
      </c>
      <c r="J259" s="5">
        <f t="shared" si="126"/>
        <v>0</v>
      </c>
      <c r="K259" s="5">
        <f t="shared" si="126"/>
        <v>0</v>
      </c>
      <c r="L259" s="4" t="s">
        <v>26</v>
      </c>
      <c r="M259" s="4">
        <v>373</v>
      </c>
      <c r="N259" s="4"/>
    </row>
    <row r="260" spans="1:14" ht="12.75" customHeight="1" x14ac:dyDescent="0.25">
      <c r="A260" s="22"/>
      <c r="B260" s="208" t="s">
        <v>31</v>
      </c>
      <c r="C260" s="209"/>
      <c r="D260" s="139">
        <f t="shared" si="126"/>
        <v>0</v>
      </c>
      <c r="E260" s="139">
        <f t="shared" si="126"/>
        <v>0</v>
      </c>
      <c r="F260" s="139">
        <f t="shared" si="126"/>
        <v>0</v>
      </c>
      <c r="G260" s="139">
        <f t="shared" si="126"/>
        <v>0</v>
      </c>
      <c r="H260" s="139">
        <f t="shared" si="126"/>
        <v>0</v>
      </c>
      <c r="I260" s="139">
        <f t="shared" si="126"/>
        <v>0</v>
      </c>
      <c r="J260" s="139">
        <f t="shared" si="126"/>
        <v>0</v>
      </c>
      <c r="K260" s="139">
        <f t="shared" si="126"/>
        <v>0</v>
      </c>
      <c r="L260" s="140" t="s">
        <v>26</v>
      </c>
      <c r="M260" s="140"/>
      <c r="N260" s="140"/>
    </row>
    <row r="261" spans="1:14" ht="40.5" customHeight="1" x14ac:dyDescent="0.25">
      <c r="A261" s="25"/>
      <c r="B261" s="10"/>
      <c r="C261" s="145" t="s">
        <v>74</v>
      </c>
      <c r="D261" s="141">
        <v>0</v>
      </c>
      <c r="E261" s="141">
        <v>0</v>
      </c>
      <c r="F261" s="141">
        <v>0</v>
      </c>
      <c r="G261" s="141">
        <v>0</v>
      </c>
      <c r="H261" s="141">
        <v>0</v>
      </c>
      <c r="I261" s="141">
        <v>0</v>
      </c>
      <c r="J261" s="141">
        <v>0</v>
      </c>
      <c r="K261" s="141">
        <v>0</v>
      </c>
      <c r="L261" s="143" t="s">
        <v>26</v>
      </c>
      <c r="M261" s="143"/>
      <c r="N261" s="146" t="s">
        <v>79</v>
      </c>
    </row>
    <row r="262" spans="1:14" ht="45" customHeight="1" x14ac:dyDescent="0.25">
      <c r="A262" s="25"/>
      <c r="B262" s="206" t="s">
        <v>161</v>
      </c>
      <c r="C262" s="207"/>
      <c r="D262" s="5">
        <f t="shared" si="126"/>
        <v>0</v>
      </c>
      <c r="E262" s="5">
        <f t="shared" si="126"/>
        <v>0</v>
      </c>
      <c r="F262" s="5">
        <f t="shared" si="126"/>
        <v>0</v>
      </c>
      <c r="G262" s="5">
        <f t="shared" si="126"/>
        <v>0</v>
      </c>
      <c r="H262" s="5">
        <f t="shared" si="126"/>
        <v>0</v>
      </c>
      <c r="I262" s="5">
        <f t="shared" si="126"/>
        <v>0</v>
      </c>
      <c r="J262" s="5">
        <f t="shared" si="126"/>
        <v>0</v>
      </c>
      <c r="K262" s="5">
        <f t="shared" si="126"/>
        <v>0</v>
      </c>
      <c r="L262" s="4" t="s">
        <v>26</v>
      </c>
      <c r="M262" s="4">
        <v>373</v>
      </c>
      <c r="N262" s="4"/>
    </row>
    <row r="263" spans="1:14" ht="12.75" customHeight="1" x14ac:dyDescent="0.25">
      <c r="A263" s="22"/>
      <c r="B263" s="162" t="s">
        <v>156</v>
      </c>
      <c r="C263" s="149"/>
      <c r="D263" s="139">
        <f t="shared" si="126"/>
        <v>0</v>
      </c>
      <c r="E263" s="139">
        <f t="shared" si="126"/>
        <v>0</v>
      </c>
      <c r="F263" s="139">
        <f t="shared" si="126"/>
        <v>0</v>
      </c>
      <c r="G263" s="139">
        <f t="shared" si="126"/>
        <v>0</v>
      </c>
      <c r="H263" s="139">
        <f t="shared" si="126"/>
        <v>0</v>
      </c>
      <c r="I263" s="139">
        <f t="shared" si="126"/>
        <v>0</v>
      </c>
      <c r="J263" s="139">
        <f t="shared" si="126"/>
        <v>0</v>
      </c>
      <c r="K263" s="139">
        <f t="shared" si="126"/>
        <v>0</v>
      </c>
      <c r="L263" s="140" t="s">
        <v>26</v>
      </c>
      <c r="M263" s="140"/>
      <c r="N263" s="140"/>
    </row>
    <row r="264" spans="1:14" ht="40.5" customHeight="1" x14ac:dyDescent="0.25">
      <c r="A264" s="25"/>
      <c r="B264" s="156"/>
      <c r="C264" s="145" t="s">
        <v>74</v>
      </c>
      <c r="D264" s="141">
        <v>0</v>
      </c>
      <c r="E264" s="141">
        <v>0</v>
      </c>
      <c r="F264" s="141">
        <v>0</v>
      </c>
      <c r="G264" s="141">
        <v>0</v>
      </c>
      <c r="H264" s="141">
        <v>0</v>
      </c>
      <c r="I264" s="141">
        <v>0</v>
      </c>
      <c r="J264" s="141">
        <v>0</v>
      </c>
      <c r="K264" s="141">
        <v>0</v>
      </c>
      <c r="L264" s="143" t="s">
        <v>26</v>
      </c>
      <c r="M264" s="143"/>
      <c r="N264" s="146" t="s">
        <v>162</v>
      </c>
    </row>
    <row r="265" spans="1:14" ht="33" customHeight="1" x14ac:dyDescent="0.25">
      <c r="A265" s="238" t="s">
        <v>163</v>
      </c>
      <c r="B265" s="239"/>
      <c r="C265" s="240"/>
      <c r="D265" s="50">
        <f>D266</f>
        <v>0</v>
      </c>
      <c r="E265" s="50">
        <f t="shared" ref="E265:K267" si="127">E266</f>
        <v>0</v>
      </c>
      <c r="F265" s="50">
        <f t="shared" si="127"/>
        <v>0</v>
      </c>
      <c r="G265" s="50">
        <f t="shared" si="127"/>
        <v>0</v>
      </c>
      <c r="H265" s="50">
        <f t="shared" si="127"/>
        <v>0</v>
      </c>
      <c r="I265" s="50">
        <f t="shared" si="127"/>
        <v>0</v>
      </c>
      <c r="J265" s="50">
        <f t="shared" si="127"/>
        <v>0</v>
      </c>
      <c r="K265" s="50">
        <f t="shared" si="127"/>
        <v>0</v>
      </c>
      <c r="L265" s="50"/>
      <c r="M265" s="50"/>
      <c r="N265" s="50"/>
    </row>
    <row r="266" spans="1:14" ht="41.25" customHeight="1" x14ac:dyDescent="0.25">
      <c r="A266" s="25"/>
      <c r="B266" s="206"/>
      <c r="C266" s="207"/>
      <c r="D266" s="6">
        <f>D267</f>
        <v>0</v>
      </c>
      <c r="E266" s="6">
        <f t="shared" si="127"/>
        <v>0</v>
      </c>
      <c r="F266" s="6">
        <f t="shared" si="127"/>
        <v>0</v>
      </c>
      <c r="G266" s="6">
        <f t="shared" si="127"/>
        <v>0</v>
      </c>
      <c r="H266" s="6">
        <f t="shared" si="127"/>
        <v>0</v>
      </c>
      <c r="I266" s="6">
        <f t="shared" si="127"/>
        <v>0</v>
      </c>
      <c r="J266" s="6">
        <f t="shared" si="127"/>
        <v>0</v>
      </c>
      <c r="K266" s="6">
        <f t="shared" si="127"/>
        <v>0</v>
      </c>
      <c r="L266" s="4"/>
      <c r="M266" s="4"/>
      <c r="N266" s="4"/>
    </row>
    <row r="267" spans="1:14" ht="12.75" customHeight="1" x14ac:dyDescent="0.25">
      <c r="A267" s="22"/>
      <c r="B267" s="208"/>
      <c r="C267" s="209"/>
      <c r="D267" s="139">
        <f>D268</f>
        <v>0</v>
      </c>
      <c r="E267" s="139">
        <f t="shared" si="127"/>
        <v>0</v>
      </c>
      <c r="F267" s="139">
        <f t="shared" si="127"/>
        <v>0</v>
      </c>
      <c r="G267" s="139">
        <f t="shared" si="127"/>
        <v>0</v>
      </c>
      <c r="H267" s="139">
        <f t="shared" si="127"/>
        <v>0</v>
      </c>
      <c r="I267" s="139">
        <f t="shared" si="127"/>
        <v>0</v>
      </c>
      <c r="J267" s="139">
        <f t="shared" si="127"/>
        <v>0</v>
      </c>
      <c r="K267" s="139">
        <f t="shared" si="127"/>
        <v>0</v>
      </c>
      <c r="L267" s="140"/>
      <c r="M267" s="140"/>
      <c r="N267" s="140"/>
    </row>
    <row r="268" spans="1:14" ht="40.5" customHeight="1" x14ac:dyDescent="0.25">
      <c r="A268" s="25"/>
      <c r="B268" s="10"/>
      <c r="C268" s="145"/>
      <c r="D268" s="141"/>
      <c r="E268" s="141"/>
      <c r="F268" s="141"/>
      <c r="G268" s="141"/>
      <c r="H268" s="141"/>
      <c r="I268" s="141"/>
      <c r="J268" s="141"/>
      <c r="K268" s="141"/>
      <c r="L268" s="143"/>
      <c r="M268" s="143"/>
      <c r="N268" s="133"/>
    </row>
    <row r="269" spans="1:14" ht="47.25" customHeight="1" x14ac:dyDescent="0.25">
      <c r="A269" s="238" t="s">
        <v>164</v>
      </c>
      <c r="B269" s="239"/>
      <c r="C269" s="240"/>
      <c r="D269" s="50">
        <f>D270+D273</f>
        <v>0</v>
      </c>
      <c r="E269" s="50">
        <f t="shared" ref="E269:K269" si="128">E270+E273</f>
        <v>0</v>
      </c>
      <c r="F269" s="50">
        <f t="shared" si="128"/>
        <v>0</v>
      </c>
      <c r="G269" s="50">
        <f t="shared" si="128"/>
        <v>0</v>
      </c>
      <c r="H269" s="50">
        <f t="shared" si="128"/>
        <v>0</v>
      </c>
      <c r="I269" s="50">
        <f t="shared" si="128"/>
        <v>0</v>
      </c>
      <c r="J269" s="50">
        <f t="shared" si="128"/>
        <v>0</v>
      </c>
      <c r="K269" s="50">
        <f t="shared" si="128"/>
        <v>0</v>
      </c>
      <c r="L269" s="50"/>
      <c r="M269" s="50">
        <v>373</v>
      </c>
      <c r="N269" s="50"/>
    </row>
    <row r="270" spans="1:14" ht="41.25" customHeight="1" x14ac:dyDescent="0.25">
      <c r="A270" s="25"/>
      <c r="B270" s="206" t="s">
        <v>165</v>
      </c>
      <c r="C270" s="207"/>
      <c r="D270" s="6">
        <f t="shared" ref="D270:K274" si="129">D271</f>
        <v>0</v>
      </c>
      <c r="E270" s="6">
        <f t="shared" si="129"/>
        <v>0</v>
      </c>
      <c r="F270" s="6">
        <f t="shared" si="129"/>
        <v>0</v>
      </c>
      <c r="G270" s="6">
        <f t="shared" si="129"/>
        <v>0</v>
      </c>
      <c r="H270" s="6">
        <f t="shared" si="129"/>
        <v>0</v>
      </c>
      <c r="I270" s="6">
        <f t="shared" si="129"/>
        <v>0</v>
      </c>
      <c r="J270" s="6">
        <f t="shared" si="129"/>
        <v>0</v>
      </c>
      <c r="K270" s="6">
        <f t="shared" si="129"/>
        <v>0</v>
      </c>
      <c r="L270" s="4" t="s">
        <v>26</v>
      </c>
      <c r="M270" s="4">
        <v>373</v>
      </c>
      <c r="N270" s="4"/>
    </row>
    <row r="271" spans="1:14" ht="12.75" customHeight="1" x14ac:dyDescent="0.25">
      <c r="A271" s="22"/>
      <c r="B271" s="208" t="s">
        <v>31</v>
      </c>
      <c r="C271" s="209"/>
      <c r="D271" s="139">
        <f t="shared" si="129"/>
        <v>0</v>
      </c>
      <c r="E271" s="139">
        <f t="shared" si="129"/>
        <v>0</v>
      </c>
      <c r="F271" s="139">
        <f t="shared" si="129"/>
        <v>0</v>
      </c>
      <c r="G271" s="139">
        <f t="shared" si="129"/>
        <v>0</v>
      </c>
      <c r="H271" s="139">
        <f t="shared" si="129"/>
        <v>0</v>
      </c>
      <c r="I271" s="139">
        <f t="shared" si="129"/>
        <v>0</v>
      </c>
      <c r="J271" s="139">
        <f t="shared" si="129"/>
        <v>0</v>
      </c>
      <c r="K271" s="139">
        <f t="shared" si="129"/>
        <v>0</v>
      </c>
      <c r="L271" s="140" t="s">
        <v>26</v>
      </c>
      <c r="M271" s="140"/>
      <c r="N271" s="140"/>
    </row>
    <row r="272" spans="1:14" ht="40.5" customHeight="1" x14ac:dyDescent="0.25">
      <c r="A272" s="25"/>
      <c r="B272" s="10"/>
      <c r="C272" s="145" t="s">
        <v>74</v>
      </c>
      <c r="D272" s="141">
        <v>0</v>
      </c>
      <c r="E272" s="141">
        <v>0</v>
      </c>
      <c r="F272" s="141">
        <v>0</v>
      </c>
      <c r="G272" s="141">
        <v>0</v>
      </c>
      <c r="H272" s="141">
        <v>0</v>
      </c>
      <c r="I272" s="141">
        <v>0</v>
      </c>
      <c r="J272" s="141">
        <v>0</v>
      </c>
      <c r="K272" s="141">
        <v>0</v>
      </c>
      <c r="L272" s="143" t="s">
        <v>26</v>
      </c>
      <c r="M272" s="143"/>
      <c r="N272" s="146" t="s">
        <v>79</v>
      </c>
    </row>
    <row r="273" spans="1:14" ht="41.25" customHeight="1" x14ac:dyDescent="0.25">
      <c r="A273" s="25"/>
      <c r="B273" s="206" t="s">
        <v>166</v>
      </c>
      <c r="C273" s="207"/>
      <c r="D273" s="6">
        <f t="shared" si="129"/>
        <v>0</v>
      </c>
      <c r="E273" s="6">
        <f t="shared" si="129"/>
        <v>0</v>
      </c>
      <c r="F273" s="6">
        <f t="shared" si="129"/>
        <v>0</v>
      </c>
      <c r="G273" s="6">
        <f t="shared" si="129"/>
        <v>0</v>
      </c>
      <c r="H273" s="6">
        <f t="shared" si="129"/>
        <v>0</v>
      </c>
      <c r="I273" s="6">
        <f t="shared" si="129"/>
        <v>0</v>
      </c>
      <c r="J273" s="6">
        <f t="shared" si="129"/>
        <v>0</v>
      </c>
      <c r="K273" s="6">
        <f t="shared" si="129"/>
        <v>0</v>
      </c>
      <c r="L273" s="4" t="s">
        <v>26</v>
      </c>
      <c r="M273" s="4">
        <v>373</v>
      </c>
      <c r="N273" s="4"/>
    </row>
    <row r="274" spans="1:14" ht="12.75" customHeight="1" x14ac:dyDescent="0.25">
      <c r="A274" s="22"/>
      <c r="B274" s="208" t="s">
        <v>156</v>
      </c>
      <c r="C274" s="209"/>
      <c r="D274" s="139">
        <f t="shared" si="129"/>
        <v>0</v>
      </c>
      <c r="E274" s="139">
        <f t="shared" si="129"/>
        <v>0</v>
      </c>
      <c r="F274" s="139">
        <f t="shared" si="129"/>
        <v>0</v>
      </c>
      <c r="G274" s="139">
        <f t="shared" si="129"/>
        <v>0</v>
      </c>
      <c r="H274" s="139">
        <f t="shared" si="129"/>
        <v>0</v>
      </c>
      <c r="I274" s="139">
        <f t="shared" si="129"/>
        <v>0</v>
      </c>
      <c r="J274" s="139">
        <f t="shared" si="129"/>
        <v>0</v>
      </c>
      <c r="K274" s="139">
        <f t="shared" si="129"/>
        <v>0</v>
      </c>
      <c r="L274" s="140" t="s">
        <v>26</v>
      </c>
      <c r="M274" s="140"/>
      <c r="N274" s="140"/>
    </row>
    <row r="275" spans="1:14" ht="40.5" customHeight="1" x14ac:dyDescent="0.25">
      <c r="A275" s="25"/>
      <c r="B275" s="10"/>
      <c r="C275" s="145" t="s">
        <v>74</v>
      </c>
      <c r="D275" s="141">
        <v>0</v>
      </c>
      <c r="E275" s="141">
        <v>0</v>
      </c>
      <c r="F275" s="141">
        <v>0</v>
      </c>
      <c r="G275" s="141">
        <v>0</v>
      </c>
      <c r="H275" s="141">
        <v>0</v>
      </c>
      <c r="I275" s="141">
        <v>0</v>
      </c>
      <c r="J275" s="141">
        <v>0</v>
      </c>
      <c r="K275" s="141">
        <v>0</v>
      </c>
      <c r="L275" s="143" t="s">
        <v>26</v>
      </c>
      <c r="M275" s="143"/>
      <c r="N275" s="146" t="s">
        <v>162</v>
      </c>
    </row>
    <row r="276" spans="1:14" ht="44.4" customHeight="1" x14ac:dyDescent="0.25">
      <c r="A276" s="250" t="s">
        <v>61</v>
      </c>
      <c r="B276" s="251"/>
      <c r="C276" s="251"/>
      <c r="D276" s="251"/>
      <c r="E276" s="251"/>
      <c r="F276" s="251"/>
      <c r="G276" s="251"/>
      <c r="H276" s="251"/>
      <c r="I276" s="251"/>
      <c r="J276" s="251"/>
      <c r="K276" s="251"/>
      <c r="L276" s="251"/>
      <c r="M276" s="251"/>
      <c r="N276" s="251"/>
    </row>
    <row r="277" spans="1:14" x14ac:dyDescent="0.25">
      <c r="A277" s="252" t="s">
        <v>14</v>
      </c>
      <c r="B277" s="253"/>
      <c r="C277" s="254"/>
      <c r="D277" s="111">
        <f>D278+D291</f>
        <v>1289078</v>
      </c>
      <c r="E277" s="111">
        <f t="shared" ref="E277:K277" si="130">E278+E291</f>
        <v>1303893</v>
      </c>
      <c r="F277" s="111"/>
      <c r="G277" s="111">
        <f t="shared" si="130"/>
        <v>0</v>
      </c>
      <c r="H277" s="111">
        <f t="shared" si="130"/>
        <v>0</v>
      </c>
      <c r="I277" s="111"/>
      <c r="J277" s="111">
        <f t="shared" si="130"/>
        <v>2000</v>
      </c>
      <c r="K277" s="111">
        <f t="shared" si="130"/>
        <v>0</v>
      </c>
      <c r="L277" s="112"/>
      <c r="M277" s="112"/>
      <c r="N277" s="112"/>
    </row>
    <row r="278" spans="1:14" ht="33" customHeight="1" x14ac:dyDescent="0.25">
      <c r="A278" s="238" t="s">
        <v>62</v>
      </c>
      <c r="B278" s="239"/>
      <c r="C278" s="240"/>
      <c r="D278" s="50">
        <f>D279+D282+D285+D288</f>
        <v>20000</v>
      </c>
      <c r="E278" s="50">
        <f t="shared" ref="E278:J278" si="131">E279+E282+E285+E288</f>
        <v>20000</v>
      </c>
      <c r="F278" s="50">
        <f t="shared" si="131"/>
        <v>20000</v>
      </c>
      <c r="G278" s="50">
        <f t="shared" si="131"/>
        <v>0</v>
      </c>
      <c r="H278" s="50">
        <f t="shared" si="131"/>
        <v>0</v>
      </c>
      <c r="I278" s="50">
        <f t="shared" si="131"/>
        <v>0</v>
      </c>
      <c r="J278" s="50">
        <f t="shared" si="131"/>
        <v>2000</v>
      </c>
      <c r="K278" s="50">
        <f t="shared" ref="K278" si="132">K279+K282</f>
        <v>0</v>
      </c>
      <c r="L278" s="50"/>
      <c r="M278" s="50">
        <v>425</v>
      </c>
      <c r="N278" s="50"/>
    </row>
    <row r="279" spans="1:14" ht="44.25" customHeight="1" x14ac:dyDescent="0.25">
      <c r="A279" s="25"/>
      <c r="B279" s="206" t="s">
        <v>167</v>
      </c>
      <c r="C279" s="207"/>
      <c r="D279" s="6">
        <f>D280</f>
        <v>20000</v>
      </c>
      <c r="E279" s="6">
        <f t="shared" ref="E279:K280" si="133">E280</f>
        <v>20000</v>
      </c>
      <c r="F279" s="6">
        <f t="shared" si="133"/>
        <v>20000</v>
      </c>
      <c r="G279" s="6">
        <f t="shared" si="133"/>
        <v>0</v>
      </c>
      <c r="H279" s="6">
        <f t="shared" si="133"/>
        <v>0</v>
      </c>
      <c r="I279" s="6">
        <f t="shared" si="133"/>
        <v>0</v>
      </c>
      <c r="J279" s="6">
        <f t="shared" si="133"/>
        <v>2000</v>
      </c>
      <c r="K279" s="6">
        <f t="shared" si="133"/>
        <v>0</v>
      </c>
      <c r="L279" s="113" t="s">
        <v>26</v>
      </c>
      <c r="M279" s="113"/>
      <c r="N279" s="113"/>
    </row>
    <row r="280" spans="1:14" ht="30" customHeight="1" x14ac:dyDescent="0.25">
      <c r="A280" s="22"/>
      <c r="B280" s="208" t="s">
        <v>31</v>
      </c>
      <c r="C280" s="209"/>
      <c r="D280" s="7">
        <f>D281</f>
        <v>20000</v>
      </c>
      <c r="E280" s="139">
        <f t="shared" si="133"/>
        <v>20000</v>
      </c>
      <c r="F280" s="139">
        <f t="shared" si="133"/>
        <v>20000</v>
      </c>
      <c r="G280" s="139">
        <f t="shared" si="133"/>
        <v>0</v>
      </c>
      <c r="H280" s="139">
        <f t="shared" si="133"/>
        <v>0</v>
      </c>
      <c r="I280" s="139">
        <f t="shared" si="133"/>
        <v>0</v>
      </c>
      <c r="J280" s="139">
        <f t="shared" si="133"/>
        <v>2000</v>
      </c>
      <c r="K280" s="139">
        <f t="shared" si="133"/>
        <v>0</v>
      </c>
      <c r="L280" s="114" t="s">
        <v>26</v>
      </c>
      <c r="M280" s="114"/>
      <c r="N280" s="114"/>
    </row>
    <row r="281" spans="1:14" ht="52.8" x14ac:dyDescent="0.25">
      <c r="A281" s="25"/>
      <c r="B281" s="10"/>
      <c r="C281" s="70" t="s">
        <v>64</v>
      </c>
      <c r="D281" s="13">
        <v>20000</v>
      </c>
      <c r="E281" s="13">
        <v>20000</v>
      </c>
      <c r="F281" s="141">
        <v>20000</v>
      </c>
      <c r="G281" s="13">
        <v>0</v>
      </c>
      <c r="H281" s="13">
        <v>0</v>
      </c>
      <c r="I281" s="141"/>
      <c r="J281" s="15">
        <v>2000</v>
      </c>
      <c r="K281" s="15">
        <v>0</v>
      </c>
      <c r="L281" s="3" t="s">
        <v>26</v>
      </c>
      <c r="M281" s="3"/>
      <c r="N281" s="67" t="s">
        <v>58</v>
      </c>
    </row>
    <row r="282" spans="1:14" ht="55.2" customHeight="1" x14ac:dyDescent="0.25">
      <c r="A282" s="25"/>
      <c r="B282" s="206" t="s">
        <v>168</v>
      </c>
      <c r="C282" s="207"/>
      <c r="D282" s="6">
        <f>D283</f>
        <v>0</v>
      </c>
      <c r="E282" s="6">
        <f t="shared" ref="E282:K283" si="134">E283</f>
        <v>0</v>
      </c>
      <c r="F282" s="6">
        <f t="shared" si="134"/>
        <v>0</v>
      </c>
      <c r="G282" s="6">
        <f t="shared" si="134"/>
        <v>0</v>
      </c>
      <c r="H282" s="6">
        <f t="shared" si="134"/>
        <v>0</v>
      </c>
      <c r="I282" s="6">
        <f t="shared" si="134"/>
        <v>0</v>
      </c>
      <c r="J282" s="6">
        <f t="shared" si="134"/>
        <v>0</v>
      </c>
      <c r="K282" s="6">
        <f t="shared" si="134"/>
        <v>0</v>
      </c>
      <c r="L282" s="113" t="s">
        <v>26</v>
      </c>
      <c r="M282" s="6">
        <v>425</v>
      </c>
      <c r="N282" s="113"/>
    </row>
    <row r="283" spans="1:14" ht="33.6" customHeight="1" x14ac:dyDescent="0.25">
      <c r="A283" s="22"/>
      <c r="B283" s="241" t="s">
        <v>31</v>
      </c>
      <c r="C283" s="209"/>
      <c r="D283" s="7">
        <f>D284</f>
        <v>0</v>
      </c>
      <c r="E283" s="139">
        <f t="shared" si="134"/>
        <v>0</v>
      </c>
      <c r="F283" s="139">
        <f t="shared" si="134"/>
        <v>0</v>
      </c>
      <c r="G283" s="139">
        <f t="shared" si="134"/>
        <v>0</v>
      </c>
      <c r="H283" s="139">
        <f t="shared" si="134"/>
        <v>0</v>
      </c>
      <c r="I283" s="139">
        <f t="shared" si="134"/>
        <v>0</v>
      </c>
      <c r="J283" s="139">
        <f t="shared" si="134"/>
        <v>0</v>
      </c>
      <c r="K283" s="139">
        <f t="shared" si="134"/>
        <v>0</v>
      </c>
      <c r="L283" s="114" t="s">
        <v>26</v>
      </c>
      <c r="M283" s="114"/>
      <c r="N283" s="114"/>
    </row>
    <row r="284" spans="1:14" ht="52.2" customHeight="1" x14ac:dyDescent="0.25">
      <c r="A284" s="25"/>
      <c r="B284" s="9" t="s">
        <v>7</v>
      </c>
      <c r="C284" s="115" t="s">
        <v>78</v>
      </c>
      <c r="D284" s="142">
        <v>0</v>
      </c>
      <c r="E284" s="142">
        <v>0</v>
      </c>
      <c r="F284" s="142">
        <v>0</v>
      </c>
      <c r="G284" s="142">
        <v>0</v>
      </c>
      <c r="H284" s="142">
        <v>0</v>
      </c>
      <c r="I284" s="142">
        <v>0</v>
      </c>
      <c r="J284" s="142">
        <v>0</v>
      </c>
      <c r="K284" s="142">
        <v>0</v>
      </c>
      <c r="L284" s="142">
        <v>2028</v>
      </c>
      <c r="M284" s="3"/>
      <c r="N284" s="161" t="s">
        <v>145</v>
      </c>
    </row>
    <row r="285" spans="1:14" ht="55.2" customHeight="1" x14ac:dyDescent="0.25">
      <c r="A285" s="25"/>
      <c r="B285" s="206" t="s">
        <v>169</v>
      </c>
      <c r="C285" s="207"/>
      <c r="D285" s="6">
        <f>D286</f>
        <v>0</v>
      </c>
      <c r="E285" s="6">
        <f t="shared" ref="E285:K286" si="135">E286</f>
        <v>0</v>
      </c>
      <c r="F285" s="6">
        <f t="shared" si="135"/>
        <v>0</v>
      </c>
      <c r="G285" s="6">
        <f t="shared" si="135"/>
        <v>0</v>
      </c>
      <c r="H285" s="6">
        <f t="shared" si="135"/>
        <v>0</v>
      </c>
      <c r="I285" s="6">
        <f t="shared" si="135"/>
        <v>0</v>
      </c>
      <c r="J285" s="6">
        <f t="shared" si="135"/>
        <v>0</v>
      </c>
      <c r="K285" s="6">
        <f t="shared" si="135"/>
        <v>0</v>
      </c>
      <c r="L285" s="113" t="s">
        <v>26</v>
      </c>
      <c r="M285" s="6">
        <v>425</v>
      </c>
      <c r="N285" s="113"/>
    </row>
    <row r="286" spans="1:14" ht="33.6" customHeight="1" x14ac:dyDescent="0.25">
      <c r="A286" s="22"/>
      <c r="B286" s="241" t="s">
        <v>31</v>
      </c>
      <c r="C286" s="209"/>
      <c r="D286" s="139">
        <f>D287</f>
        <v>0</v>
      </c>
      <c r="E286" s="139">
        <f t="shared" si="135"/>
        <v>0</v>
      </c>
      <c r="F286" s="139">
        <f t="shared" si="135"/>
        <v>0</v>
      </c>
      <c r="G286" s="139">
        <f t="shared" si="135"/>
        <v>0</v>
      </c>
      <c r="H286" s="139">
        <f t="shared" si="135"/>
        <v>0</v>
      </c>
      <c r="I286" s="139">
        <f t="shared" si="135"/>
        <v>0</v>
      </c>
      <c r="J286" s="139">
        <f t="shared" si="135"/>
        <v>0</v>
      </c>
      <c r="K286" s="139">
        <f t="shared" si="135"/>
        <v>0</v>
      </c>
      <c r="L286" s="114" t="s">
        <v>26</v>
      </c>
      <c r="M286" s="114"/>
      <c r="N286" s="114"/>
    </row>
    <row r="287" spans="1:14" ht="52.2" customHeight="1" x14ac:dyDescent="0.25">
      <c r="A287" s="25"/>
      <c r="B287" s="10" t="s">
        <v>191</v>
      </c>
      <c r="C287" s="24"/>
      <c r="D287" s="142">
        <v>0</v>
      </c>
      <c r="E287" s="142">
        <v>0</v>
      </c>
      <c r="F287" s="142">
        <v>0</v>
      </c>
      <c r="G287" s="142">
        <v>0</v>
      </c>
      <c r="H287" s="142">
        <v>0</v>
      </c>
      <c r="I287" s="142">
        <v>0</v>
      </c>
      <c r="J287" s="142">
        <v>0</v>
      </c>
      <c r="K287" s="142">
        <v>0</v>
      </c>
      <c r="L287" s="170" t="s">
        <v>26</v>
      </c>
      <c r="M287" s="3"/>
      <c r="N287" s="96"/>
    </row>
    <row r="288" spans="1:14" ht="55.2" customHeight="1" x14ac:dyDescent="0.25">
      <c r="A288" s="25"/>
      <c r="B288" s="206" t="s">
        <v>170</v>
      </c>
      <c r="C288" s="207"/>
      <c r="D288" s="6">
        <f>D289</f>
        <v>0</v>
      </c>
      <c r="E288" s="6">
        <f t="shared" ref="E288:K288" si="136">E289</f>
        <v>0</v>
      </c>
      <c r="F288" s="6">
        <f t="shared" si="136"/>
        <v>0</v>
      </c>
      <c r="G288" s="6">
        <f t="shared" si="136"/>
        <v>0</v>
      </c>
      <c r="H288" s="6">
        <f t="shared" si="136"/>
        <v>0</v>
      </c>
      <c r="I288" s="6">
        <f t="shared" si="136"/>
        <v>0</v>
      </c>
      <c r="J288" s="6">
        <f t="shared" si="136"/>
        <v>0</v>
      </c>
      <c r="K288" s="6">
        <f t="shared" si="136"/>
        <v>0</v>
      </c>
      <c r="L288" s="113" t="s">
        <v>26</v>
      </c>
      <c r="M288" s="6">
        <v>425</v>
      </c>
      <c r="N288" s="113"/>
    </row>
    <row r="289" spans="1:14" ht="33.6" customHeight="1" x14ac:dyDescent="0.25">
      <c r="A289" s="22"/>
      <c r="B289" s="208" t="s">
        <v>171</v>
      </c>
      <c r="C289" s="209"/>
      <c r="D289" s="139">
        <f>D296</f>
        <v>0</v>
      </c>
      <c r="E289" s="139">
        <f t="shared" ref="E289:K289" si="137">E296</f>
        <v>0</v>
      </c>
      <c r="F289" s="139">
        <f t="shared" si="137"/>
        <v>0</v>
      </c>
      <c r="G289" s="139">
        <f t="shared" si="137"/>
        <v>0</v>
      </c>
      <c r="H289" s="139">
        <f t="shared" si="137"/>
        <v>0</v>
      </c>
      <c r="I289" s="139"/>
      <c r="J289" s="139">
        <f t="shared" si="137"/>
        <v>0</v>
      </c>
      <c r="K289" s="139">
        <f t="shared" si="137"/>
        <v>0</v>
      </c>
      <c r="L289" s="114" t="s">
        <v>26</v>
      </c>
      <c r="M289" s="114"/>
      <c r="N289" s="114"/>
    </row>
    <row r="290" spans="1:14" ht="33.75" customHeight="1" x14ac:dyDescent="0.25">
      <c r="A290" s="25"/>
      <c r="B290" s="10"/>
      <c r="C290" s="24"/>
      <c r="D290" s="142">
        <v>0</v>
      </c>
      <c r="E290" s="142">
        <v>0</v>
      </c>
      <c r="F290" s="142">
        <v>0</v>
      </c>
      <c r="G290" s="142">
        <v>0</v>
      </c>
      <c r="H290" s="142">
        <v>0</v>
      </c>
      <c r="I290" s="142">
        <v>0</v>
      </c>
      <c r="J290" s="142">
        <v>0</v>
      </c>
      <c r="K290" s="142">
        <v>0</v>
      </c>
      <c r="L290" s="114" t="s">
        <v>26</v>
      </c>
      <c r="M290" s="3"/>
      <c r="N290" s="96"/>
    </row>
    <row r="291" spans="1:14" ht="28.5" customHeight="1" x14ac:dyDescent="0.25">
      <c r="A291" s="238" t="s">
        <v>63</v>
      </c>
      <c r="B291" s="239"/>
      <c r="C291" s="240"/>
      <c r="D291" s="50">
        <f>D292+D296+D299+D302+D305</f>
        <v>1269078</v>
      </c>
      <c r="E291" s="50">
        <f t="shared" ref="E291:K291" si="138">E292+E296+E299+E302+E305</f>
        <v>1283893</v>
      </c>
      <c r="F291" s="50">
        <f t="shared" si="138"/>
        <v>1299566</v>
      </c>
      <c r="G291" s="50">
        <f t="shared" si="138"/>
        <v>0</v>
      </c>
      <c r="H291" s="50">
        <f t="shared" si="138"/>
        <v>0</v>
      </c>
      <c r="I291" s="50">
        <f t="shared" si="138"/>
        <v>1092886</v>
      </c>
      <c r="J291" s="50">
        <f t="shared" si="138"/>
        <v>0</v>
      </c>
      <c r="K291" s="50">
        <f t="shared" si="138"/>
        <v>0</v>
      </c>
      <c r="L291" s="50"/>
      <c r="M291" s="50">
        <v>425</v>
      </c>
      <c r="N291" s="50"/>
    </row>
    <row r="292" spans="1:14" ht="27.75" customHeight="1" x14ac:dyDescent="0.25">
      <c r="A292" s="25"/>
      <c r="B292" s="206" t="s">
        <v>173</v>
      </c>
      <c r="C292" s="207"/>
      <c r="D292" s="6">
        <v>0</v>
      </c>
      <c r="E292" s="6">
        <v>0</v>
      </c>
      <c r="F292" s="6">
        <v>0</v>
      </c>
      <c r="G292" s="6">
        <v>0</v>
      </c>
      <c r="H292" s="6">
        <v>0</v>
      </c>
      <c r="I292" s="6">
        <v>0</v>
      </c>
      <c r="J292" s="6">
        <v>0</v>
      </c>
      <c r="K292" s="6">
        <v>0</v>
      </c>
      <c r="L292" s="113" t="s">
        <v>26</v>
      </c>
      <c r="M292" s="113"/>
      <c r="N292" s="113"/>
    </row>
    <row r="293" spans="1:14" ht="50.4" customHeight="1" x14ac:dyDescent="0.25">
      <c r="A293" s="22"/>
      <c r="B293" s="208" t="s">
        <v>31</v>
      </c>
      <c r="C293" s="209"/>
      <c r="D293" s="7">
        <v>0</v>
      </c>
      <c r="E293" s="139">
        <v>0</v>
      </c>
      <c r="F293" s="139">
        <v>0</v>
      </c>
      <c r="G293" s="139">
        <v>0</v>
      </c>
      <c r="H293" s="139">
        <v>0</v>
      </c>
      <c r="I293" s="139">
        <v>0</v>
      </c>
      <c r="J293" s="139">
        <v>0</v>
      </c>
      <c r="K293" s="139">
        <v>0</v>
      </c>
      <c r="L293" s="114" t="s">
        <v>26</v>
      </c>
      <c r="M293" s="114"/>
      <c r="N293" s="114"/>
    </row>
    <row r="294" spans="1:14" ht="45" customHeight="1" x14ac:dyDescent="0.25">
      <c r="A294" s="25"/>
      <c r="B294" s="10"/>
      <c r="C294" s="70" t="s">
        <v>64</v>
      </c>
      <c r="D294" s="13">
        <v>0</v>
      </c>
      <c r="E294" s="141">
        <v>0</v>
      </c>
      <c r="F294" s="141">
        <v>0</v>
      </c>
      <c r="G294" s="141">
        <v>0</v>
      </c>
      <c r="H294" s="141">
        <v>0</v>
      </c>
      <c r="I294" s="141">
        <v>0</v>
      </c>
      <c r="J294" s="141">
        <v>0</v>
      </c>
      <c r="K294" s="141">
        <v>0</v>
      </c>
      <c r="L294" s="3" t="s">
        <v>26</v>
      </c>
      <c r="M294" s="3"/>
      <c r="N294" s="67" t="s">
        <v>27</v>
      </c>
    </row>
    <row r="295" spans="1:14" ht="39.75" customHeight="1" x14ac:dyDescent="0.25">
      <c r="A295" s="25"/>
      <c r="B295" s="10"/>
      <c r="C295" s="11" t="s">
        <v>65</v>
      </c>
      <c r="D295" s="13">
        <v>0</v>
      </c>
      <c r="E295" s="141">
        <v>0</v>
      </c>
      <c r="F295" s="141">
        <v>0</v>
      </c>
      <c r="G295" s="141">
        <v>0</v>
      </c>
      <c r="H295" s="141">
        <v>0</v>
      </c>
      <c r="I295" s="141">
        <v>0</v>
      </c>
      <c r="J295" s="141">
        <v>0</v>
      </c>
      <c r="K295" s="141">
        <v>0</v>
      </c>
      <c r="L295" s="3" t="s">
        <v>26</v>
      </c>
      <c r="M295" s="3"/>
      <c r="N295" s="67" t="s">
        <v>27</v>
      </c>
    </row>
    <row r="296" spans="1:14" ht="29.4" customHeight="1" x14ac:dyDescent="0.25">
      <c r="A296" s="25"/>
      <c r="B296" s="206" t="s">
        <v>174</v>
      </c>
      <c r="C296" s="207"/>
      <c r="D296" s="6">
        <v>0</v>
      </c>
      <c r="E296" s="6"/>
      <c r="F296" s="6"/>
      <c r="G296" s="6">
        <v>0</v>
      </c>
      <c r="H296" s="6">
        <v>0</v>
      </c>
      <c r="I296" s="6"/>
      <c r="J296" s="6">
        <v>0</v>
      </c>
      <c r="K296" s="6">
        <v>0</v>
      </c>
      <c r="L296" s="113" t="s">
        <v>26</v>
      </c>
      <c r="M296" s="113"/>
      <c r="N296" s="113"/>
    </row>
    <row r="297" spans="1:14" ht="24" customHeight="1" x14ac:dyDescent="0.25">
      <c r="A297" s="22"/>
      <c r="B297" s="208" t="s">
        <v>31</v>
      </c>
      <c r="C297" s="209"/>
      <c r="D297" s="7">
        <v>0</v>
      </c>
      <c r="E297" s="7">
        <v>0</v>
      </c>
      <c r="F297" s="139"/>
      <c r="G297" s="7">
        <v>0</v>
      </c>
      <c r="H297" s="7">
        <v>0</v>
      </c>
      <c r="I297" s="139"/>
      <c r="J297" s="7">
        <v>0</v>
      </c>
      <c r="K297" s="7">
        <v>0</v>
      </c>
      <c r="L297" s="8" t="s">
        <v>26</v>
      </c>
      <c r="M297" s="8"/>
      <c r="N297" s="8"/>
    </row>
    <row r="298" spans="1:14" ht="42.6" customHeight="1" x14ac:dyDescent="0.25">
      <c r="A298" s="22"/>
      <c r="B298" s="69"/>
      <c r="C298" s="70" t="s">
        <v>74</v>
      </c>
      <c r="D298" s="13">
        <v>0</v>
      </c>
      <c r="E298" s="13">
        <v>0</v>
      </c>
      <c r="F298" s="141"/>
      <c r="G298" s="13">
        <v>0</v>
      </c>
      <c r="H298" s="13">
        <v>0</v>
      </c>
      <c r="I298" s="141"/>
      <c r="J298" s="15">
        <v>0</v>
      </c>
      <c r="K298" s="15">
        <v>0</v>
      </c>
      <c r="L298" s="16" t="s">
        <v>26</v>
      </c>
      <c r="M298" s="16"/>
      <c r="N298" s="71" t="s">
        <v>79</v>
      </c>
    </row>
    <row r="299" spans="1:14" ht="58.5" customHeight="1" x14ac:dyDescent="0.25">
      <c r="A299" s="25"/>
      <c r="B299" s="206" t="s">
        <v>175</v>
      </c>
      <c r="C299" s="207"/>
      <c r="D299" s="5">
        <f>D301</f>
        <v>1269078</v>
      </c>
      <c r="E299" s="5">
        <f t="shared" ref="E299:K299" si="139">E301</f>
        <v>1283893</v>
      </c>
      <c r="F299" s="5">
        <f t="shared" si="139"/>
        <v>1299566</v>
      </c>
      <c r="G299" s="5">
        <f t="shared" si="139"/>
        <v>0</v>
      </c>
      <c r="H299" s="5">
        <f t="shared" si="139"/>
        <v>0</v>
      </c>
      <c r="I299" s="5">
        <f t="shared" si="139"/>
        <v>1092886</v>
      </c>
      <c r="J299" s="5">
        <f t="shared" si="139"/>
        <v>0</v>
      </c>
      <c r="K299" s="5">
        <f t="shared" si="139"/>
        <v>0</v>
      </c>
      <c r="L299" s="5">
        <v>2028</v>
      </c>
      <c r="M299" s="6">
        <v>425</v>
      </c>
      <c r="N299" s="6"/>
    </row>
    <row r="300" spans="1:14" ht="24" customHeight="1" x14ac:dyDescent="0.25">
      <c r="A300" s="22"/>
      <c r="B300" s="208" t="s">
        <v>31</v>
      </c>
      <c r="C300" s="209"/>
      <c r="D300" s="7">
        <f>D301</f>
        <v>1269078</v>
      </c>
      <c r="E300" s="139">
        <f t="shared" ref="E300:K300" si="140">E301</f>
        <v>1283893</v>
      </c>
      <c r="F300" s="139">
        <f t="shared" si="140"/>
        <v>1299566</v>
      </c>
      <c r="G300" s="139">
        <f t="shared" si="140"/>
        <v>0</v>
      </c>
      <c r="H300" s="139">
        <f t="shared" si="140"/>
        <v>0</v>
      </c>
      <c r="I300" s="139">
        <f t="shared" si="140"/>
        <v>1092886</v>
      </c>
      <c r="J300" s="139">
        <f t="shared" si="140"/>
        <v>0</v>
      </c>
      <c r="K300" s="139">
        <f t="shared" si="140"/>
        <v>0</v>
      </c>
      <c r="L300" s="7" t="s">
        <v>26</v>
      </c>
      <c r="M300" s="7"/>
      <c r="N300" s="114"/>
    </row>
    <row r="301" spans="1:14" ht="39.6" x14ac:dyDescent="0.25">
      <c r="A301" s="75"/>
      <c r="B301" s="9" t="s">
        <v>7</v>
      </c>
      <c r="C301" s="115" t="s">
        <v>78</v>
      </c>
      <c r="D301" s="115">
        <v>1269078</v>
      </c>
      <c r="E301" s="115">
        <v>1283893</v>
      </c>
      <c r="F301" s="115">
        <v>1299566</v>
      </c>
      <c r="G301" s="115">
        <v>0</v>
      </c>
      <c r="H301" s="115">
        <v>0</v>
      </c>
      <c r="I301" s="115">
        <v>1092886</v>
      </c>
      <c r="J301" s="116">
        <v>0</v>
      </c>
      <c r="K301" s="115">
        <v>0</v>
      </c>
      <c r="L301" s="3">
        <v>2026</v>
      </c>
      <c r="M301" s="3"/>
      <c r="N301" s="161" t="s">
        <v>172</v>
      </c>
    </row>
    <row r="302" spans="1:14" ht="44.25" customHeight="1" x14ac:dyDescent="0.25">
      <c r="A302" s="25"/>
      <c r="B302" s="206" t="s">
        <v>176</v>
      </c>
      <c r="C302" s="207"/>
      <c r="D302" s="6">
        <f t="shared" ref="D302:K302" si="141">D303</f>
        <v>0</v>
      </c>
      <c r="E302" s="6">
        <f t="shared" si="141"/>
        <v>0</v>
      </c>
      <c r="F302" s="6"/>
      <c r="G302" s="6">
        <f t="shared" si="141"/>
        <v>0</v>
      </c>
      <c r="H302" s="6">
        <f t="shared" si="141"/>
        <v>0</v>
      </c>
      <c r="I302" s="6"/>
      <c r="J302" s="6">
        <f t="shared" si="141"/>
        <v>0</v>
      </c>
      <c r="K302" s="6">
        <f t="shared" si="141"/>
        <v>0</v>
      </c>
      <c r="L302" s="113" t="s">
        <v>26</v>
      </c>
      <c r="M302" s="6"/>
      <c r="N302" s="6"/>
    </row>
    <row r="303" spans="1:14" x14ac:dyDescent="0.25">
      <c r="A303" s="22"/>
      <c r="B303" s="208" t="s">
        <v>31</v>
      </c>
      <c r="C303" s="209"/>
      <c r="D303" s="7">
        <f t="shared" ref="D303:K303" si="142">D304</f>
        <v>0</v>
      </c>
      <c r="E303" s="7">
        <f t="shared" si="142"/>
        <v>0</v>
      </c>
      <c r="F303" s="139"/>
      <c r="G303" s="7">
        <f t="shared" si="142"/>
        <v>0</v>
      </c>
      <c r="H303" s="7">
        <f t="shared" si="142"/>
        <v>0</v>
      </c>
      <c r="I303" s="139"/>
      <c r="J303" s="7">
        <f t="shared" si="142"/>
        <v>0</v>
      </c>
      <c r="K303" s="7">
        <f t="shared" si="142"/>
        <v>0</v>
      </c>
      <c r="L303" s="114" t="s">
        <v>26</v>
      </c>
      <c r="M303" s="114"/>
      <c r="N303" s="114"/>
    </row>
    <row r="304" spans="1:14" x14ac:dyDescent="0.25">
      <c r="A304" s="117"/>
      <c r="B304" s="9" t="s">
        <v>191</v>
      </c>
      <c r="C304" s="63"/>
      <c r="D304" s="118">
        <v>0</v>
      </c>
      <c r="E304" s="118">
        <v>0</v>
      </c>
      <c r="F304" s="118"/>
      <c r="G304" s="118">
        <v>0</v>
      </c>
      <c r="H304" s="118">
        <v>0</v>
      </c>
      <c r="I304" s="118"/>
      <c r="J304" s="118">
        <v>0</v>
      </c>
      <c r="K304" s="118">
        <v>0</v>
      </c>
      <c r="L304" s="119" t="s">
        <v>26</v>
      </c>
      <c r="M304" s="119"/>
      <c r="N304" s="96"/>
    </row>
    <row r="305" spans="1:14" ht="54.75" customHeight="1" x14ac:dyDescent="0.25">
      <c r="A305" s="25"/>
      <c r="B305" s="206" t="s">
        <v>177</v>
      </c>
      <c r="C305" s="207"/>
      <c r="D305" s="6">
        <f t="shared" ref="D305:K305" si="143">D306</f>
        <v>0</v>
      </c>
      <c r="E305" s="6">
        <f t="shared" si="143"/>
        <v>0</v>
      </c>
      <c r="F305" s="6"/>
      <c r="G305" s="6">
        <f t="shared" si="143"/>
        <v>0</v>
      </c>
      <c r="H305" s="6">
        <f t="shared" si="143"/>
        <v>0</v>
      </c>
      <c r="I305" s="6"/>
      <c r="J305" s="6">
        <f t="shared" si="143"/>
        <v>0</v>
      </c>
      <c r="K305" s="6">
        <f t="shared" si="143"/>
        <v>0</v>
      </c>
      <c r="L305" s="113" t="s">
        <v>26</v>
      </c>
      <c r="M305" s="6"/>
      <c r="N305" s="6"/>
    </row>
    <row r="306" spans="1:14" x14ac:dyDescent="0.25">
      <c r="A306" s="22"/>
      <c r="B306" s="208" t="s">
        <v>31</v>
      </c>
      <c r="C306" s="209"/>
      <c r="D306" s="7">
        <v>0</v>
      </c>
      <c r="E306" s="7">
        <v>0</v>
      </c>
      <c r="F306" s="139"/>
      <c r="G306" s="7">
        <v>0</v>
      </c>
      <c r="H306" s="7">
        <v>0</v>
      </c>
      <c r="I306" s="139"/>
      <c r="J306" s="7">
        <v>0</v>
      </c>
      <c r="K306" s="7">
        <v>0</v>
      </c>
      <c r="L306" s="114" t="s">
        <v>26</v>
      </c>
      <c r="M306" s="114"/>
      <c r="N306" s="114"/>
    </row>
    <row r="307" spans="1:14" ht="26.4" x14ac:dyDescent="0.25">
      <c r="A307" s="25"/>
      <c r="B307" s="10"/>
      <c r="C307" s="18" t="s">
        <v>16</v>
      </c>
      <c r="D307" s="15">
        <v>0</v>
      </c>
      <c r="E307" s="15">
        <v>0</v>
      </c>
      <c r="F307" s="142"/>
      <c r="G307" s="15">
        <v>0</v>
      </c>
      <c r="H307" s="15">
        <v>0</v>
      </c>
      <c r="I307" s="142"/>
      <c r="J307" s="15">
        <v>0</v>
      </c>
      <c r="K307" s="15">
        <v>0</v>
      </c>
      <c r="L307" s="3" t="s">
        <v>26</v>
      </c>
      <c r="M307" s="3"/>
      <c r="N307" s="67" t="s">
        <v>42</v>
      </c>
    </row>
    <row r="308" spans="1:14" ht="44.4" customHeight="1" x14ac:dyDescent="0.25">
      <c r="A308" s="250" t="s">
        <v>178</v>
      </c>
      <c r="B308" s="251"/>
      <c r="C308" s="251"/>
      <c r="D308" s="251"/>
      <c r="E308" s="251"/>
      <c r="F308" s="251"/>
      <c r="G308" s="251"/>
      <c r="H308" s="251"/>
      <c r="I308" s="251"/>
      <c r="J308" s="251"/>
      <c r="K308" s="251"/>
      <c r="L308" s="251"/>
      <c r="M308" s="251"/>
      <c r="N308" s="251"/>
    </row>
    <row r="309" spans="1:14" x14ac:dyDescent="0.25">
      <c r="A309" s="252" t="s">
        <v>14</v>
      </c>
      <c r="B309" s="253"/>
      <c r="C309" s="254"/>
      <c r="D309" s="111">
        <f>D310</f>
        <v>0</v>
      </c>
      <c r="E309" s="111">
        <f t="shared" ref="E309:K309" si="144">E310</f>
        <v>0</v>
      </c>
      <c r="F309" s="111">
        <f t="shared" si="144"/>
        <v>0</v>
      </c>
      <c r="G309" s="111">
        <f t="shared" si="144"/>
        <v>0</v>
      </c>
      <c r="H309" s="111">
        <f t="shared" si="144"/>
        <v>203144.41</v>
      </c>
      <c r="I309" s="111">
        <f t="shared" si="144"/>
        <v>78805</v>
      </c>
      <c r="J309" s="111">
        <f t="shared" si="144"/>
        <v>0</v>
      </c>
      <c r="K309" s="111">
        <f t="shared" si="144"/>
        <v>78805</v>
      </c>
      <c r="L309" s="112"/>
      <c r="M309" s="112"/>
      <c r="N309" s="112"/>
    </row>
    <row r="310" spans="1:14" ht="41.25" customHeight="1" x14ac:dyDescent="0.25">
      <c r="A310" s="238" t="s">
        <v>179</v>
      </c>
      <c r="B310" s="239"/>
      <c r="C310" s="240"/>
      <c r="D310" s="50">
        <f>D311+D314+D317+D320</f>
        <v>0</v>
      </c>
      <c r="E310" s="50">
        <f t="shared" ref="E310:K310" si="145">E311+E314+E317+E320</f>
        <v>0</v>
      </c>
      <c r="F310" s="50">
        <f t="shared" si="145"/>
        <v>0</v>
      </c>
      <c r="G310" s="50">
        <f t="shared" si="145"/>
        <v>0</v>
      </c>
      <c r="H310" s="50">
        <f t="shared" si="145"/>
        <v>203144.41</v>
      </c>
      <c r="I310" s="50">
        <f t="shared" si="145"/>
        <v>78805</v>
      </c>
      <c r="J310" s="50">
        <f t="shared" si="145"/>
        <v>0</v>
      </c>
      <c r="K310" s="50">
        <f t="shared" si="145"/>
        <v>78805</v>
      </c>
      <c r="L310" s="50"/>
      <c r="M310" s="50" t="s">
        <v>188</v>
      </c>
      <c r="N310" s="50"/>
    </row>
    <row r="311" spans="1:14" ht="33" customHeight="1" x14ac:dyDescent="0.25">
      <c r="A311" s="25"/>
      <c r="B311" s="206" t="s">
        <v>180</v>
      </c>
      <c r="C311" s="207"/>
      <c r="D311" s="6">
        <f>D312</f>
        <v>0</v>
      </c>
      <c r="E311" s="6">
        <f t="shared" ref="E311:K311" si="146">E312</f>
        <v>0</v>
      </c>
      <c r="F311" s="6">
        <f t="shared" si="146"/>
        <v>0</v>
      </c>
      <c r="G311" s="6">
        <f t="shared" si="146"/>
        <v>0</v>
      </c>
      <c r="H311" s="6">
        <f t="shared" si="146"/>
        <v>18850</v>
      </c>
      <c r="I311" s="6">
        <f t="shared" si="146"/>
        <v>24505</v>
      </c>
      <c r="J311" s="6">
        <f t="shared" si="146"/>
        <v>0</v>
      </c>
      <c r="K311" s="6">
        <f t="shared" si="146"/>
        <v>24505</v>
      </c>
      <c r="L311" s="113" t="s">
        <v>26</v>
      </c>
      <c r="M311" s="171">
        <v>88</v>
      </c>
      <c r="N311" s="113"/>
    </row>
    <row r="312" spans="1:14" ht="30.6" customHeight="1" x14ac:dyDescent="0.25">
      <c r="A312" s="22"/>
      <c r="B312" s="208" t="s">
        <v>152</v>
      </c>
      <c r="C312" s="209"/>
      <c r="D312" s="139">
        <f>D313</f>
        <v>0</v>
      </c>
      <c r="E312" s="139">
        <f t="shared" ref="E312:K312" si="147">E313</f>
        <v>0</v>
      </c>
      <c r="F312" s="139">
        <f t="shared" si="147"/>
        <v>0</v>
      </c>
      <c r="G312" s="139">
        <f t="shared" si="147"/>
        <v>0</v>
      </c>
      <c r="H312" s="139">
        <f t="shared" si="147"/>
        <v>18850</v>
      </c>
      <c r="I312" s="139">
        <f t="shared" si="147"/>
        <v>24505</v>
      </c>
      <c r="J312" s="139">
        <f t="shared" si="147"/>
        <v>0</v>
      </c>
      <c r="K312" s="139">
        <f t="shared" si="147"/>
        <v>24505</v>
      </c>
      <c r="L312" s="114" t="s">
        <v>26</v>
      </c>
      <c r="M312" s="114"/>
      <c r="N312" s="114"/>
    </row>
    <row r="313" spans="1:14" ht="26.4" x14ac:dyDescent="0.25">
      <c r="A313" s="25"/>
      <c r="B313" s="10"/>
      <c r="C313" s="145" t="s">
        <v>151</v>
      </c>
      <c r="D313" s="141">
        <v>0</v>
      </c>
      <c r="E313" s="141">
        <v>0</v>
      </c>
      <c r="F313" s="141">
        <v>0</v>
      </c>
      <c r="G313" s="141">
        <v>0</v>
      </c>
      <c r="H313" s="142">
        <v>18850</v>
      </c>
      <c r="I313" s="142">
        <v>24505</v>
      </c>
      <c r="J313" s="141">
        <v>0</v>
      </c>
      <c r="K313" s="142">
        <v>24505</v>
      </c>
      <c r="L313" s="3" t="s">
        <v>26</v>
      </c>
      <c r="M313" s="3"/>
    </row>
    <row r="314" spans="1:14" ht="55.2" customHeight="1" x14ac:dyDescent="0.25">
      <c r="A314" s="25"/>
      <c r="B314" s="206" t="s">
        <v>181</v>
      </c>
      <c r="C314" s="207"/>
      <c r="D314" s="6">
        <f>D315</f>
        <v>0</v>
      </c>
      <c r="E314" s="6">
        <f t="shared" ref="E314:J314" si="148">E315</f>
        <v>0</v>
      </c>
      <c r="F314" s="6">
        <f t="shared" si="148"/>
        <v>0</v>
      </c>
      <c r="G314" s="6">
        <f t="shared" si="148"/>
        <v>0</v>
      </c>
      <c r="H314" s="6">
        <f t="shared" si="148"/>
        <v>184294.41</v>
      </c>
      <c r="I314" s="6">
        <f t="shared" si="148"/>
        <v>0</v>
      </c>
      <c r="J314" s="6">
        <f t="shared" si="148"/>
        <v>0</v>
      </c>
      <c r="K314" s="6">
        <f t="shared" ref="E314:K315" si="149">K315</f>
        <v>0</v>
      </c>
      <c r="L314" s="113" t="s">
        <v>26</v>
      </c>
      <c r="M314" s="6" t="s">
        <v>186</v>
      </c>
      <c r="N314" s="113"/>
    </row>
    <row r="315" spans="1:14" ht="22.5" customHeight="1" x14ac:dyDescent="0.25">
      <c r="A315" s="22"/>
      <c r="B315" s="208" t="s">
        <v>152</v>
      </c>
      <c r="C315" s="209"/>
      <c r="D315" s="139">
        <f>D316</f>
        <v>0</v>
      </c>
      <c r="E315" s="139">
        <f t="shared" si="149"/>
        <v>0</v>
      </c>
      <c r="F315" s="139">
        <f t="shared" si="149"/>
        <v>0</v>
      </c>
      <c r="G315" s="139">
        <f t="shared" si="149"/>
        <v>0</v>
      </c>
      <c r="H315" s="139">
        <f t="shared" si="149"/>
        <v>184294.41</v>
      </c>
      <c r="I315" s="139">
        <f t="shared" si="149"/>
        <v>0</v>
      </c>
      <c r="J315" s="139">
        <f t="shared" si="149"/>
        <v>0</v>
      </c>
      <c r="K315" s="139">
        <f t="shared" si="149"/>
        <v>0</v>
      </c>
      <c r="L315" s="172">
        <v>2026</v>
      </c>
      <c r="M315" s="114"/>
      <c r="N315" s="114"/>
    </row>
    <row r="316" spans="1:14" ht="105.6" x14ac:dyDescent="0.25">
      <c r="A316" s="25"/>
      <c r="B316" s="10"/>
      <c r="D316" s="142">
        <v>0</v>
      </c>
      <c r="E316" s="142">
        <v>0</v>
      </c>
      <c r="F316" s="142">
        <v>0</v>
      </c>
      <c r="G316" s="142">
        <v>0</v>
      </c>
      <c r="H316" s="126">
        <v>184294.41</v>
      </c>
      <c r="I316" s="126">
        <v>0</v>
      </c>
      <c r="J316" s="142">
        <v>0</v>
      </c>
      <c r="K316" s="142">
        <v>0</v>
      </c>
      <c r="L316" s="170" t="s">
        <v>26</v>
      </c>
      <c r="M316" s="3"/>
      <c r="N316" s="96" t="s">
        <v>184</v>
      </c>
    </row>
    <row r="317" spans="1:14" ht="34.5" customHeight="1" x14ac:dyDescent="0.25">
      <c r="A317" s="25"/>
      <c r="B317" s="206" t="s">
        <v>182</v>
      </c>
      <c r="C317" s="207"/>
      <c r="D317" s="6">
        <f>D318</f>
        <v>0</v>
      </c>
      <c r="E317" s="6">
        <f t="shared" ref="E317:J318" si="150">E318</f>
        <v>0</v>
      </c>
      <c r="F317" s="6">
        <f t="shared" si="150"/>
        <v>0</v>
      </c>
      <c r="G317" s="6">
        <f t="shared" si="150"/>
        <v>0</v>
      </c>
      <c r="H317" s="6">
        <f t="shared" si="150"/>
        <v>0</v>
      </c>
      <c r="I317" s="6">
        <f t="shared" si="150"/>
        <v>54300</v>
      </c>
      <c r="J317" s="6">
        <f t="shared" si="150"/>
        <v>0</v>
      </c>
      <c r="K317" s="6">
        <f t="shared" ref="K317:K318" si="151">K318</f>
        <v>54300</v>
      </c>
      <c r="L317" s="113" t="s">
        <v>26</v>
      </c>
      <c r="M317" s="6" t="s">
        <v>187</v>
      </c>
      <c r="N317" s="113"/>
    </row>
    <row r="318" spans="1:14" ht="24" customHeight="1" x14ac:dyDescent="0.25">
      <c r="A318" s="22"/>
      <c r="B318" s="208" t="s">
        <v>152</v>
      </c>
      <c r="C318" s="209"/>
      <c r="D318" s="139">
        <f>D319</f>
        <v>0</v>
      </c>
      <c r="E318" s="139">
        <f t="shared" si="150"/>
        <v>0</v>
      </c>
      <c r="F318" s="139">
        <f t="shared" si="150"/>
        <v>0</v>
      </c>
      <c r="G318" s="139">
        <f t="shared" si="150"/>
        <v>0</v>
      </c>
      <c r="H318" s="139">
        <f t="shared" si="150"/>
        <v>0</v>
      </c>
      <c r="I318" s="139">
        <f t="shared" si="150"/>
        <v>54300</v>
      </c>
      <c r="J318" s="139">
        <f t="shared" si="150"/>
        <v>0</v>
      </c>
      <c r="K318" s="139">
        <f t="shared" si="151"/>
        <v>54300</v>
      </c>
      <c r="L318" s="114" t="s">
        <v>26</v>
      </c>
      <c r="M318" s="114"/>
      <c r="N318" s="114"/>
    </row>
    <row r="319" spans="1:14" ht="31.5" customHeight="1" x14ac:dyDescent="0.25">
      <c r="A319" s="25"/>
      <c r="B319" s="10"/>
      <c r="C319" s="145" t="s">
        <v>151</v>
      </c>
      <c r="D319" s="142">
        <v>0</v>
      </c>
      <c r="E319" s="142">
        <v>0</v>
      </c>
      <c r="F319" s="142">
        <v>0</v>
      </c>
      <c r="G319" s="142">
        <v>0</v>
      </c>
      <c r="H319" s="142">
        <v>0</v>
      </c>
      <c r="I319" s="142">
        <v>54300</v>
      </c>
      <c r="J319" s="142">
        <v>0</v>
      </c>
      <c r="K319" s="142">
        <v>54300</v>
      </c>
      <c r="L319" s="170" t="s">
        <v>26</v>
      </c>
      <c r="M319" s="3"/>
      <c r="N319" s="96"/>
    </row>
    <row r="320" spans="1:14" ht="34.5" customHeight="1" x14ac:dyDescent="0.25">
      <c r="A320" s="25"/>
      <c r="B320" s="206" t="s">
        <v>183</v>
      </c>
      <c r="C320" s="207"/>
      <c r="D320" s="6">
        <f>D321</f>
        <v>0</v>
      </c>
      <c r="E320" s="6">
        <f t="shared" ref="E320:J320" si="152">E321</f>
        <v>0</v>
      </c>
      <c r="F320" s="6">
        <f t="shared" si="152"/>
        <v>0</v>
      </c>
      <c r="G320" s="6">
        <f t="shared" si="152"/>
        <v>0</v>
      </c>
      <c r="H320" s="6">
        <f t="shared" si="152"/>
        <v>0</v>
      </c>
      <c r="I320" s="6">
        <f t="shared" si="152"/>
        <v>0</v>
      </c>
      <c r="J320" s="6">
        <f t="shared" si="152"/>
        <v>0</v>
      </c>
      <c r="K320" s="6">
        <f t="shared" ref="K320" si="153">K321</f>
        <v>0</v>
      </c>
      <c r="L320" s="113" t="s">
        <v>26</v>
      </c>
      <c r="M320" s="6">
        <v>442</v>
      </c>
      <c r="N320" s="113"/>
    </row>
    <row r="321" spans="1:16" ht="24" customHeight="1" x14ac:dyDescent="0.25">
      <c r="A321" s="22"/>
      <c r="B321" s="208" t="s">
        <v>152</v>
      </c>
      <c r="C321" s="209"/>
      <c r="D321" s="139">
        <f>D325</f>
        <v>0</v>
      </c>
      <c r="E321" s="139">
        <f t="shared" ref="E321:J321" si="154">E325</f>
        <v>0</v>
      </c>
      <c r="F321" s="139">
        <f t="shared" si="154"/>
        <v>0</v>
      </c>
      <c r="G321" s="139">
        <f t="shared" si="154"/>
        <v>0</v>
      </c>
      <c r="H321" s="139">
        <f t="shared" si="154"/>
        <v>0</v>
      </c>
      <c r="I321" s="139">
        <f t="shared" si="154"/>
        <v>0</v>
      </c>
      <c r="J321" s="139">
        <f t="shared" si="154"/>
        <v>0</v>
      </c>
      <c r="K321" s="139">
        <f t="shared" ref="K321" si="155">K325</f>
        <v>0</v>
      </c>
      <c r="L321" s="114" t="s">
        <v>26</v>
      </c>
      <c r="M321" s="114"/>
      <c r="N321" s="114"/>
    </row>
    <row r="322" spans="1:16" ht="216" customHeight="1" x14ac:dyDescent="0.25">
      <c r="A322" s="25"/>
      <c r="B322" s="10"/>
      <c r="C322" s="24"/>
      <c r="D322" s="142">
        <v>0</v>
      </c>
      <c r="E322" s="142">
        <v>0</v>
      </c>
      <c r="F322" s="142">
        <v>0</v>
      </c>
      <c r="G322" s="142">
        <v>0</v>
      </c>
      <c r="H322" s="142">
        <v>0</v>
      </c>
      <c r="I322" s="142">
        <v>0</v>
      </c>
      <c r="J322" s="142">
        <v>0</v>
      </c>
      <c r="K322" s="142">
        <v>0</v>
      </c>
      <c r="L322" s="170" t="s">
        <v>26</v>
      </c>
      <c r="M322" s="3"/>
      <c r="N322" s="210" t="s">
        <v>185</v>
      </c>
      <c r="O322" s="211"/>
      <c r="P322" s="211"/>
    </row>
    <row r="323" spans="1:16" ht="34.799999999999997" customHeight="1" x14ac:dyDescent="0.25">
      <c r="A323" s="204" t="s">
        <v>192</v>
      </c>
      <c r="B323" s="205"/>
      <c r="C323" s="205"/>
      <c r="D323" s="205"/>
      <c r="E323" s="205"/>
      <c r="F323" s="205"/>
      <c r="G323" s="205"/>
      <c r="H323" s="205"/>
      <c r="I323" s="205"/>
      <c r="J323" s="205"/>
      <c r="K323" s="205"/>
      <c r="L323" s="205"/>
      <c r="M323" s="168"/>
      <c r="N323" s="169"/>
    </row>
    <row r="324" spans="1:16" x14ac:dyDescent="0.25">
      <c r="A324" s="164"/>
      <c r="B324" s="165"/>
      <c r="C324" s="166"/>
      <c r="D324" s="167"/>
      <c r="E324" s="167"/>
      <c r="F324" s="167"/>
      <c r="G324" s="167"/>
      <c r="H324" s="167"/>
      <c r="I324" s="167"/>
      <c r="J324" s="167"/>
      <c r="K324" s="167"/>
      <c r="L324" s="168"/>
      <c r="M324" s="168"/>
      <c r="N324" s="169"/>
    </row>
    <row r="325" spans="1:16" x14ac:dyDescent="0.25">
      <c r="A325" s="164"/>
      <c r="B325" s="165"/>
      <c r="C325" s="166"/>
      <c r="D325" s="167"/>
      <c r="E325" s="167"/>
      <c r="F325" s="167"/>
      <c r="G325" s="167"/>
      <c r="H325" s="167"/>
      <c r="I325" s="167"/>
      <c r="J325" s="167"/>
      <c r="K325" s="167"/>
      <c r="L325" s="168"/>
      <c r="M325" s="168"/>
      <c r="N325" s="169"/>
    </row>
    <row r="326" spans="1:16" x14ac:dyDescent="0.25">
      <c r="A326" s="164"/>
      <c r="B326" s="165"/>
      <c r="C326" s="166"/>
      <c r="D326" s="167"/>
      <c r="E326" s="167"/>
      <c r="F326" s="167"/>
      <c r="G326" s="167"/>
      <c r="H326" s="167"/>
      <c r="I326" s="167"/>
      <c r="J326" s="167"/>
      <c r="K326" s="167"/>
      <c r="L326" s="168"/>
      <c r="M326" s="168"/>
      <c r="N326" s="169"/>
    </row>
    <row r="327" spans="1:16" x14ac:dyDescent="0.25">
      <c r="A327" s="164"/>
      <c r="B327" s="165"/>
      <c r="C327" s="166"/>
      <c r="D327" s="167"/>
      <c r="E327" s="167"/>
      <c r="F327" s="167"/>
      <c r="G327" s="167"/>
      <c r="H327" s="167"/>
      <c r="I327" s="167"/>
      <c r="J327" s="167"/>
      <c r="K327" s="167"/>
      <c r="L327" s="168"/>
      <c r="M327" s="168"/>
      <c r="N327" s="169"/>
    </row>
    <row r="328" spans="1:16" x14ac:dyDescent="0.25">
      <c r="A328" s="244" t="s">
        <v>57</v>
      </c>
      <c r="B328" s="245"/>
      <c r="C328" s="245"/>
      <c r="D328" s="245"/>
      <c r="E328" s="245"/>
      <c r="F328" s="245"/>
      <c r="G328" s="245"/>
      <c r="H328" s="245"/>
      <c r="I328" s="245"/>
      <c r="J328" s="245"/>
      <c r="K328" s="245"/>
      <c r="L328" s="245"/>
      <c r="M328" s="245"/>
      <c r="N328" s="246"/>
    </row>
  </sheetData>
  <customSheetViews>
    <customSheetView guid="{000F5A8F-B7B7-44C9-AB11-7776C4F57A3F}" scale="85" topLeftCell="A2">
      <selection activeCell="F3" sqref="F3"/>
      <pageMargins left="0" right="0" top="0" bottom="0" header="0" footer="0"/>
      <pageSetup paperSize="9" orientation="portrait" r:id="rId1"/>
    </customSheetView>
    <customSheetView guid="{B79C1ACF-54E3-445A-9031-DA4B1E449729}" scale="85" topLeftCell="A52">
      <selection activeCell="O66" sqref="O66:O67"/>
      <pageMargins left="0" right="0" top="0" bottom="0" header="0" footer="0"/>
      <pageSetup paperSize="9" orientation="portrait" r:id="rId2"/>
    </customSheetView>
    <customSheetView guid="{1F9AA6D0-666C-4AEF-A1D6-B116D9709222}" scale="85" topLeftCell="A96">
      <selection activeCell="M244" sqref="M244"/>
      <pageMargins left="0" right="0" top="0" bottom="0" header="0" footer="0"/>
      <pageSetup paperSize="9" orientation="portrait" r:id="rId3"/>
    </customSheetView>
    <customSheetView guid="{548F5D25-7129-43AC-9B19-B301D1954C63}" scale="70">
      <selection activeCell="P14" sqref="P14"/>
      <pageMargins left="0.7" right="0.7" top="0.75" bottom="0.75" header="0.3" footer="0.3"/>
      <pageSetup paperSize="9" orientation="portrait" r:id="rId4"/>
    </customSheetView>
    <customSheetView guid="{FEC01FAD-D061-4FD2-97BD-AEE92E356762}" topLeftCell="A100">
      <selection activeCell="G106" sqref="G106"/>
      <pageMargins left="0" right="0" top="0" bottom="0" header="0" footer="0"/>
    </customSheetView>
    <customSheetView guid="{3F656E39-BA1C-431A-8283-B40635B99792}" scale="90">
      <pane ySplit="1" topLeftCell="A14" activePane="bottomLeft" state="frozen"/>
      <selection pane="bottomLeft" activeCell="O18" sqref="O18"/>
      <pageMargins left="0" right="0" top="0" bottom="0" header="0" footer="0"/>
    </customSheetView>
    <customSheetView guid="{90217543-DCE5-4A3F-AD23-17F12AABB276}" topLeftCell="A78">
      <selection activeCell="L128" sqref="L128"/>
      <pageMargins left="0" right="0" top="0" bottom="0" header="0" footer="0"/>
    </customSheetView>
    <customSheetView guid="{321041B6-33E6-473D-890F-11F219CC253E}" scale="106" topLeftCell="A106">
      <selection activeCell="O131" sqref="O131"/>
      <pageMargins left="0" right="0" top="0" bottom="0" header="0" footer="0"/>
      <pageSetup paperSize="9" orientation="portrait" r:id="rId5"/>
    </customSheetView>
    <customSheetView guid="{FDFA9388-D487-48E9-B892-CCB614DAD3C7}" scale="85">
      <selection activeCell="F3" sqref="F3:J4"/>
      <pageMargins left="0" right="0" top="0" bottom="0" header="0" footer="0"/>
      <pageSetup paperSize="9" orientation="portrait" r:id="rId6"/>
    </customSheetView>
    <customSheetView guid="{A996B123-5D6A-4D25-973E-61AE118C1C28}" scale="85" topLeftCell="A34">
      <selection activeCell="A46" sqref="A46"/>
      <pageMargins left="0" right="0" top="0" bottom="0" header="0" footer="0"/>
      <pageSetup paperSize="9" orientation="portrait" r:id="rId7"/>
    </customSheetView>
    <customSheetView guid="{50CE6D8F-C667-4FC2-B2E1-43263F491B9B}" scale="85" hiddenColumns="1" topLeftCell="A94">
      <selection activeCell="I106" sqref="I106"/>
      <pageMargins left="0" right="0" top="0" bottom="0" header="0" footer="0"/>
      <pageSetup paperSize="9" orientation="portrait" r:id="rId8"/>
    </customSheetView>
    <customSheetView guid="{F5061483-E1A7-4941-8FC9-912C5E2F1692}" scale="85" hiddenColumns="1" topLeftCell="A127">
      <selection activeCell="H105" sqref="H105"/>
      <pageMargins left="0" right="0" top="0" bottom="0" header="0" footer="0"/>
      <pageSetup paperSize="9" orientation="portrait" r:id="rId9"/>
    </customSheetView>
    <customSheetView guid="{6FF01DA7-B5B4-4EC3-8F67-5D5ADCD39E8E}" scale="90" showPageBreaks="1">
      <pane ySplit="1" topLeftCell="A257" activePane="bottomLeft" state="frozen"/>
      <selection pane="bottomLeft" activeCell="J261" sqref="J261"/>
      <pageMargins left="0" right="0" top="0" bottom="0" header="0" footer="0"/>
      <pageSetup paperSize="9" scale="50" orientation="portrait" r:id="rId10"/>
    </customSheetView>
  </customSheetViews>
  <mergeCells count="211">
    <mergeCell ref="B289:C289"/>
    <mergeCell ref="A308:N308"/>
    <mergeCell ref="A309:C309"/>
    <mergeCell ref="A310:C310"/>
    <mergeCell ref="B311:C311"/>
    <mergeCell ref="B312:C312"/>
    <mergeCell ref="B314:C314"/>
    <mergeCell ref="B315:C315"/>
    <mergeCell ref="B317:C317"/>
    <mergeCell ref="B318:C318"/>
    <mergeCell ref="B46:C46"/>
    <mergeCell ref="B47:C47"/>
    <mergeCell ref="B242:C242"/>
    <mergeCell ref="B243:C243"/>
    <mergeCell ref="B285:C285"/>
    <mergeCell ref="B286:C286"/>
    <mergeCell ref="B262:C262"/>
    <mergeCell ref="A265:C265"/>
    <mergeCell ref="B266:C266"/>
    <mergeCell ref="B267:C267"/>
    <mergeCell ref="A269:C269"/>
    <mergeCell ref="B270:C270"/>
    <mergeCell ref="B271:C271"/>
    <mergeCell ref="B273:C273"/>
    <mergeCell ref="B274:C274"/>
    <mergeCell ref="B288:C288"/>
    <mergeCell ref="B206:C206"/>
    <mergeCell ref="B210:C210"/>
    <mergeCell ref="A204:C204"/>
    <mergeCell ref="B211:C211"/>
    <mergeCell ref="B224:C224"/>
    <mergeCell ref="B225:C225"/>
    <mergeCell ref="B227:C227"/>
    <mergeCell ref="N109:P109"/>
    <mergeCell ref="B305:C305"/>
    <mergeCell ref="B306:C306"/>
    <mergeCell ref="B33:C33"/>
    <mergeCell ref="A278:C278"/>
    <mergeCell ref="A291:C291"/>
    <mergeCell ref="B240:C240"/>
    <mergeCell ref="A245:C245"/>
    <mergeCell ref="B246:C246"/>
    <mergeCell ref="B249:C249"/>
    <mergeCell ref="B250:C250"/>
    <mergeCell ref="B253:C253"/>
    <mergeCell ref="B252:C252"/>
    <mergeCell ref="A255:C255"/>
    <mergeCell ref="A223:C223"/>
    <mergeCell ref="B230:C230"/>
    <mergeCell ref="A233:N233"/>
    <mergeCell ref="A193:C193"/>
    <mergeCell ref="A277:C277"/>
    <mergeCell ref="A235:C235"/>
    <mergeCell ref="B236:C236"/>
    <mergeCell ref="B237:C237"/>
    <mergeCell ref="B239:C239"/>
    <mergeCell ref="B205:C205"/>
    <mergeCell ref="A328:N328"/>
    <mergeCell ref="A129:N129"/>
    <mergeCell ref="A276:N276"/>
    <mergeCell ref="B279:C279"/>
    <mergeCell ref="B280:C280"/>
    <mergeCell ref="B283:C283"/>
    <mergeCell ref="B282:C282"/>
    <mergeCell ref="B292:C292"/>
    <mergeCell ref="B293:C293"/>
    <mergeCell ref="B299:C299"/>
    <mergeCell ref="B296:C296"/>
    <mergeCell ref="B300:C300"/>
    <mergeCell ref="B302:C302"/>
    <mergeCell ref="B303:C303"/>
    <mergeCell ref="B256:C256"/>
    <mergeCell ref="B257:C257"/>
    <mergeCell ref="B260:C260"/>
    <mergeCell ref="B259:C259"/>
    <mergeCell ref="B297:C297"/>
    <mergeCell ref="B145:C145"/>
    <mergeCell ref="B188:C188"/>
    <mergeCell ref="B191:C191"/>
    <mergeCell ref="B228:C228"/>
    <mergeCell ref="A234:C234"/>
    <mergeCell ref="B231:C231"/>
    <mergeCell ref="B214:C214"/>
    <mergeCell ref="B215:C215"/>
    <mergeCell ref="B217:C217"/>
    <mergeCell ref="B218:C218"/>
    <mergeCell ref="B220:C220"/>
    <mergeCell ref="B221:C221"/>
    <mergeCell ref="B194:C194"/>
    <mergeCell ref="B195:C195"/>
    <mergeCell ref="B198:C198"/>
    <mergeCell ref="B201:C201"/>
    <mergeCell ref="B199:C199"/>
    <mergeCell ref="B202:C202"/>
    <mergeCell ref="B180:C180"/>
    <mergeCell ref="B181:C181"/>
    <mergeCell ref="A183:C183"/>
    <mergeCell ref="B184:C184"/>
    <mergeCell ref="B185:C185"/>
    <mergeCell ref="B187:C187"/>
    <mergeCell ref="B190:C190"/>
    <mergeCell ref="A175:C175"/>
    <mergeCell ref="B176:C176"/>
    <mergeCell ref="B177:C177"/>
    <mergeCell ref="B163:C163"/>
    <mergeCell ref="B164:C164"/>
    <mergeCell ref="B166:C166"/>
    <mergeCell ref="B167:C167"/>
    <mergeCell ref="B169:C169"/>
    <mergeCell ref="B170:C170"/>
    <mergeCell ref="B172:C172"/>
    <mergeCell ref="B173:C173"/>
    <mergeCell ref="B150:C150"/>
    <mergeCell ref="B151:C151"/>
    <mergeCell ref="B159:C159"/>
    <mergeCell ref="B160:C160"/>
    <mergeCell ref="A162:C162"/>
    <mergeCell ref="B156:C156"/>
    <mergeCell ref="B157:C157"/>
    <mergeCell ref="B139:C139"/>
    <mergeCell ref="B140:C140"/>
    <mergeCell ref="B143:C143"/>
    <mergeCell ref="B144:C144"/>
    <mergeCell ref="B147:C147"/>
    <mergeCell ref="B148:C148"/>
    <mergeCell ref="B153:C153"/>
    <mergeCell ref="B154:C154"/>
    <mergeCell ref="B132:C132"/>
    <mergeCell ref="A131:C131"/>
    <mergeCell ref="B133:C133"/>
    <mergeCell ref="B135:C135"/>
    <mergeCell ref="B136:C136"/>
    <mergeCell ref="B124:C124"/>
    <mergeCell ref="B121:C121"/>
    <mergeCell ref="B126:C126"/>
    <mergeCell ref="A123:C123"/>
    <mergeCell ref="A125:C125"/>
    <mergeCell ref="B127:C127"/>
    <mergeCell ref="B100:C100"/>
    <mergeCell ref="A102:C102"/>
    <mergeCell ref="B103:C103"/>
    <mergeCell ref="B104:C104"/>
    <mergeCell ref="B96:C96"/>
    <mergeCell ref="B99:C99"/>
    <mergeCell ref="B80:C80"/>
    <mergeCell ref="B86:C86"/>
    <mergeCell ref="B90:C90"/>
    <mergeCell ref="B94:C94"/>
    <mergeCell ref="B97:C97"/>
    <mergeCell ref="B111:C111"/>
    <mergeCell ref="B120:C120"/>
    <mergeCell ref="B107:C107"/>
    <mergeCell ref="B108:C108"/>
    <mergeCell ref="A106:C106"/>
    <mergeCell ref="B110:C110"/>
    <mergeCell ref="B113:C113"/>
    <mergeCell ref="B114:C114"/>
    <mergeCell ref="A116:C116"/>
    <mergeCell ref="B117:C117"/>
    <mergeCell ref="B118:C118"/>
    <mergeCell ref="A78:C78"/>
    <mergeCell ref="B79:C79"/>
    <mergeCell ref="B85:C85"/>
    <mergeCell ref="B89:C89"/>
    <mergeCell ref="B93:C93"/>
    <mergeCell ref="B64:C64"/>
    <mergeCell ref="B67:C67"/>
    <mergeCell ref="B70:C70"/>
    <mergeCell ref="B71:C71"/>
    <mergeCell ref="B68:C68"/>
    <mergeCell ref="B65:C65"/>
    <mergeCell ref="B74:C74"/>
    <mergeCell ref="B75:C75"/>
    <mergeCell ref="B30:C30"/>
    <mergeCell ref="B32:C32"/>
    <mergeCell ref="B36:C36"/>
    <mergeCell ref="D3:F3"/>
    <mergeCell ref="B56:C56"/>
    <mergeCell ref="B59:C59"/>
    <mergeCell ref="B62:C62"/>
    <mergeCell ref="B58:C58"/>
    <mergeCell ref="B61:C61"/>
    <mergeCell ref="B44:C44"/>
    <mergeCell ref="B51:C51"/>
    <mergeCell ref="B50:C50"/>
    <mergeCell ref="B55:C55"/>
    <mergeCell ref="A49:C49"/>
    <mergeCell ref="A323:L323"/>
    <mergeCell ref="B320:C320"/>
    <mergeCell ref="B321:C321"/>
    <mergeCell ref="N322:P322"/>
    <mergeCell ref="A1:N1"/>
    <mergeCell ref="A2:N2"/>
    <mergeCell ref="A23:L23"/>
    <mergeCell ref="C3:C4"/>
    <mergeCell ref="L3:L4"/>
    <mergeCell ref="G3:K3"/>
    <mergeCell ref="B37:C37"/>
    <mergeCell ref="B40:C40"/>
    <mergeCell ref="B41:C41"/>
    <mergeCell ref="B43:C43"/>
    <mergeCell ref="A35:C35"/>
    <mergeCell ref="N3:N4"/>
    <mergeCell ref="A5:C5"/>
    <mergeCell ref="A25:C25"/>
    <mergeCell ref="M3:M4"/>
    <mergeCell ref="A3:A4"/>
    <mergeCell ref="B3:B4"/>
    <mergeCell ref="B26:C26"/>
    <mergeCell ref="B27:C27"/>
    <mergeCell ref="B29:C29"/>
  </mergeCells>
  <phoneticPr fontId="2" type="noConversion"/>
  <pageMargins left="0" right="0" top="0" bottom="0" header="0" footer="0"/>
  <pageSetup paperSize="9" scale="56" fitToHeight="0"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Budzets</vt:lpstr>
      <vt:lpstr>Budzets!_Hlk62635761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Marija.Vlasenko@izm.gov.lv</dc:creator>
  <cp:keywords/>
  <dc:description/>
  <cp:lastModifiedBy>Gita Grosa</cp:lastModifiedBy>
  <cp:revision/>
  <cp:lastPrinted>2023-08-30T14:19:55Z</cp:lastPrinted>
  <dcterms:created xsi:type="dcterms:W3CDTF">2015-06-05T18:17:20Z</dcterms:created>
  <dcterms:modified xsi:type="dcterms:W3CDTF">2024-10-14T07:00:20Z</dcterms:modified>
  <cp:category/>
  <cp:contentStatus/>
</cp:coreProperties>
</file>