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2"/>
  <workbookPr defaultThemeVersion="124226"/>
  <mc:AlternateContent xmlns:mc="http://schemas.openxmlformats.org/markup-compatibility/2006">
    <mc:Choice Requires="x15">
      <x15ac:absPath xmlns:x15ac="http://schemas.microsoft.com/office/spreadsheetml/2010/11/ac" url="\\irbe2\Strukturvienibas\ESLP\FX\IBM\2024\Ieksresora_3_dienu_saskanosana\"/>
    </mc:Choice>
  </mc:AlternateContent>
  <xr:revisionPtr revIDLastSave="0" documentId="13_ncr:1_{D0C6A1FE-6649-4490-91B7-AB409E996D9A}" xr6:coauthVersionLast="36" xr6:coauthVersionMax="47" xr10:uidLastSave="{00000000-0000-0000-0000-000000000000}"/>
  <bookViews>
    <workbookView xWindow="0" yWindow="0" windowWidth="28800" windowHeight="11505" xr2:uid="{00000000-000D-0000-FFFF-FFFF00000000}"/>
  </bookViews>
  <sheets>
    <sheet name="IETEKMES NOVĒRTĒJUMS " sheetId="8" r:id="rId1"/>
  </sheets>
  <definedNames>
    <definedName name="_xlnm._FilterDatabase" localSheetId="0" hidden="1">'IETEKMES NOVĒRTĒJUMS '!$A$3:$AC$115</definedName>
  </definedNames>
  <calcPr calcId="191029"/>
</workbook>
</file>

<file path=xl/calcChain.xml><?xml version="1.0" encoding="utf-8"?>
<calcChain xmlns="http://schemas.openxmlformats.org/spreadsheetml/2006/main">
  <c r="R20" i="8" l="1"/>
  <c r="Q20" i="8"/>
  <c r="P20" i="8"/>
  <c r="S13" i="8" l="1"/>
  <c r="R13" i="8"/>
  <c r="Q13" i="8"/>
  <c r="P13" i="8"/>
  <c r="O13" i="8"/>
  <c r="N13" i="8"/>
  <c r="M13" i="8"/>
  <c r="L13" i="8"/>
  <c r="K13" i="8"/>
  <c r="J13" i="8"/>
  <c r="I13" i="8"/>
  <c r="H13" i="8"/>
  <c r="G13" i="8"/>
  <c r="F13" i="8"/>
  <c r="E13" i="8"/>
  <c r="D13" i="8"/>
  <c r="AA13" i="8"/>
  <c r="Z13" i="8"/>
  <c r="Y13" i="8"/>
  <c r="X13" i="8"/>
  <c r="W13" i="8"/>
  <c r="V13" i="8"/>
  <c r="U13" i="8"/>
  <c r="T13" i="8"/>
  <c r="E15" i="8" l="1"/>
  <c r="F15" i="8"/>
  <c r="G15" i="8"/>
  <c r="H15" i="8"/>
  <c r="I15" i="8"/>
  <c r="J15" i="8"/>
  <c r="K15" i="8"/>
  <c r="L15" i="8"/>
  <c r="M15" i="8"/>
  <c r="N15" i="8"/>
  <c r="O15" i="8"/>
  <c r="P15" i="8"/>
  <c r="Q15" i="8"/>
  <c r="R15" i="8"/>
  <c r="S15" i="8"/>
  <c r="T15" i="8"/>
  <c r="U15" i="8"/>
  <c r="V15" i="8"/>
  <c r="W15" i="8"/>
  <c r="X15" i="8"/>
  <c r="Y15" i="8"/>
  <c r="Z15" i="8"/>
  <c r="AA15" i="8"/>
  <c r="I19" i="8" l="1"/>
  <c r="H19" i="8"/>
  <c r="E14" i="8" l="1"/>
  <c r="F14" i="8"/>
  <c r="G14" i="8"/>
  <c r="H14" i="8"/>
  <c r="I14" i="8"/>
  <c r="J14" i="8"/>
  <c r="K14" i="8"/>
  <c r="L14" i="8"/>
  <c r="M14" i="8"/>
  <c r="N14" i="8"/>
  <c r="O14" i="8"/>
  <c r="P14" i="8"/>
  <c r="Q14" i="8"/>
  <c r="R14" i="8"/>
  <c r="S14" i="8"/>
  <c r="T14" i="8"/>
  <c r="U14" i="8"/>
  <c r="V14" i="8"/>
  <c r="W14" i="8"/>
  <c r="X14" i="8"/>
  <c r="Y14" i="8"/>
  <c r="Z14" i="8"/>
  <c r="AA14" i="8"/>
  <c r="D14" i="8"/>
  <c r="E12" i="8"/>
  <c r="F12" i="8"/>
  <c r="G12" i="8"/>
  <c r="H12" i="8"/>
  <c r="I12" i="8"/>
  <c r="J12" i="8"/>
  <c r="K12" i="8"/>
  <c r="L12" i="8"/>
  <c r="M12" i="8"/>
  <c r="N12" i="8"/>
  <c r="O12" i="8"/>
  <c r="P12" i="8"/>
  <c r="Q12" i="8"/>
  <c r="R12" i="8"/>
  <c r="S12" i="8"/>
  <c r="T12" i="8"/>
  <c r="U12" i="8"/>
  <c r="V12" i="8"/>
  <c r="W12" i="8"/>
  <c r="X12" i="8"/>
  <c r="Y12" i="8"/>
  <c r="Z12" i="8"/>
  <c r="AA12" i="8"/>
  <c r="D12" i="8"/>
  <c r="E11" i="8"/>
  <c r="F11" i="8"/>
  <c r="G11" i="8"/>
  <c r="H11" i="8"/>
  <c r="I11" i="8"/>
  <c r="J11" i="8"/>
  <c r="K11" i="8"/>
  <c r="L11" i="8"/>
  <c r="M11" i="8"/>
  <c r="N11" i="8"/>
  <c r="O11" i="8"/>
  <c r="P11" i="8"/>
  <c r="Q11" i="8"/>
  <c r="R11" i="8"/>
  <c r="S11" i="8"/>
  <c r="T11" i="8"/>
  <c r="U11" i="8"/>
  <c r="V11" i="8"/>
  <c r="W11" i="8"/>
  <c r="X11" i="8"/>
  <c r="Y11" i="8"/>
  <c r="Z11" i="8"/>
  <c r="AA11" i="8"/>
  <c r="D11" i="8"/>
  <c r="E10" i="8"/>
  <c r="F10" i="8"/>
  <c r="G10" i="8"/>
  <c r="H10" i="8"/>
  <c r="I10" i="8"/>
  <c r="J10" i="8"/>
  <c r="K10" i="8"/>
  <c r="L10" i="8"/>
  <c r="M10" i="8"/>
  <c r="N10" i="8"/>
  <c r="O10" i="8"/>
  <c r="P10" i="8"/>
  <c r="Q10" i="8"/>
  <c r="R10" i="8"/>
  <c r="S10" i="8"/>
  <c r="T10" i="8"/>
  <c r="U10" i="8"/>
  <c r="V10" i="8"/>
  <c r="W10" i="8"/>
  <c r="X10" i="8"/>
  <c r="Y10" i="8"/>
  <c r="Z10" i="8"/>
  <c r="AA10" i="8"/>
  <c r="D10" i="8"/>
  <c r="E9" i="8"/>
  <c r="F9" i="8"/>
  <c r="G9" i="8"/>
  <c r="H9" i="8"/>
  <c r="I9" i="8"/>
  <c r="J9" i="8"/>
  <c r="K9" i="8"/>
  <c r="L9" i="8"/>
  <c r="M9" i="8"/>
  <c r="N9" i="8"/>
  <c r="O9" i="8"/>
  <c r="P9" i="8"/>
  <c r="Q9" i="8"/>
  <c r="R9" i="8"/>
  <c r="S9" i="8"/>
  <c r="T9" i="8"/>
  <c r="U9" i="8"/>
  <c r="V9" i="8"/>
  <c r="W9" i="8"/>
  <c r="X9" i="8"/>
  <c r="Y9" i="8"/>
  <c r="Z9" i="8"/>
  <c r="AA9" i="8"/>
  <c r="D9" i="8"/>
  <c r="Y8" i="8"/>
  <c r="E8" i="8"/>
  <c r="F8" i="8"/>
  <c r="J8" i="8"/>
  <c r="K8" i="8"/>
  <c r="L8" i="8"/>
  <c r="M8" i="8"/>
  <c r="N8" i="8"/>
  <c r="O8" i="8"/>
  <c r="P8" i="8"/>
  <c r="Q8" i="8"/>
  <c r="R8" i="8"/>
  <c r="S8" i="8"/>
  <c r="T8" i="8"/>
  <c r="U8" i="8"/>
  <c r="V8" i="8"/>
  <c r="W8" i="8"/>
  <c r="X8" i="8"/>
  <c r="Z8" i="8"/>
  <c r="AA8" i="8"/>
  <c r="D8" i="8"/>
  <c r="F7" i="8" l="1"/>
  <c r="D15" i="8"/>
  <c r="D7" i="8" s="1"/>
  <c r="E7" i="8"/>
  <c r="S7" i="8" l="1"/>
  <c r="R7" i="8" l="1"/>
  <c r="I8" i="8"/>
  <c r="I7" i="8" s="1"/>
  <c r="H8" i="8"/>
  <c r="H7" i="8" s="1"/>
  <c r="G8" i="8"/>
  <c r="G7" i="8" s="1"/>
  <c r="J7" i="8"/>
  <c r="K7" i="8"/>
  <c r="L7" i="8"/>
  <c r="M7" i="8"/>
  <c r="N7" i="8"/>
  <c r="O7" i="8"/>
  <c r="P7" i="8"/>
  <c r="Q7" i="8"/>
  <c r="T7" i="8"/>
  <c r="U7" i="8"/>
  <c r="V7" i="8"/>
  <c r="W7" i="8"/>
  <c r="X7" i="8"/>
  <c r="Y7" i="8"/>
</calcChain>
</file>

<file path=xl/sharedStrings.xml><?xml version="1.0" encoding="utf-8"?>
<sst xmlns="http://schemas.openxmlformats.org/spreadsheetml/2006/main" count="279" uniqueCount="184">
  <si>
    <t>Uzdevums</t>
  </si>
  <si>
    <t>Finansējums plāna realizācijai kopā</t>
  </si>
  <si>
    <t>turpmākajā laikposmā līdz pasākuma pabeigšanai (ja pasākuma īstenošana ir terminēta)</t>
  </si>
  <si>
    <t>IV Ietekmes novērtējums uz valsts un pašvaldību budžetu</t>
  </si>
  <si>
    <t>Finanšu ministrija</t>
  </si>
  <si>
    <t>Iekšlietu ministrija</t>
  </si>
  <si>
    <t xml:space="preserve">turpmāk ik gadu  (ja pasākuma izpilde nav terminēta) 
</t>
  </si>
  <si>
    <t>14. Iekšlietu ministrija</t>
  </si>
  <si>
    <t>Finansēsanas avots</t>
  </si>
  <si>
    <t>Kopā:</t>
  </si>
  <si>
    <t>1. rīcības virziens</t>
  </si>
  <si>
    <t>1.1. Ārējās sauszemes robežas infrastruktūras (izņemot tehnoloģisko infrastruktūru) izbūves uz Latvijas Republikas – Baltkrievijas Republikas valsts robežas un Latvijas Republikas – Krievijas Federācijas valsts robežas pabeigšana</t>
  </si>
  <si>
    <t>1.2. Ārējās sauszemes robežas viedās infrastruktūras (tehnoloģiskās infrastruktūras) izveide uz Latvijas Republikas – Baltkrievijas Republikas valsts robežas un Latvijas Republikas – Krievijas Federācijas valsts robežas</t>
  </si>
  <si>
    <t>1.3. REIS pilnveidošana (2. posms)</t>
  </si>
  <si>
    <t>10.00.00 “Valsts robežsardzes darbība”</t>
  </si>
  <si>
    <t>1.4. Viedās robežas koncepta ieviešana autoceļu RŠV (t.sk. elektroniskās reģistrēšanās rindā sistēma)</t>
  </si>
  <si>
    <t xml:space="preserve">ASV Valdības finanšu programmu ietvaros </t>
  </si>
  <si>
    <t>1.6. Bezpilota gaisa kuģu izmantošanas kapacitātes attīstība, tajā skaitā predronu sistēmu nodrošināšana</t>
  </si>
  <si>
    <t xml:space="preserve">Finanšu līdzekļu apjoms un finansēšanas avoti tiks precizēti, ņemot vērā izmaiņas ES vadlīnijās par bezpilota lidaparātu izmantošanu, ka arī pretdarbību pret to prettiesisko izmantošanu. </t>
  </si>
  <si>
    <t>1.7. Bezpilota gaisa kuģu iegāde VRS un FRONTEX operacionālajām vajadzībām</t>
  </si>
  <si>
    <t>1.8. Nepieciešamās infrastruktūras izveide Rīgas ostas RŠV kompetentajām iestādēm Kundziņsalā</t>
  </si>
  <si>
    <t>Informācija saskaņā ar MK 04.07.2023. sēdē skatīto informatīvo ziņojumu (23-TA-683, prot. Nr.35, 38. §)</t>
  </si>
  <si>
    <t>41.13.00 “Finansējums VAS “Valsts nekustamie īpašumi” īstenotajiem projektiem un pasākumiem”</t>
  </si>
  <si>
    <t>1.9. VRS Aviācijas un speciālo operāciju pārvaldes, tajā skaitā atbalsta punktu infrastruktūras attīstība</t>
  </si>
  <si>
    <t>40.02.00 “Nekustamais īpašums un centralizētais iepirkums”</t>
  </si>
  <si>
    <t>1.10. Jauna VRK Kinoloģijas dienesta Kinoloģijas centra infrastruktūras izbūve</t>
  </si>
  <si>
    <t>Projekts Nr.VRK/RPVP/2023/8 “Valsts robežsardzes koledžas Kinoloģijas centra kompleksa būvniecības 1.kārta
Pārdale no 80.00.00. programmas</t>
  </si>
  <si>
    <t>Projekts Nr.VRS/RPVP/2024/1 “Bezpilota lidaparātu iegāde Valsts robežsardzes un FRONTEX vajadzībām”
Pārdale no 80.00.00. programmas</t>
  </si>
  <si>
    <t>1.11. Jauna VRK Kinoloģijas dienesta Kinoloģijas centra infrastruktūras izbūve (2. un 3.posms)</t>
  </si>
  <si>
    <t>1.12. Pamatfunkciju nodrošināšanai un ERKA kapacitātes stiprināšanai nepieciešamo amata vietu nokomplektēšana</t>
  </si>
  <si>
    <t>1.13. Nacionālā situācijas attēla izveidošanas pabeigšana</t>
  </si>
  <si>
    <t>Projekts “EUROSUR Nacionāla situācijas attēla izveide 4.posms”</t>
  </si>
  <si>
    <t>1.14. Rīcības plāna personāla pieņemšanai Valsts robežsardzē 2024. – 2027. gadam ieviešana</t>
  </si>
  <si>
    <t>1.15. VRS rekrutēšanas komunikācijas stratēģijas izstrāde un ieviešana</t>
  </si>
  <si>
    <t xml:space="preserve">1.16. Papildu ABC vārtu sistēmas uzstādīšana un ieviešana ekspluatācijā starptautiskajā lidostā “Rīga” </t>
  </si>
  <si>
    <t>Projekts Nr.VRS/RPVP/2024/2 “ABC vārtu uzstādīšana Starptautiskajā lidostā “Rīga” (2.kārta)”
Pārdale no 80.00.00. programmas</t>
  </si>
  <si>
    <t>1.17. Papildu ABC vārtu sistēmas uzstādīšana un ieviešana ekspluatācijā starptautiskajā lidostā “Rīga” (6. kārtas modernizācijas ietvaros)</t>
  </si>
  <si>
    <t>1.18. Robežkontroles un imigrācijas kontroles tehnisko līdzekļu atjaunošana</t>
  </si>
  <si>
    <t>1.19. Robežkontroles un imigrācijas kontroles tehnisko līdzekļu atjaunošana (2. posms)</t>
  </si>
  <si>
    <r>
      <t>Projekts Nr.</t>
    </r>
    <r>
      <rPr>
        <sz val="9"/>
        <color theme="1"/>
        <rFont val="Calibri"/>
        <family val="2"/>
        <charset val="186"/>
        <scheme val="minor"/>
      </rPr>
      <t xml:space="preserve"> </t>
    </r>
    <r>
      <rPr>
        <sz val="9"/>
        <color theme="1"/>
        <rFont val="Times New Roman"/>
        <family val="1"/>
        <charset val="186"/>
      </rPr>
      <t>VRS/RPVP/2023/7 “Robežkontroles un imigrācijas kontroles tehnisko līdzekļu iegāde (1.kārta)”. 
Pārdale no 80.00.00 programmas (70.24.00)</t>
    </r>
  </si>
  <si>
    <t>1.24. Terehovas, Grebņevas un Pāternieku RŠV modernizācija</t>
  </si>
  <si>
    <t>Eiropas Savienības kohēzijas politikas programmas 2021.-2027. gadam prioritārā virziena "Ilgtspējīga TEN-T infrastruktūra" 3.1.1.specifiskā atbalsta mērķa "Attīstīt ilgtspējīgu, pret klimatu izturīgu, inteliģentu, drošu un vairākveidu TEN-T infrastruktūru" 3.1.1.8. pasākuma "Robežšķērsošanas punktu attīstība" ietvaros</t>
  </si>
  <si>
    <t>Informācija par finansējumu attēlota pie 1.3.p.</t>
  </si>
  <si>
    <t>1.25. API saņemšanas un apstrādes automatizācija</t>
  </si>
  <si>
    <t>2. rīcības virziens</t>
  </si>
  <si>
    <t>2.1. Aviācijas meklēšanas un glābšanas centra VRS aviācijas SAR vienības spēju uzlabošana</t>
  </si>
  <si>
    <t>Informācija par indikatīvi turpmākajos gados nepieciešamo finansējumu attēlota pie 1.9.p.</t>
  </si>
  <si>
    <t>2.2. VRS jūras robežuzraudzības tehnisko un reaģēšanas spēju uzlabošana SAR operācijās</t>
  </si>
  <si>
    <r>
      <t>Projekts Nr.</t>
    </r>
    <r>
      <rPr>
        <sz val="10.5"/>
        <color theme="1"/>
        <rFont val="Calibri"/>
        <family val="2"/>
        <charset val="186"/>
        <scheme val="minor"/>
      </rPr>
      <t xml:space="preserve"> </t>
    </r>
    <r>
      <rPr>
        <sz val="10"/>
        <color theme="1"/>
        <rFont val="Times New Roman"/>
        <family val="1"/>
        <charset val="186"/>
      </rPr>
      <t>VRS/RPVP/2024/4 “Patruļkuģa iegāde Valsts robežsardzes vajadzībām”. 
Pārdale no 80.00.00. programmas</t>
    </r>
  </si>
  <si>
    <t>4. rīcības virziens</t>
  </si>
  <si>
    <t>4.2. ERKA Pastāvīga korpusa komplektēšana</t>
  </si>
  <si>
    <t>4.4. ERKA Pastāvīga korpusa ekspertu integrācija robežpārbaudes pirmajā un otrajā līnijā ar tiesībām veikt pārbaudes ES un nacionālajās informācijas sistēmās un datu bāzēs</t>
  </si>
  <si>
    <t>6. rīcības virziens</t>
  </si>
  <si>
    <t>6.3. Aktīva dalība ES institūciju, jo īpaši FRONTEX, EUAA, EMSA un EFCA, kopīgajos daudznozaru pasākumos</t>
  </si>
  <si>
    <t>7. rīcības virziens</t>
  </si>
  <si>
    <t>7.1. VRS sakaru virsnieku darbības turpināšana</t>
  </si>
  <si>
    <t xml:space="preserve">Projekts Nr.VRS/RPVP/2023/9  “Valsts robežsardzes sakaru virsnieku punktu darbības turpināšana Gruzijā, Ukrainā, Moldovā un Azerbaidžānā”.
Sadalījums atbilstoši Vienošanās par Finansiāla atbalsta instrumenta robežu pārvaldībai un vīzu politikai projekta īstenošanu grozījumiem.
2.posmam nepieciešamais finanšu līdzekļu apjoms un avots tiks precizēts pēc 1.posma realizācijas un ņemot vērā Finansiālā atbalsta instrumenta robežu pārvaldībai un vīzu politikai pieejamo finansējumu.
</t>
  </si>
  <si>
    <t>7.2. EK projekta “Robežu pārvaldības programmas Centrālajā Āzijā 10.posms” (BOMCA 10) realizācija</t>
  </si>
  <si>
    <t>7.3. Ukrainas Valsts robežsardzes dienesta spēju stiprināšana darbam krīzē</t>
  </si>
  <si>
    <t>Finanšu līdzekļu apjoms un avots tiks precizēts atbilstoši Ukrainas Valsts robežsardzes dienesta vajadzībām. 
Projektam atvēlēto finanšu līdzekļu ietvarā. Projekta finansējums- ĀM granta konkursu ietvaros provizoriski nepieciešami 60 000 euro /gadā, ar nosacījumu, ja tiks apstiprināti VRS iesniegtie projektu pieteikumi.</t>
  </si>
  <si>
    <t>7.4. Gruzijas Robežpolicijas kapacitātes stiprināšana “zaļās un jūras robežas novērošanai</t>
  </si>
  <si>
    <t>70.23.00 “Izdevumi citu Eiropas Savienības politiku instrumentu projektu un pasākumu īstenošanai”</t>
  </si>
  <si>
    <t>Projekts Nr. ICMPD/2022/MPF-357-001 “Gruzijas Robežpolicijas kapacitātes stiprināšana “zaļās” un jūras robežu novērošanai”.
Pārdale no 80.00.00. programmas</t>
  </si>
  <si>
    <t>7.5. Moldovas Robežpolicijas Ģenerālinspektorāta kapacitātes stiprināšana “zaļās” un “zilās” robežas kontroles jomā</t>
  </si>
  <si>
    <t xml:space="preserve">9. rīcības virziens </t>
  </si>
  <si>
    <t>9.2. FRONTEX finansējuma piesaiste trešo valstu pilsoņu atgriešanas pasākumu izdevumu segšanai</t>
  </si>
  <si>
    <t>FRONTEX finansējuma ietvarā</t>
  </si>
  <si>
    <t>9.3. Aizturēto ārzemnieku, tai skaitā patvēruma meklētāju, uzņemšanas un atgriešanas spēju stiprināšana (1.posms)</t>
  </si>
  <si>
    <t>Projekts Nr.VRS/PMIF/2023/4  “Aizturēto ārzemnieku, tai skaitā patvēruma meklētāju, uzņemšanas un atgriešanas spēju stiprināšana (1. posms)”.
Pārdale no 80.00.00. programmas</t>
  </si>
  <si>
    <t>9.4. Aizturēto ārzemnieku, tai skaitā patvēruma meklētāju, uzņemšanas un atgriešanas spēju stiprināšana (2.posms)</t>
  </si>
  <si>
    <t>9.5. Infrastruktūras un materiāli tehniskās bāzes uzlabošana, kā arī tehnisko līdzekļu pilnveidošana VRS struktūrvienībās, kuras nodrošina darbību veikšanu ar izraidāmajiem ārzemniekiem un patvēruma meklētājiem, ieskaitot skrīninga un robežas procedūru nodrošināšanai</t>
  </si>
  <si>
    <t>Finanšu līdzekļu apjoms un finansēšanas avoti tiks precizēti pēc Migrācijas un patvēruma pakta ieviešanas plāna apstiprināšanas</t>
  </si>
  <si>
    <t>9.6. Migrācijas un patvēruma pakta ieviešana nacionālā līmenī</t>
  </si>
  <si>
    <t>9.10. EURP pielāgošana un izmantošana</t>
  </si>
  <si>
    <t>10. rīcības virziens</t>
  </si>
  <si>
    <t>10.1. III ekspluatācijas uzsākšana</t>
  </si>
  <si>
    <t>10.2. ETIAS ekspluatācijas uzsākšana</t>
  </si>
  <si>
    <t>Informācija par finansējumu attēlota pie 1.13.p.</t>
  </si>
  <si>
    <t>Projekts “Sadarbspējas arhitektūras un prasību izveide”. Finansējuma sadalījums no projekta pieteikuma iekļauts tikai 1. posms.</t>
  </si>
  <si>
    <t>11. rīcības virziens</t>
  </si>
  <si>
    <t>Finanšu līdzekļu apjoms un finansēšanas avoti tiks precizēti pēc normatīvo aktu pieņemšanas ES līmenī</t>
  </si>
  <si>
    <t>11.1. Aktīva dalība EK un FRONTEX organizētājos apmācību projektos Šengenas acquis piemērošanas un uzraudzības jomā, kā arī personāla resursu ieguldīšana ekspertu rezervei izvērtēšanas un uzraudzības mehānismam, kura mērķis ir pārbaudīt Šengenas acquis piemērošanu</t>
  </si>
  <si>
    <t>12. rīcības virziens</t>
  </si>
  <si>
    <t>12.2. ERKA regulas 61. panta kārtībā saņemto finanšu līdzekļu, kas paredzēti Pastāvīgā korpusa spēju uzturēšanai un attīstībai (ārējais finansējums) mērķtiecīga un kvalitatīva apguve</t>
  </si>
  <si>
    <t>14. rīcības virziens</t>
  </si>
  <si>
    <t>14.1. Migrācijas, atgriešanas un patvērumu jomā iesaistīto personu apmācības</t>
  </si>
  <si>
    <r>
      <t>Projekts Nr.</t>
    </r>
    <r>
      <rPr>
        <sz val="9"/>
        <color theme="1"/>
        <rFont val="Calibri"/>
        <family val="2"/>
        <charset val="186"/>
        <scheme val="minor"/>
      </rPr>
      <t xml:space="preserve"> </t>
    </r>
    <r>
      <rPr>
        <sz val="9"/>
        <color theme="1"/>
        <rFont val="Times New Roman"/>
        <family val="1"/>
        <charset val="186"/>
      </rPr>
      <t>VRS/PMIF/2024/2 “Migrācijas, atgriešanas un patvērumu jomā iesaistīto robežsargu mācības”. 
Pārdale no 80.00.00. programmas</t>
    </r>
  </si>
  <si>
    <t>14.2. Latvijas ERKA Pastāvīgā korpusa ekspertu profesionālo zināšanu uzturēšana un attīstība</t>
  </si>
  <si>
    <t>67.13.00 “Eiropas Savienības robežu pārvaldības programmas Centrālāzijā projektu un pasākumu īstenošana”</t>
  </si>
  <si>
    <t>74.00.00 “ Atveseļošanas un noturības mehānisma (ANM) projektu un pasākumu īstenošana”</t>
  </si>
  <si>
    <r>
      <t xml:space="preserve">1. Vidēja termiņa budžeta ietvara </t>
    </r>
    <r>
      <rPr>
        <b/>
        <sz val="9"/>
        <rFont val="Times New Roman"/>
        <family val="1"/>
        <charset val="186"/>
      </rPr>
      <t>likumā plānotais</t>
    </r>
    <r>
      <rPr>
        <sz val="9"/>
        <rFont val="Times New Roman"/>
        <family val="1"/>
        <charset val="186"/>
      </rPr>
      <t xml:space="preserve"> finansējums</t>
    </r>
  </si>
  <si>
    <t>2.3. Ārvalstu finanšu palīdzība un transferti</t>
  </si>
  <si>
    <t>1.22. Muitas iestādes tehniskā aprīkojuma uz ES ārējās robežas kontroles punktiem modernizēšana, lai nodrošinātu ātru robežšķērsošanu un vienlaikus efektīvu kontroli</t>
  </si>
  <si>
    <t>1.23. Atjauninātās FADO sistēmas ieviešana nacionālajā līmenī</t>
  </si>
  <si>
    <t>3. rīcības virziens</t>
  </si>
  <si>
    <t>3.1. Ikgadējas Latvijas Republikas valsts robežas apdraudējumu (risku) analīzes sagatavošana</t>
  </si>
  <si>
    <t>3.2. Robežapsardzības informācijas sistēmas riska analīzes un statistikas moduļa izstrāde un ieviešana</t>
  </si>
  <si>
    <t>4.1. Sadarbības stiprināšana un attīstība ar FRONTEX sadarbības koordinatoru</t>
  </si>
  <si>
    <t>4.3. EUAA patvēruma atbalsta vienības komplektēšana</t>
  </si>
  <si>
    <t>5. rīcības virziens</t>
  </si>
  <si>
    <t>5.1. Latvijas Republikas valsts robežas drošības koordinācijas padomes darbības nodrošināšana</t>
  </si>
  <si>
    <t>5.2. Sadarbības vadības grupas darba nodrošināšana saskaņā ar MK 2010. gada 5. maija instrukciju Nr. 5 "Kārtība, kādā valsts pārvaldes iestādes sadarbojas valsts robežas drošības jautājumos"</t>
  </si>
  <si>
    <t>5.3. Sadarbības reģionālo grupu darba nodrošināšana saskaņā ar MK 2010. gada 5. maija instrukciju Nr.5 „Kārtība, kādā valsts pārvaldes iestādes sadarbojas valsts robežas drošības jautājumos”</t>
  </si>
  <si>
    <t>5.5. NKIM noteikto prioritāro noziedzības virzienu apkarošana</t>
  </si>
  <si>
    <t xml:space="preserve">6.1. Savstarpējo kontaktu un komunikācijas uzturēšana starp Latvijas pārstāvjiem FRONTEX, EUAA, CEPOL, eu-LISA, EUROPOL, EMSA un EFCA Valdēs
</t>
  </si>
  <si>
    <t>6.2. Aktīva līdzdalība EIBM jomas politisko, stratēģisko un likumdošanas jautājumu virzībā ES institūcijās</t>
  </si>
  <si>
    <t>8. rīcības virziens</t>
  </si>
  <si>
    <t>8.1. Koncepta izstrāde par tehniskas infrastruktūras, kas saistīta ar robežkontroles pagaidu atjaunošanu pie iekšējām robežām un pastiprinātās imigrācijas kontroles pasākumiem uz autoceļiem iekšējo robežu tuvumā, nodrošināšanu un attīstīšanu</t>
  </si>
  <si>
    <t>8.2. Vienošanās  starp Latvijas Republikas Valsts robežsardzi, Lietuvas Republikas Iekšlietu ministrijas Valsts robežsardzes dienestu un Igaunijas Republikas Policijas un robežsardzes pārvaldi par rīcību, kopīgi atjaunojot pagaidu robežkontroli pie iekšējām robežām</t>
  </si>
  <si>
    <t xml:space="preserve">8.3. Vienošanās starp Latvijas Republikas Valsts robežsardzi un Lietuvas Republikas Iekšlietu ministrijas Valsts robežsardzes dienestu par sadarbību krasta apsardzes un jūras robežuzraudzības jautājumos </t>
  </si>
  <si>
    <t>9.1. Novēroto atgriešanas pasākumu skaita palielināšana no Tiesībsarga puses</t>
  </si>
  <si>
    <t>9.7.  Latvijas Republikas valdības un Gruzijas valdības protokola par Nolīguma starp Eiropas Savienību un Gruziju par to personu atpakaļuzņemšanu, kuras uzturas neatļauti, īstenošanas projekta saskaņošana un virzīšana parakstīšanai</t>
  </si>
  <si>
    <t>9.8. Latvijas Republikas valdības un Vjetnamas Sociālistiskās Republikas valdības līguma par tādu personu atpakaļuzņemšanu, kuras uzturas neatļauti, projekta īstenošanas saskaņošana un virzīšana parakstīšanai</t>
  </si>
  <si>
    <t>9.9. Latvijas Republikas valdības un Bangladešas Tautas Republikas valdības līguma par tādu personu atpakaļuzņemšanu, kuras uzturas nelikumīgi, projekta īstenošanas saskaņošana un virzīšana parakstīšanai</t>
  </si>
  <si>
    <t>9.11. Atgriešanas lietu vadības sistēmas ieviešana ar Bangladešu un Ukrainu</t>
  </si>
  <si>
    <t>11.2. Ikgadēja neaizsargātības novērtējuma realizācija saskaņā ar ERKA regulas prasībām</t>
  </si>
  <si>
    <t>12.1. Papildu finanšu līdzekļu piesaiste no starptautiskajām institūcijām</t>
  </si>
  <si>
    <t xml:space="preserve">12.3. ASV valdības finansēto projektu finanšu līdzekļu piesaiste </t>
  </si>
  <si>
    <t>13. rīcības virziens</t>
  </si>
  <si>
    <t>13.1. Atbilstošu apmācību pamattiesību ievērošanas jomā nodrošināšana visam personālam, kas piedalās robežkontroles un atgriešanas funkciju realizācijā</t>
  </si>
  <si>
    <t>13.2. Atbilstošu apmācību nodrošināšana VP un NBS personālam, kuri pildīs dienesta pienākumus ārkārtējā situācijā vai pastiprinātā robežapsardzības sistēmas darbības režīmā</t>
  </si>
  <si>
    <t>13.3. Migrācijas un patvēruma paktā paredzētā neatkarīgā pamattiesību uzraudzības mehānisma izveide</t>
  </si>
  <si>
    <t>15. rīcības virziens</t>
  </si>
  <si>
    <t>15.1. Dalība ES Pētniecības un inovāciju programmas HORIZON projektos (2021. – 2027. g.)</t>
  </si>
  <si>
    <t>15.2. Pētījumu īstenošana par jaunāko tehnoloģiju attīstības tendencēm, problemātiku un apdraudējumiem, jo īpaši mākslīgā intelekta izmantošanas jomā, bezpilota lidaparātu izmantošanas un to izmantošanas pretdarbības jomā, radio un elektromagnētisko viļņu pārnēsājamo konstatēšanas sistēmu jomā</t>
  </si>
  <si>
    <t>15.3. IEM industrijas dienas organizēšana</t>
  </si>
  <si>
    <t>15.4. Izveidot Rīgas Tehniskās universitātes ārējās drošības un aizsardzības centru uz RTA bāzes</t>
  </si>
  <si>
    <t>Budžeta programmas (apakšprogrammas) kods un nosaukums</t>
  </si>
  <si>
    <t>Pasākums</t>
  </si>
  <si>
    <t>13. Finanšu ministrija</t>
  </si>
  <si>
    <t>4. Nepieciešamais papildu finansējums - iesniegti prioritāro pasākumu pieteikumi (PPP)</t>
  </si>
  <si>
    <t>Projekts “Robežu pārvaldības programmas Centrālajā Āzijā 10.posms”</t>
  </si>
  <si>
    <t>67.14.00 "FRONTEX Aģentūras starptautisko operāciju nodrošināšana” **</t>
  </si>
  <si>
    <t>** programmā 67.14.00 "FRONTEX Aģentūras starptautisko operāciju nodrošināšana" 2024., 2025. un 2026.gadam vidēja termiņa budžeta ietvara likumā plānotais finansējums ir paredzēts visu pasākumu nodrošināšanai saskaņā ar Ministru kabineta 2020. gada 30. aprīļa rīkojumu Nr. 226 "Par atļauju Iekšlietu ministrijai uzņemties ilgtermiņa saistības, lai nodrošinātu dalību Eiropas Robežu un krasta apsardzes aģentūras (FRONTEX) organizētajās kopīgajās operācijās, kā arī īstenotu projektus un pasākumus"</t>
  </si>
  <si>
    <t>ERKA regulas 61. panta kārtībā saņemtais finanšu atbalsts, informācija par finansējumu attēlota pie 1.12.p.</t>
  </si>
  <si>
    <t>Informācija par finansējumu attēlota pie 1.12.p.</t>
  </si>
  <si>
    <t>FRONTEX finansējuma ietvarā,  informācija par finansējumu attēlota pie 1.12.p.</t>
  </si>
  <si>
    <r>
      <t xml:space="preserve">(Papildu ABC vārtu sistēmas uzstādīšana un ieviešana ekspluatācijā starptautiskajā lidostā “Rīga”). 
Plānota summa - 2 100 000 </t>
    </r>
    <r>
      <rPr>
        <i/>
        <sz val="9"/>
        <color theme="1"/>
        <rFont val="Times New Roman"/>
        <family val="1"/>
        <charset val="186"/>
      </rPr>
      <t>euro</t>
    </r>
    <r>
      <rPr>
        <sz val="9"/>
        <color theme="1"/>
        <rFont val="Times New Roman"/>
        <family val="1"/>
        <charset val="186"/>
      </rPr>
      <t>,</t>
    </r>
    <r>
      <rPr>
        <i/>
        <sz val="9"/>
        <color theme="1"/>
        <rFont val="Times New Roman"/>
        <family val="1"/>
        <charset val="186"/>
      </rPr>
      <t xml:space="preserve"> </t>
    </r>
    <r>
      <rPr>
        <sz val="9"/>
        <color theme="1"/>
        <rFont val="Times New Roman"/>
        <family val="1"/>
        <charset val="186"/>
      </rPr>
      <t>sadalījums par gadiem tiks precizēts pēc projekta uzsākšanas.</t>
    </r>
  </si>
  <si>
    <t>1.20. VRS mobilitātes uzlabošana ***</t>
  </si>
  <si>
    <t>1.21. Izmitināšanas, uzturēšanas un pretdarbības līdzekļu iegāde VRS vajadzībām ****</t>
  </si>
  <si>
    <t>Likumā par valsts budžetu kārtējam gadam paredzēto finanšu līdzekļu ietvaros</t>
  </si>
  <si>
    <t>Robežkontroles un imigrācijas kontroles tehnisko līdzekļu iegāde (2.kārta).
Plānota summa - 2 300 000 euro, sadalījums par gadiem tiks precizēts pēc projekta uzsākšanas.</t>
  </si>
  <si>
    <t>1.5. Bezpilota gaisa kuģu izmantošanas un pretdronu sistēmu kapacitātes attīstība</t>
  </si>
  <si>
    <t>Likumā par valsts budžetu kārtējam gadam paredzēto finanšu līdzekļu ietvaros 
ES institūciju mērķfinansējums</t>
  </si>
  <si>
    <r>
      <t xml:space="preserve">Projekts Nr.ICMPD/2024/MPF-461-001 “Moldovas Republikas Robežpolicijas Ģenerālinspektorāta kapacitātes stiprināšana “zaļās” un “zilās” robežas kontroles jomā (LatMoldova)”. Plānotais finansējums - 325 999 </t>
    </r>
    <r>
      <rPr>
        <i/>
        <sz val="10"/>
        <color theme="1"/>
        <rFont val="Times New Roman"/>
        <family val="1"/>
        <charset val="186"/>
      </rPr>
      <t>euro</t>
    </r>
    <r>
      <rPr>
        <sz val="10"/>
        <color theme="1"/>
        <rFont val="Times New Roman"/>
        <family val="1"/>
        <charset val="186"/>
      </rPr>
      <t>.
Pārdale no 80.00.00. programmas</t>
    </r>
  </si>
  <si>
    <t>Projekts “EUROSUR Nacionāla situācijas attēla izveide 3.posms”, informācija par finansējumu attēlota pie 1.13.p.</t>
  </si>
  <si>
    <t>Piezīmes:</t>
  </si>
  <si>
    <t xml:space="preserve">*Informācija saskaņā ar informatīvo ziņojumu "Informatīvais ziņojums "Par Eiropas Savienības Atveseļošanas un noturības mehānisma plāna 6. komponentes "Likuma vara" 6.1. reformu un investīciju virziena "Ēnu ekonomikas mazināšana godīgas uzņēmējdarbības veicināšanai" 6.1.2.r. reformas "Muitas kontroles punktos skenēto attēlu attālināta un centralizēta analīze" 6.1.2.4.i. investīcijas "Infrastruktūras izveide kontroles dienestu funkciju īstenošanai Kundziņsalā" īstenošanu"" (23-TA-683)
</t>
  </si>
  <si>
    <r>
      <t>Likumā par valsts budžetu kārtējam gadam paredzēto finanšu līdzekļu ietvaros (no Tieslietu ministrijas budžeta</t>
    </r>
    <r>
      <rPr>
        <sz val="10"/>
        <rFont val="Times New Roman"/>
        <family val="1"/>
        <charset val="186"/>
      </rPr>
      <t xml:space="preserve"> programmā 10.00.00.</t>
    </r>
    <r>
      <rPr>
        <sz val="10"/>
        <color theme="1"/>
        <rFont val="Times New Roman"/>
        <family val="1"/>
        <charset val="186"/>
      </rPr>
      <t xml:space="preserve"> "Noziedzīgi iegūtu līdzekļu konfiskācijas fonds" iedalīto finanšu līdzekļu ietvaros)</t>
    </r>
  </si>
  <si>
    <t>2. Budžeta izpildes procesā uz 01.08.2024. saņemtais papildu finansējums</t>
  </si>
  <si>
    <t>Pasākuma īstenošanas gads 
(ja pasākuma īstenošana ir terminēta)</t>
  </si>
  <si>
    <t>2025 vai 6 mēnešus pēc IIS eksplutācijas uzsākšanas</t>
  </si>
  <si>
    <t>Projekts “EUROSUR Nacionāla situācijas attēla izveide 3.posms”
Informācijā par finansējumu iekļauts arī 1.5. un 10.4. pasākumam plānotais finansējums.</t>
  </si>
  <si>
    <t>2.2. Piešķirtais finansējums atbilstoši Finanšu ministrijas lēmumiem no budžeta resora "74.Gadskārtējā valsts budžeta izpildes procesā pārdalāmais finansējums" valsts budžeta programmas 80.00.00 "Nesadalītais finansējums Eiropas Savienības politiku instrumentu un pārējās ārvalstu finanšu palīdzības līdzfinansēto projektu un pasākumu īstenošanai"</t>
  </si>
  <si>
    <r>
      <t>Informācija saskaņā ar MK 23.07.2024. sēdē skatīto informatīvo ziņojumu “Par Latvijas Republikas ārējās robežas stiprināšanas risinājuma izvērtējumu un turpmāko rīcību”</t>
    </r>
    <r>
      <rPr>
        <sz val="9"/>
        <color theme="1"/>
        <rFont val="Calibri"/>
        <family val="2"/>
        <charset val="186"/>
        <scheme val="minor"/>
      </rPr>
      <t> </t>
    </r>
    <r>
      <rPr>
        <sz val="9"/>
        <color theme="1"/>
        <rFont val="Times New Roman"/>
        <family val="1"/>
        <charset val="186"/>
      </rPr>
      <t xml:space="preserve"> (24-TA-301, prot. Nr.30, 57. §)</t>
    </r>
  </si>
  <si>
    <t>Ja 1.11. pasākuma īstenošanai 2027. un 2028. gadā būs nepieciešams papildu finansējums, likumprojekta "Par valsts budžetu 2027. gadam un budžeta ietvaru 2027., 2028. un 2029. gadam" sagatavošanas un izskatīšanas procesā  tiks sagatavots un iesniegts prioritārā pasākuma pieteikums. Indikatīvi turpmākajos gados nepieciešamais papildu finansējums: 2027.gads – 1 695 914 euro, 2028.gads – 610 812 euro.</t>
  </si>
  <si>
    <t>ASV Valdības finansētās programmas</t>
  </si>
  <si>
    <t>Aizturēto ārzemnieku, tai skaitā patvēruma meklētāju, uzņemšanas un atgriešanas spēju stiprināšana (2.posms), ar nosacījumu, ka tiks rasta attiecīga finanšu līdzekļu ekonomija PMIF fondā .</t>
  </si>
  <si>
    <t>Saskaņā ar MK 21.11.2023. sēdē skatīto informatīvo ziņojumu "Par tehnoloģiskās infrastruktūras darbībai nepieciešamo pieslēgumu izveidi (izbūvi) pie ārkārtas situāciju valsts elektronisko sakaru tīkla un to darbību" (23-TA-2783) (prot. Nr.58 81.§) (IP) un MK 23.01.2024. rīkojumu Nr.66 (24-TA-19) (pieņemts MK 23.01.2024. sēdē, prot. Nr.3 26.§).
Saskaņā ar MK 16.07.2024. rīkojumu Nr.599 (24-TA-1648) (prot. Nr.29 63.§) un MK 16.07.2024. sēdē skatīto informatīvo ziņojumu "Par tehnoloģiskās infrastruktūras uz valsts ārējās sauszemes robežas izbūves turpināšanu un šim mērķim nepieciešamo finansējumu" (24-TA-1646 (IP)) (prot. Nr.29 107.§).</t>
  </si>
  <si>
    <t>Saskaņā ar MK 28.02.2023. sēdē skatīto informatīvo ziņojumu "Par pastāvīgās infrastruktūras uz valsts ārējās sauszemes robežas izbūves turpināšanu un šim mērķim nepieciešamo finansējumu" (23-TA-180)  (prot. Nr.12, 56.§)</t>
  </si>
  <si>
    <t>Saskaņā ar MK 29.08.2023. sēdē skatīto informatīvo ziņojumu (23-TA-2133) (prot. Nr.42, 7.§), MK 31.08.2023. rīkojumu Nr.554 , MK 27.06.2023. sēdē skatīto informatīvo ziņojumu (23-TA-1431) (prot. Nr.34, 65.§), MK 27.06.2023. rīkojumu Nr.397 (23-TA-1432), MK 29.08.2023. sēdē skatīto informatīvo ziņojumu (23-TA-2133) (prot. Nr.42, 7.§), MK 31.08.2023. rīkojumu Nr.554 (23-TA-2134), MK 29.08.2023. sēdē skatīto informatīvo ziņojumu (23-TA-2133) (prot. Nr.42, 7.§), MK 31.08.2023. rīkojumu Nr.554 (23-TA-2134), MK 28.11.2023. sēdē skatīto informatīvo ziņojumu (23-TA-2919) (prot. Nr.59 2.§), MK 28.11.2023. rīkojumu Nr.824 (23-TA-2920), MK 09.04.2024. sēdē skatīto informatīvo ziņojumu (24-TA-583) (prot. Nr.15 8.§), MK 10.04.2024. rīkojumu Nr.285 (24-TA-598), MK 28.11.2023. sēdē skatīto informatīvo ziņojumu (23-TA-2919) (prot. Nr.59 2.§), MK 28.11.2023. rīkojumu Nr.824 (23-TA-2920), MK 23.01.2024. rīkojumu Nr.65 (24-TA-22), MK 14.02.2024. rīkojumu Nr.110 (23-TA-193), MK 06.02.2024. sēdē skatīto informatīvo ziņojumu (24-TA-23) (prot. Nr.6, 1.§), MK 14.02.2024. rīkojumu Nr.110 (24-TA-193) (24-TA-193), MK 06.02.2024. sēdē skatīto informatīvo ziņojumu (24-TA-23) (prot. Nr.6, 1.§), MK 22.02.2024. rīkojumu Nr.144 (24-TA-394), MK 20.02.2024. sēdē skatīto informatīvo ziņojumu (24-TA-393) (prot. Nr.8 53.§), MK 21.11.2023. sēdē skatīto informatīvo ziņojumu (23-TA-2783 (IP)) (prot. Nr.58 81.§), MK 23.01.2024. rīkojumu Nr.66 (24-TA-19).</t>
  </si>
  <si>
    <t>Saskaņā ar MK 12.09.2023. sēdē skatīto informatīvo ziņojumu "Par priekšlikumiem tehnoloģiskās infrastruktūras izbūves tempa kāpināšanai uz valsts ārējās sauszemes robežas" (23-TA-2239) (IP) (prot. Nr.44, 3.§) un
MK 19.12.2023. sēdē skatīto informatīvo ziņojumu "Par tehnoloģiskās infrastruktūras lokāla risinājuma izveidi uz valsts ārējās sauszemes robežas" (23-TA-3038) (IP) (prot. Nr.62, 109.§)
Projekts Nr.VRS/RPVP/2023/3
Pārdale no 80.00.00. programmas</t>
  </si>
  <si>
    <t>2.1. Piešķirtais finansējums atbilstoši MK lēmumiem no budžeta resora "74. Gadskārtējā valsts budžeta izpildes procesā pārdalāmais finansējums" valsts budžeta programmas 18.00.00 "Finansējums valsts drošības stiprināšanas pasākumiem", valsts budžeta programmas 14.00.00 "Valsts robežas infrastruktūras izveide" un valsts budžeta programmas 01.00.00 "Apropriācijas rezerve"</t>
  </si>
  <si>
    <t>3. Plānotais Eiropas Savienības politiku instrumentu finansējums un ārvalstu finanšu palīdzība</t>
  </si>
  <si>
    <r>
      <t>Prioritārā pasākuma pieteikums “Infrastruktūras izveide iekšlietu dienestu reaģēšanas spēju stiprināšanai”
(14_05_P)  ar Iekšlietu ministrijas 2024. gada 28. jūnija vēstuli Nr. 1-25/1691</t>
    </r>
    <r>
      <rPr>
        <sz val="9"/>
        <color rgb="FFFF0000"/>
        <rFont val="Times New Roman"/>
        <family val="1"/>
        <charset val="186"/>
      </rPr>
      <t xml:space="preserve"> </t>
    </r>
    <r>
      <rPr>
        <sz val="9"/>
        <color theme="1"/>
        <rFont val="Times New Roman"/>
        <family val="1"/>
        <charset val="186"/>
      </rPr>
      <t>iesniegts Finanšu ministrijā.
Informācijā par finansējumu iekļauts arī  2.1. pasākumam plānotais finansējums.</t>
    </r>
  </si>
  <si>
    <t>ERKA regulas 61. panta kārtībā saņemtais finanšu atbalsts
Informācijā par finansējumu iekļauts arī 1.14., 1.15., 3.3., 4.2., 4.4., 11.1., 12.2., 14.1., 14.2. un 14.3. pasākumam plānotais finansējums.</t>
  </si>
  <si>
    <t>3.3. Riska analīzes veicēju kapacitātes stiprināšana</t>
  </si>
  <si>
    <t>Likumā par valsts budžetu kārtējam gadam paredzēto finanšu līdzekļu ietvaros
ERKA regulas 61. panta kārtībā saņemtais finanšu atbalsts, informācija par finansējumu attēlota pie 1.12.p.</t>
  </si>
  <si>
    <t>7.6. Sadarbības turpināšana ASV-Baltijas Drošības un sadarbības dialoga ietvaros, dalība Robežu drošības darba grupas sēdēs</t>
  </si>
  <si>
    <t>10.3. EUROSUR platformas attīstības saskaņā ar jauno ERKA regulu īstenošana</t>
  </si>
  <si>
    <t>10.4. Sadarbspējas ieviešana</t>
  </si>
  <si>
    <t>10.5. Nākotnes API regulējuma prasību ieviešana</t>
  </si>
  <si>
    <t>3.4. Riska analīzes uzlabošana par mazizmēra kuģošanas līdzekļiem</t>
  </si>
  <si>
    <t>Projekts Nr.IC/RPVP/2024/9 “Valsts robežsardzes elektroniskās informācijas sistēmas pilnveides 2.posms”
Informācijā par finansējumu iekļauts arī 1.25., 10.1. un 10.2. pasākumam plānotais finansējums.</t>
  </si>
  <si>
    <t>2. pielikums Latvijas Republikas valsts robežas integrētās pārvaldības stratēģija un rīcības plāns 2024. - 2028. gadam</t>
  </si>
  <si>
    <t>*** Ņemot vērā veiktos grozījumus Vienošanās par Finansiāla atbalsta instrumenta robežu pārvaldībai un vīzu politikai projekta Nr.VRS/RPVP/2023/5 “Valsts robežsardzes mobilitātes uzlabošana” īstenošanu, kā arī izmaiņas transportlīdzekļu piegādes grafikā, projekta realizācijai nepieciešamā finansējuma sadalījums pa gadiem būtiski atšķiras no vidēja termiņa budžeta ietvara likumā plānotā finansējuma. Projekta kopējais finansējums un sadalījums pa gadiem, tiks precizēts atbilstoši tā realizācijas gaitai</t>
  </si>
  <si>
    <t>**** Ņemot vērā veiktos grozījumus Vienošanās par Finansiāla atbalsta instrumenta robežu pārvaldībai un vīzu politikai projekta Nr.VRS/RPVP/2023/4 “Izmitināšanas un uzturēšanas līdzekļu iegāde Valsts robežsardzes vajadzībām” īstenošanu, kā arī izmaiņas aprīkojuma piegādes grafikā, projekta realizācijai nepieciešamā finansējuma sadalījums pa gadiem būtiski atšķiras no vidēja termiņa budžeta ietvara likumā plānotā finansējuma. Projekta kopējais finansējums un sadalījums pa gadiem, tiks precizēts atbilstoši tā realizācijas gaitai</t>
  </si>
  <si>
    <t>14.3. VRK apgūstamās profesionālās tālākizglītības programmas “Robežapsardze” īstenošanas pilnveidošana</t>
  </si>
  <si>
    <t>70.24.00 “Iekšējās drošības un Patvēruma, migrācijas un integrācijas fondu un Finansiāla atbalsta instrumenta robežu pārvaldībai un vīzu politikai projektu un pasākumu īstenošana (2021–2027)”</t>
  </si>
  <si>
    <r>
      <t>74.00.00 “</t>
    </r>
    <r>
      <rPr>
        <sz val="10"/>
        <color theme="1"/>
        <rFont val="Calibri"/>
        <family val="2"/>
        <charset val="186"/>
        <scheme val="minor"/>
      </rPr>
      <t> </t>
    </r>
    <r>
      <rPr>
        <sz val="10"/>
        <color theme="1"/>
        <rFont val="Times New Roman"/>
        <family val="1"/>
        <charset val="186"/>
      </rPr>
      <t>Atveseļošanas un noturības mehānisma (ANM) projektu un pasākumu īstenošana”</t>
    </r>
  </si>
  <si>
    <t>5.4. Starpinstitūciju sadarbības pilnveidošana un paplašināšana nacionālajā līmenī Eiropas daudznozaru palatformas pret noziedzības apdraudējumiem (EMPACT) ietvaros</t>
  </si>
  <si>
    <t>5.6. Kvantitatīvo un kvalitatīvo datu kopumu apraksta par konkrēto noziedzīgo nodarījumu jomām sagatavošana.
Tiesībaizsardzības iestāžu analītiskā ziņojuma (NKIM ziņojums) sagatavošana</t>
  </si>
  <si>
    <r>
      <t xml:space="preserve">Projekts Nr.VRS/RPVP/2023/5 “Valsts robežsardzes mobilitātes uzlabošana”. 
</t>
    </r>
    <r>
      <rPr>
        <strike/>
        <sz val="9"/>
        <color rgb="FFFF0000"/>
        <rFont val="Times New Roman"/>
        <family val="1"/>
        <charset val="186"/>
      </rPr>
      <t xml:space="preserve">
</t>
    </r>
    <r>
      <rPr>
        <sz val="9"/>
        <color theme="1"/>
        <rFont val="Times New Roman"/>
        <family val="1"/>
        <charset val="186"/>
      </rPr>
      <t>2.posmam nepieciešamais finanšu līdzekļu apjoms un avots tiks precizēts pēc 1.posma realizācijas un ņemot vērā Finansiālā atbalsta instrumenta robežu pārvaldībai un vīzu politikai pieejamo finansējumu.</t>
    </r>
  </si>
  <si>
    <t xml:space="preserve">Projekts Nr.VRS/RPVP/2023/4 “Izmitināšanas un uzturēšanas līdzekļu iegāde Valsts robežsardzes vajadzībām”.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</si>
</sst>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charset val="186"/>
      <scheme val="minor"/>
    </font>
    <font>
      <sz val="10"/>
      <name val="Arial"/>
      <family val="2"/>
      <charset val="186"/>
    </font>
    <font>
      <sz val="9"/>
      <name val="Times New Roman"/>
      <family val="1"/>
      <charset val="186"/>
    </font>
    <font>
      <b/>
      <sz val="9"/>
      <name val="Times New Roman"/>
      <family val="1"/>
      <charset val="186"/>
    </font>
    <font>
      <sz val="11"/>
      <name val="Calibri"/>
      <family val="2"/>
      <charset val="186"/>
      <scheme val="minor"/>
    </font>
    <font>
      <b/>
      <sz val="11"/>
      <name val="Times New Roman"/>
      <family val="1"/>
      <charset val="186"/>
    </font>
    <font>
      <sz val="9"/>
      <color theme="1"/>
      <name val="Times New Roman"/>
      <family val="1"/>
      <charset val="186"/>
    </font>
    <font>
      <sz val="10.5"/>
      <color theme="1"/>
      <name val="Calibri"/>
      <family val="2"/>
      <charset val="186"/>
      <scheme val="minor"/>
    </font>
    <font>
      <sz val="10"/>
      <color theme="1"/>
      <name val="Times New Roman"/>
      <family val="1"/>
      <charset val="186"/>
    </font>
    <font>
      <sz val="9"/>
      <color rgb="FFFF0000"/>
      <name val="Times New Roman"/>
      <family val="1"/>
      <charset val="186"/>
    </font>
    <font>
      <sz val="8"/>
      <color theme="1"/>
      <name val="Calibri"/>
      <family val="2"/>
      <charset val="186"/>
      <scheme val="minor"/>
    </font>
    <font>
      <sz val="9"/>
      <color theme="1"/>
      <name val="Calibri"/>
      <family val="2"/>
      <charset val="186"/>
      <scheme val="minor"/>
    </font>
    <font>
      <sz val="11"/>
      <color rgb="FFFF0000"/>
      <name val="Calibri"/>
      <family val="2"/>
      <charset val="186"/>
      <scheme val="minor"/>
    </font>
    <font>
      <sz val="10"/>
      <name val="Times New Roman"/>
      <family val="1"/>
      <charset val="186"/>
    </font>
    <font>
      <i/>
      <sz val="9"/>
      <color theme="1"/>
      <name val="Times New Roman"/>
      <family val="1"/>
      <charset val="186"/>
    </font>
    <font>
      <i/>
      <sz val="10"/>
      <color theme="1"/>
      <name val="Times New Roman"/>
      <family val="1"/>
      <charset val="186"/>
    </font>
    <font>
      <sz val="9"/>
      <color rgb="FF000000"/>
      <name val="Times New Roman"/>
      <family val="1"/>
      <charset val="186"/>
    </font>
    <font>
      <strike/>
      <sz val="9"/>
      <color rgb="FFFF0000"/>
      <name val="Times New Roman"/>
      <family val="1"/>
      <charset val="186"/>
    </font>
    <font>
      <b/>
      <sz val="9"/>
      <color rgb="FFFF0000"/>
      <name val="Times New Roman"/>
      <family val="1"/>
      <charset val="186"/>
    </font>
    <font>
      <sz val="10"/>
      <color theme="1"/>
      <name val="Calibri"/>
      <family val="2"/>
      <charset val="186"/>
      <scheme val="minor"/>
    </font>
    <font>
      <b/>
      <sz val="10"/>
      <name val="Times New Roman"/>
      <family val="1"/>
      <charset val="186"/>
    </font>
  </fonts>
  <fills count="5">
    <fill>
      <patternFill patternType="none"/>
    </fill>
    <fill>
      <patternFill patternType="gray125"/>
    </fill>
    <fill>
      <patternFill patternType="solid">
        <fgColor theme="0"/>
        <bgColor indexed="64"/>
      </patternFill>
    </fill>
    <fill>
      <patternFill patternType="solid">
        <fgColor theme="2" tint="-9.9978637043366805E-2"/>
        <bgColor indexed="64"/>
      </patternFill>
    </fill>
    <fill>
      <patternFill patternType="solid">
        <fgColor theme="2"/>
        <bgColor indexed="64"/>
      </patternFill>
    </fill>
  </fills>
  <borders count="14">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style="thin">
        <color theme="0" tint="-0.499984740745262"/>
      </bottom>
      <diagonal/>
    </border>
    <border>
      <left style="thin">
        <color theme="0" tint="-0.499984740745262"/>
      </left>
      <right style="thin">
        <color theme="0" tint="-0.499984740745262"/>
      </right>
      <top/>
      <bottom/>
      <diagonal/>
    </border>
    <border>
      <left/>
      <right/>
      <top/>
      <bottom style="thin">
        <color theme="0" tint="-0.499984740745262"/>
      </bottom>
      <diagonal/>
    </border>
    <border>
      <left style="thin">
        <color theme="0" tint="-0.499984740745262"/>
      </left>
      <right/>
      <top style="thin">
        <color theme="0" tint="-0.499984740745262"/>
      </top>
      <bottom/>
      <diagonal/>
    </border>
    <border>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style="thin">
        <color indexed="64"/>
      </left>
      <right style="thin">
        <color indexed="64"/>
      </right>
      <top style="thin">
        <color indexed="64"/>
      </top>
      <bottom style="thin">
        <color indexed="64"/>
      </bottom>
      <diagonal/>
    </border>
    <border>
      <left/>
      <right style="thin">
        <color theme="0" tint="-0.499984740745262"/>
      </right>
      <top style="thin">
        <color theme="0" tint="-0.499984740745262"/>
      </top>
      <bottom style="thin">
        <color theme="0" tint="-0.499984740745262"/>
      </bottom>
      <diagonal/>
    </border>
  </borders>
  <cellStyleXfs count="2">
    <xf numFmtId="0" fontId="0" fillId="0" borderId="0"/>
    <xf numFmtId="0" fontId="1" fillId="0" borderId="0"/>
  </cellStyleXfs>
  <cellXfs count="106">
    <xf numFmtId="0" fontId="0" fillId="0" borderId="0" xfId="0"/>
    <xf numFmtId="0" fontId="2" fillId="0" borderId="0" xfId="0" applyFont="1" applyAlignment="1">
      <alignment vertical="center" wrapText="1"/>
    </xf>
    <xf numFmtId="0" fontId="3" fillId="0" borderId="0" xfId="0" applyFont="1" applyAlignment="1">
      <alignment vertical="center" wrapText="1"/>
    </xf>
    <xf numFmtId="0" fontId="2" fillId="0" borderId="0" xfId="0" applyFont="1" applyAlignment="1">
      <alignment horizontal="center" vertical="center"/>
    </xf>
    <xf numFmtId="0" fontId="4" fillId="0" borderId="0" xfId="0" applyFont="1"/>
    <xf numFmtId="0" fontId="5" fillId="0" borderId="0" xfId="0" applyFont="1" applyAlignment="1">
      <alignment horizontal="center" vertical="center" wrapText="1"/>
    </xf>
    <xf numFmtId="0" fontId="4" fillId="0" borderId="0" xfId="0" applyFont="1" applyFill="1"/>
    <xf numFmtId="0" fontId="3" fillId="0" borderId="0" xfId="0" applyFont="1" applyFill="1" applyAlignment="1">
      <alignment vertical="center" wrapText="1"/>
    </xf>
    <xf numFmtId="0" fontId="2"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3" fillId="3" borderId="1" xfId="0" applyFont="1" applyFill="1" applyBorder="1" applyAlignment="1">
      <alignment vertical="center" wrapText="1"/>
    </xf>
    <xf numFmtId="0" fontId="3" fillId="3" borderId="1" xfId="0" applyFont="1" applyFill="1" applyBorder="1" applyAlignment="1">
      <alignment horizontal="center" vertical="center" wrapText="1"/>
    </xf>
    <xf numFmtId="0" fontId="2" fillId="3" borderId="1" xfId="0" applyFont="1" applyFill="1" applyBorder="1" applyAlignment="1">
      <alignment vertical="center" wrapText="1"/>
    </xf>
    <xf numFmtId="3" fontId="3" fillId="3" borderId="1" xfId="0" applyNumberFormat="1" applyFont="1" applyFill="1" applyBorder="1" applyAlignment="1">
      <alignment horizontal="center" vertical="center" wrapText="1"/>
    </xf>
    <xf numFmtId="0" fontId="2" fillId="3" borderId="1" xfId="0" applyFont="1" applyFill="1" applyBorder="1" applyAlignment="1">
      <alignment horizontal="center" vertical="center"/>
    </xf>
    <xf numFmtId="0" fontId="3" fillId="0" borderId="1" xfId="0" applyFont="1" applyFill="1" applyBorder="1" applyAlignment="1">
      <alignment vertical="center" wrapText="1"/>
    </xf>
    <xf numFmtId="0" fontId="3" fillId="0" borderId="1" xfId="0" applyFont="1" applyFill="1" applyBorder="1" applyAlignment="1">
      <alignment horizontal="left" vertical="center" wrapText="1"/>
    </xf>
    <xf numFmtId="3"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xf>
    <xf numFmtId="0" fontId="10" fillId="4" borderId="1" xfId="0" applyFont="1" applyFill="1" applyBorder="1" applyAlignment="1">
      <alignment vertical="center"/>
    </xf>
    <xf numFmtId="3" fontId="2" fillId="4" borderId="1" xfId="0" applyNumberFormat="1" applyFont="1" applyFill="1" applyBorder="1" applyAlignment="1">
      <alignment horizontal="center" vertical="center" wrapText="1"/>
    </xf>
    <xf numFmtId="0" fontId="8" fillId="4" borderId="1" xfId="0" applyFont="1" applyFill="1" applyBorder="1" applyAlignment="1">
      <alignment horizontal="center" vertical="center"/>
    </xf>
    <xf numFmtId="3" fontId="2" fillId="2" borderId="1" xfId="0" applyNumberFormat="1" applyFont="1" applyFill="1" applyBorder="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wrapText="1"/>
    </xf>
    <xf numFmtId="0" fontId="6" fillId="0" borderId="1" xfId="0" applyFont="1" applyBorder="1" applyAlignment="1">
      <alignment vertical="center" wrapText="1"/>
    </xf>
    <xf numFmtId="0" fontId="8" fillId="0" borderId="1" xfId="0" applyFont="1" applyBorder="1" applyAlignment="1">
      <alignment horizontal="left" vertical="center" wrapText="1"/>
    </xf>
    <xf numFmtId="0" fontId="8" fillId="0" borderId="1" xfId="0" applyFont="1" applyBorder="1" applyAlignment="1">
      <alignment horizontal="left" vertical="center"/>
    </xf>
    <xf numFmtId="0" fontId="6" fillId="4" borderId="1" xfId="0" applyFont="1" applyFill="1" applyBorder="1" applyAlignment="1">
      <alignment vertical="center" wrapText="1"/>
    </xf>
    <xf numFmtId="0" fontId="2" fillId="0" borderId="1" xfId="0" applyFont="1" applyFill="1" applyBorder="1" applyAlignment="1">
      <alignment horizontal="left" vertical="center" wrapText="1"/>
    </xf>
    <xf numFmtId="0" fontId="6" fillId="0" borderId="1" xfId="0" applyFont="1" applyFill="1" applyBorder="1" applyAlignment="1">
      <alignment vertical="center"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wrapText="1"/>
    </xf>
    <xf numFmtId="0" fontId="12" fillId="0" borderId="0" xfId="0" applyFont="1"/>
    <xf numFmtId="0" fontId="2" fillId="0" borderId="0" xfId="0" applyFont="1" applyAlignment="1">
      <alignment vertical="center"/>
    </xf>
    <xf numFmtId="0" fontId="8" fillId="0" borderId="1" xfId="0" applyFont="1" applyFill="1" applyBorder="1" applyAlignment="1">
      <alignment vertical="top" wrapText="1"/>
    </xf>
    <xf numFmtId="0" fontId="6"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8" fillId="0" borderId="1" xfId="0" applyFont="1" applyFill="1" applyBorder="1" applyAlignment="1">
      <alignment horizontal="center" vertical="center" wrapText="1"/>
    </xf>
    <xf numFmtId="0" fontId="8" fillId="0" borderId="1" xfId="0" applyFont="1" applyFill="1" applyBorder="1" applyAlignment="1">
      <alignment horizontal="left" vertical="center" wrapText="1"/>
    </xf>
    <xf numFmtId="0" fontId="2" fillId="0" borderId="0" xfId="0" applyFont="1" applyAlignment="1">
      <alignment wrapText="1"/>
    </xf>
    <xf numFmtId="0" fontId="2" fillId="0" borderId="0" xfId="0" applyFont="1" applyFill="1" applyBorder="1" applyAlignment="1">
      <alignment horizontal="left" vertical="center" wrapText="1"/>
    </xf>
    <xf numFmtId="0" fontId="6" fillId="0" borderId="0" xfId="0" applyFont="1" applyFill="1" applyBorder="1" applyAlignment="1">
      <alignment vertical="center" wrapText="1"/>
    </xf>
    <xf numFmtId="3" fontId="2" fillId="2" borderId="0" xfId="0" applyNumberFormat="1" applyFont="1" applyFill="1" applyBorder="1" applyAlignment="1">
      <alignment horizontal="center" vertical="center" wrapText="1"/>
    </xf>
    <xf numFmtId="0" fontId="6" fillId="0" borderId="0" xfId="0" applyFont="1" applyBorder="1" applyAlignment="1">
      <alignment horizontal="left" vertical="center" wrapText="1"/>
    </xf>
    <xf numFmtId="0" fontId="2" fillId="0" borderId="0" xfId="0" applyFont="1" applyAlignment="1">
      <alignment horizontal="left" vertical="top"/>
    </xf>
    <xf numFmtId="0" fontId="2" fillId="0" borderId="0" xfId="0" applyFont="1" applyFill="1" applyBorder="1" applyAlignment="1">
      <alignment vertical="center" wrapText="1"/>
    </xf>
    <xf numFmtId="0" fontId="6" fillId="0" borderId="1" xfId="0" applyFont="1" applyFill="1" applyBorder="1" applyAlignment="1">
      <alignment horizontal="left" vertical="center" wrapText="1"/>
    </xf>
    <xf numFmtId="3" fontId="2" fillId="0" borderId="2" xfId="0" applyNumberFormat="1" applyFont="1" applyFill="1" applyBorder="1" applyAlignment="1">
      <alignment horizontal="center" vertical="center" wrapText="1"/>
    </xf>
    <xf numFmtId="0" fontId="12" fillId="0" borderId="0" xfId="0" applyFont="1" applyFill="1"/>
    <xf numFmtId="0" fontId="12" fillId="0" borderId="0" xfId="0" applyFont="1" applyAlignment="1">
      <alignment wrapText="1"/>
    </xf>
    <xf numFmtId="0" fontId="6" fillId="0" borderId="0" xfId="0" applyFont="1" applyFill="1" applyAlignment="1">
      <alignment vertical="center" wrapText="1"/>
    </xf>
    <xf numFmtId="0" fontId="6" fillId="0" borderId="1" xfId="0" applyFont="1" applyFill="1" applyBorder="1" applyAlignment="1">
      <alignment horizontal="left" wrapText="1"/>
    </xf>
    <xf numFmtId="3" fontId="16" fillId="0" borderId="1" xfId="0" applyNumberFormat="1" applyFont="1" applyFill="1" applyBorder="1" applyAlignment="1">
      <alignment horizontal="center" vertical="center" wrapText="1"/>
    </xf>
    <xf numFmtId="3" fontId="6" fillId="0" borderId="1" xfId="0" applyNumberFormat="1" applyFont="1" applyFill="1" applyBorder="1" applyAlignment="1">
      <alignment horizontal="center" vertical="center" wrapText="1"/>
    </xf>
    <xf numFmtId="3" fontId="2" fillId="0" borderId="11" xfId="0" applyNumberFormat="1" applyFont="1" applyFill="1" applyBorder="1" applyAlignment="1">
      <alignment horizontal="center" vertical="center" wrapText="1"/>
    </xf>
    <xf numFmtId="3" fontId="2" fillId="0" borderId="3" xfId="0" applyNumberFormat="1" applyFont="1" applyFill="1" applyBorder="1" applyAlignment="1">
      <alignment horizontal="center" vertical="center" wrapText="1"/>
    </xf>
    <xf numFmtId="0" fontId="6" fillId="2" borderId="1" xfId="0" applyFont="1" applyFill="1" applyBorder="1" applyAlignment="1">
      <alignment horizontal="left" vertical="center" wrapText="1"/>
    </xf>
    <xf numFmtId="3" fontId="2" fillId="0" borderId="13" xfId="0" applyNumberFormat="1" applyFont="1" applyFill="1" applyBorder="1" applyAlignment="1">
      <alignment horizontal="center" vertical="center" wrapText="1"/>
    </xf>
    <xf numFmtId="0" fontId="3" fillId="0" borderId="12" xfId="0" applyFont="1" applyFill="1" applyBorder="1" applyAlignment="1">
      <alignment vertical="center" wrapText="1"/>
    </xf>
    <xf numFmtId="3" fontId="2" fillId="0" borderId="12" xfId="0" applyNumberFormat="1" applyFont="1" applyFill="1" applyBorder="1" applyAlignment="1">
      <alignment horizontal="center" vertical="center" wrapText="1"/>
    </xf>
    <xf numFmtId="3" fontId="9" fillId="0" borderId="1" xfId="0" applyNumberFormat="1" applyFont="1" applyFill="1" applyBorder="1" applyAlignment="1">
      <alignment horizontal="center" vertical="center" wrapText="1"/>
    </xf>
    <xf numFmtId="0" fontId="18" fillId="0" borderId="1" xfId="0" applyFont="1" applyFill="1" applyBorder="1" applyAlignment="1">
      <alignment vertical="center" wrapText="1"/>
    </xf>
    <xf numFmtId="0" fontId="8" fillId="2" borderId="1" xfId="0" applyFont="1" applyFill="1" applyBorder="1" applyAlignment="1">
      <alignment horizontal="center" vertical="center" wrapText="1"/>
    </xf>
    <xf numFmtId="0" fontId="8" fillId="2" borderId="1" xfId="0" applyFont="1" applyFill="1" applyBorder="1" applyAlignment="1">
      <alignment horizontal="left" vertical="center" wrapText="1"/>
    </xf>
    <xf numFmtId="0" fontId="13" fillId="0" borderId="1" xfId="0" applyFont="1" applyFill="1" applyBorder="1" applyAlignment="1">
      <alignment horizontal="center" vertical="center" wrapText="1"/>
    </xf>
    <xf numFmtId="0" fontId="8" fillId="0" borderId="1" xfId="0" applyFont="1" applyFill="1" applyBorder="1" applyAlignment="1">
      <alignment horizontal="center" vertical="center"/>
    </xf>
    <xf numFmtId="0" fontId="13" fillId="0" borderId="11" xfId="0" applyFont="1" applyFill="1" applyBorder="1" applyAlignment="1">
      <alignment horizontal="center" vertical="center" wrapText="1"/>
    </xf>
    <xf numFmtId="0" fontId="20" fillId="0" borderId="1" xfId="0" applyFont="1" applyFill="1" applyBorder="1" applyAlignment="1">
      <alignment vertical="center" wrapText="1"/>
    </xf>
    <xf numFmtId="0" fontId="13" fillId="0" borderId="1" xfId="0" applyFont="1" applyFill="1" applyBorder="1" applyAlignment="1">
      <alignment horizontal="left" vertical="center" wrapText="1"/>
    </xf>
    <xf numFmtId="0" fontId="8" fillId="0" borderId="1" xfId="0" applyFont="1" applyFill="1" applyBorder="1" applyAlignment="1">
      <alignment vertical="center" wrapText="1"/>
    </xf>
    <xf numFmtId="0" fontId="8" fillId="0" borderId="1" xfId="0" applyFont="1" applyFill="1" applyBorder="1" applyAlignment="1">
      <alignment horizontal="left" vertical="top" wrapText="1"/>
    </xf>
    <xf numFmtId="0" fontId="8" fillId="0" borderId="2" xfId="0" applyFont="1" applyFill="1" applyBorder="1" applyAlignment="1">
      <alignment vertical="top" wrapText="1"/>
    </xf>
    <xf numFmtId="0" fontId="8" fillId="2" borderId="1" xfId="0" applyFont="1" applyFill="1" applyBorder="1" applyAlignment="1">
      <alignment horizontal="left" vertical="top" wrapText="1"/>
    </xf>
    <xf numFmtId="0" fontId="20" fillId="4" borderId="1" xfId="0" applyFont="1" applyFill="1" applyBorder="1" applyAlignment="1">
      <alignment horizontal="center" vertical="center"/>
    </xf>
    <xf numFmtId="0" fontId="20" fillId="4" borderId="1" xfId="0" applyFont="1" applyFill="1" applyBorder="1" applyAlignment="1">
      <alignment vertical="center" wrapText="1"/>
    </xf>
    <xf numFmtId="0" fontId="20" fillId="2" borderId="4" xfId="0" applyFont="1" applyFill="1" applyBorder="1" applyAlignment="1">
      <alignment horizontal="center" vertical="top" wrapText="1"/>
    </xf>
    <xf numFmtId="0" fontId="2" fillId="0" borderId="5" xfId="0" applyFont="1" applyBorder="1" applyAlignment="1">
      <alignment horizontal="right" vertical="center" wrapText="1"/>
    </xf>
    <xf numFmtId="3" fontId="2" fillId="0" borderId="0" xfId="0" applyNumberFormat="1" applyFont="1" applyAlignment="1">
      <alignment horizontal="right" vertical="center" wrapText="1"/>
    </xf>
    <xf numFmtId="0" fontId="8" fillId="0" borderId="1" xfId="0" applyFont="1" applyFill="1" applyBorder="1" applyAlignment="1">
      <alignment horizontal="left" vertical="top" wrapText="1"/>
    </xf>
    <xf numFmtId="0" fontId="5" fillId="0" borderId="0" xfId="0" applyFont="1" applyAlignment="1">
      <alignment horizontal="center" vertical="center" wrapText="1"/>
    </xf>
    <xf numFmtId="0" fontId="2" fillId="2" borderId="1" xfId="0" applyFont="1" applyFill="1" applyBorder="1" applyAlignment="1">
      <alignment horizontal="center" vertical="center" wrapText="1"/>
    </xf>
    <xf numFmtId="0" fontId="6" fillId="0" borderId="8" xfId="0" applyFont="1" applyFill="1" applyBorder="1" applyAlignment="1">
      <alignment horizontal="left" vertical="center" wrapText="1"/>
    </xf>
    <xf numFmtId="0" fontId="6" fillId="0" borderId="3" xfId="0" applyFont="1" applyFill="1" applyBorder="1" applyAlignment="1">
      <alignment horizontal="left" vertical="center" wrapText="1"/>
    </xf>
    <xf numFmtId="0" fontId="2" fillId="0" borderId="1" xfId="0" applyFont="1" applyBorder="1" applyAlignment="1">
      <alignment horizontal="center" vertical="center" wrapText="1"/>
    </xf>
    <xf numFmtId="0" fontId="6" fillId="0" borderId="1" xfId="0" applyFont="1" applyBorder="1" applyAlignment="1">
      <alignment horizontal="center" vertical="center" wrapText="1"/>
    </xf>
    <xf numFmtId="0" fontId="8" fillId="0" borderId="2" xfId="0" applyFont="1" applyFill="1" applyBorder="1" applyAlignment="1">
      <alignment horizontal="left" vertical="top" wrapText="1"/>
    </xf>
    <xf numFmtId="0" fontId="8" fillId="0" borderId="3" xfId="0" applyFont="1" applyFill="1" applyBorder="1" applyAlignment="1">
      <alignment horizontal="left" vertical="top" wrapText="1"/>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center" vertical="center" wrapText="1"/>
    </xf>
    <xf numFmtId="0" fontId="20" fillId="2" borderId="2" xfId="0" applyFont="1" applyFill="1" applyBorder="1" applyAlignment="1">
      <alignment horizontal="center" vertical="top" wrapText="1"/>
    </xf>
    <xf numFmtId="0" fontId="20" fillId="2" borderId="4" xfId="0" applyFont="1" applyFill="1" applyBorder="1" applyAlignment="1">
      <alignment horizontal="center" vertical="top" wrapText="1"/>
    </xf>
    <xf numFmtId="0" fontId="20" fillId="2" borderId="3" xfId="0" applyFont="1" applyFill="1" applyBorder="1" applyAlignment="1">
      <alignment horizontal="center" vertical="top" wrapText="1"/>
    </xf>
    <xf numFmtId="0" fontId="20" fillId="2" borderId="1" xfId="0" applyFont="1" applyFill="1" applyBorder="1" applyAlignment="1">
      <alignment horizontal="center" vertical="top" wrapText="1"/>
    </xf>
    <xf numFmtId="0" fontId="13" fillId="0" borderId="1" xfId="0" applyFont="1" applyFill="1" applyBorder="1" applyAlignment="1">
      <alignment horizontal="left" vertical="top"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5" xfId="0" applyFont="1" applyBorder="1" applyAlignment="1">
      <alignment horizontal="center" vertical="center" wrapText="1"/>
    </xf>
    <xf numFmtId="0" fontId="2" fillId="0" borderId="10" xfId="0" applyFont="1" applyBorder="1" applyAlignment="1">
      <alignment horizontal="center" vertical="center" wrapText="1"/>
    </xf>
    <xf numFmtId="0" fontId="2" fillId="2" borderId="0" xfId="0" applyFont="1" applyFill="1" applyAlignment="1">
      <alignment vertical="center"/>
    </xf>
    <xf numFmtId="0" fontId="2" fillId="2" borderId="0" xfId="0" applyFont="1" applyFill="1" applyAlignment="1">
      <alignment vertical="center" wrapText="1"/>
    </xf>
    <xf numFmtId="0" fontId="2" fillId="2" borderId="0" xfId="0" applyFont="1" applyFill="1" applyAlignment="1">
      <alignment horizontal="center" vertical="center"/>
    </xf>
  </cellXfs>
  <cellStyles count="2">
    <cellStyle name="Normal" xfId="0" builtinId="0"/>
    <cellStyle name="Normal 2 10" xfId="1" xr:uid="{00000000-0005-0000-0000-000001000000}"/>
  </cellStyles>
  <dxfs count="0"/>
  <tableStyles count="0" defaultTableStyle="TableStyleMedium2" defaultPivotStyle="PivotStyleLight16"/>
  <colors>
    <mruColors>
      <color rgb="FF000000"/>
      <color rgb="FFCCFF33"/>
      <color rgb="FFFFA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5" tint="0.79998168889431442"/>
    <pageSetUpPr fitToPage="1"/>
  </sheetPr>
  <dimension ref="A1:AK115"/>
  <sheetViews>
    <sheetView tabSelected="1" zoomScale="80" zoomScaleNormal="80" workbookViewId="0">
      <pane xSplit="3" ySplit="6" topLeftCell="D7" activePane="bottomRight" state="frozen"/>
      <selection pane="topRight" activeCell="D1" sqref="D1"/>
      <selection pane="bottomLeft" activeCell="A6" sqref="A6"/>
      <selection pane="bottomRight" activeCell="K21" sqref="K21"/>
    </sheetView>
  </sheetViews>
  <sheetFormatPr defaultColWidth="9.28515625" defaultRowHeight="15" x14ac:dyDescent="0.25"/>
  <cols>
    <col min="1" max="1" width="33.28515625" style="1" customWidth="1"/>
    <col min="2" max="2" width="41.5703125" style="1" customWidth="1"/>
    <col min="3" max="3" width="40" style="1" customWidth="1"/>
    <col min="4" max="20" width="13.28515625" style="1" customWidth="1"/>
    <col min="21" max="25" width="13.28515625" style="1" hidden="1" customWidth="1"/>
    <col min="26" max="27" width="14.7109375" style="1" hidden="1" customWidth="1"/>
    <col min="28" max="28" width="14.7109375" style="1" customWidth="1"/>
    <col min="29" max="29" width="85.7109375" style="3" customWidth="1"/>
    <col min="30" max="37" width="9.28515625" style="4"/>
    <col min="38" max="16384" width="9.28515625" style="1"/>
  </cols>
  <sheetData>
    <row r="1" spans="1:37" ht="28.15" customHeight="1" x14ac:dyDescent="0.25">
      <c r="A1" s="81" t="s">
        <v>3</v>
      </c>
      <c r="B1" s="81"/>
      <c r="C1" s="5"/>
      <c r="D1" s="79" t="s">
        <v>174</v>
      </c>
      <c r="E1" s="79"/>
      <c r="F1" s="79"/>
      <c r="G1" s="79"/>
      <c r="H1" s="79"/>
      <c r="I1" s="79"/>
      <c r="J1" s="79"/>
      <c r="K1" s="79"/>
      <c r="L1" s="79"/>
      <c r="M1" s="79"/>
      <c r="N1" s="79"/>
      <c r="O1" s="79"/>
      <c r="P1" s="79"/>
      <c r="Q1" s="79"/>
      <c r="R1" s="79"/>
      <c r="S1" s="79"/>
      <c r="T1" s="79"/>
      <c r="U1" s="79"/>
      <c r="V1" s="79"/>
      <c r="W1" s="79"/>
      <c r="X1" s="79"/>
      <c r="Y1" s="79"/>
      <c r="Z1" s="79"/>
      <c r="AA1" s="79"/>
      <c r="AB1" s="79"/>
      <c r="AC1" s="79"/>
    </row>
    <row r="2" spans="1:37" ht="25.5" customHeight="1" x14ac:dyDescent="0.25">
      <c r="D2" s="78"/>
      <c r="E2" s="78"/>
      <c r="F2" s="78"/>
      <c r="G2" s="78"/>
      <c r="H2" s="78"/>
      <c r="I2" s="78"/>
      <c r="J2" s="78"/>
      <c r="K2" s="78"/>
      <c r="L2" s="78"/>
      <c r="M2" s="78"/>
      <c r="N2" s="78"/>
      <c r="O2" s="78"/>
      <c r="P2" s="78"/>
      <c r="Q2" s="78"/>
      <c r="R2" s="78"/>
      <c r="S2" s="78"/>
      <c r="T2" s="78"/>
      <c r="U2" s="78"/>
      <c r="V2" s="78"/>
      <c r="W2" s="78"/>
      <c r="X2" s="78"/>
      <c r="Y2" s="78"/>
      <c r="Z2" s="78"/>
      <c r="AA2" s="78"/>
      <c r="AB2" s="78"/>
      <c r="AC2" s="78"/>
    </row>
    <row r="3" spans="1:37" ht="25.5" customHeight="1" x14ac:dyDescent="0.25">
      <c r="A3" s="85" t="s">
        <v>0</v>
      </c>
      <c r="B3" s="85" t="s">
        <v>128</v>
      </c>
      <c r="C3" s="85" t="s">
        <v>127</v>
      </c>
      <c r="D3" s="82" t="s">
        <v>90</v>
      </c>
      <c r="E3" s="82"/>
      <c r="F3" s="82"/>
      <c r="G3" s="97" t="s">
        <v>149</v>
      </c>
      <c r="H3" s="98"/>
      <c r="I3" s="98"/>
      <c r="J3" s="98"/>
      <c r="K3" s="98"/>
      <c r="L3" s="98"/>
      <c r="M3" s="98"/>
      <c r="N3" s="98"/>
      <c r="O3" s="99"/>
      <c r="P3" s="85" t="s">
        <v>163</v>
      </c>
      <c r="Q3" s="85"/>
      <c r="R3" s="85"/>
      <c r="S3" s="85"/>
      <c r="T3" s="85"/>
      <c r="U3" s="85" t="s">
        <v>130</v>
      </c>
      <c r="V3" s="85"/>
      <c r="W3" s="85"/>
      <c r="X3" s="85"/>
      <c r="Y3" s="85"/>
      <c r="Z3" s="85"/>
      <c r="AA3" s="85"/>
      <c r="AB3" s="89" t="s">
        <v>150</v>
      </c>
      <c r="AC3" s="82" t="s">
        <v>8</v>
      </c>
    </row>
    <row r="4" spans="1:37" ht="25.5" customHeight="1" x14ac:dyDescent="0.25">
      <c r="A4" s="85"/>
      <c r="B4" s="85"/>
      <c r="C4" s="85"/>
      <c r="D4" s="82"/>
      <c r="E4" s="82"/>
      <c r="F4" s="82"/>
      <c r="G4" s="100"/>
      <c r="H4" s="101"/>
      <c r="I4" s="101"/>
      <c r="J4" s="101"/>
      <c r="K4" s="101"/>
      <c r="L4" s="101"/>
      <c r="M4" s="101"/>
      <c r="N4" s="101"/>
      <c r="O4" s="102"/>
      <c r="P4" s="85"/>
      <c r="Q4" s="85"/>
      <c r="R4" s="85"/>
      <c r="S4" s="85"/>
      <c r="T4" s="85"/>
      <c r="U4" s="85"/>
      <c r="V4" s="85"/>
      <c r="W4" s="85"/>
      <c r="X4" s="85"/>
      <c r="Y4" s="85"/>
      <c r="Z4" s="85"/>
      <c r="AA4" s="85"/>
      <c r="AB4" s="90"/>
      <c r="AC4" s="82"/>
    </row>
    <row r="5" spans="1:37" ht="112.5" customHeight="1" x14ac:dyDescent="0.25">
      <c r="A5" s="85"/>
      <c r="B5" s="85"/>
      <c r="C5" s="85"/>
      <c r="D5" s="82"/>
      <c r="E5" s="82"/>
      <c r="F5" s="82"/>
      <c r="G5" s="85" t="s">
        <v>162</v>
      </c>
      <c r="H5" s="85"/>
      <c r="I5" s="85"/>
      <c r="J5" s="86" t="s">
        <v>153</v>
      </c>
      <c r="K5" s="86"/>
      <c r="L5" s="86"/>
      <c r="M5" s="85" t="s">
        <v>91</v>
      </c>
      <c r="N5" s="85"/>
      <c r="O5" s="85"/>
      <c r="P5" s="85"/>
      <c r="Q5" s="85"/>
      <c r="R5" s="85"/>
      <c r="S5" s="85"/>
      <c r="T5" s="85"/>
      <c r="U5" s="85"/>
      <c r="V5" s="85"/>
      <c r="W5" s="85"/>
      <c r="X5" s="85"/>
      <c r="Y5" s="85"/>
      <c r="Z5" s="85"/>
      <c r="AA5" s="85"/>
      <c r="AB5" s="90"/>
      <c r="AC5" s="82"/>
    </row>
    <row r="6" spans="1:37" ht="93" customHeight="1" x14ac:dyDescent="0.25">
      <c r="A6" s="85"/>
      <c r="B6" s="85"/>
      <c r="C6" s="85"/>
      <c r="D6" s="8">
        <v>2024</v>
      </c>
      <c r="E6" s="8">
        <v>2025</v>
      </c>
      <c r="F6" s="8">
        <v>2026</v>
      </c>
      <c r="G6" s="8">
        <v>2024</v>
      </c>
      <c r="H6" s="8">
        <v>2025</v>
      </c>
      <c r="I6" s="8">
        <v>2026</v>
      </c>
      <c r="J6" s="8">
        <v>2024</v>
      </c>
      <c r="K6" s="8">
        <v>2025</v>
      </c>
      <c r="L6" s="8">
        <v>2026</v>
      </c>
      <c r="M6" s="8">
        <v>2024</v>
      </c>
      <c r="N6" s="8">
        <v>2025</v>
      </c>
      <c r="O6" s="8">
        <v>2026</v>
      </c>
      <c r="P6" s="8">
        <v>2024</v>
      </c>
      <c r="Q6" s="8">
        <v>2025</v>
      </c>
      <c r="R6" s="31">
        <v>2026</v>
      </c>
      <c r="S6" s="32">
        <v>2027</v>
      </c>
      <c r="T6" s="8">
        <v>2028</v>
      </c>
      <c r="U6" s="8">
        <v>2024</v>
      </c>
      <c r="V6" s="8">
        <v>2025</v>
      </c>
      <c r="W6" s="8">
        <v>2026</v>
      </c>
      <c r="X6" s="8">
        <v>2027</v>
      </c>
      <c r="Y6" s="8">
        <v>2028</v>
      </c>
      <c r="Z6" s="8" t="s">
        <v>2</v>
      </c>
      <c r="AA6" s="9" t="s">
        <v>6</v>
      </c>
      <c r="AB6" s="91"/>
      <c r="AC6" s="82"/>
    </row>
    <row r="7" spans="1:37" ht="36" customHeight="1" x14ac:dyDescent="0.25">
      <c r="A7" s="10" t="s">
        <v>1</v>
      </c>
      <c r="B7" s="11" t="s">
        <v>9</v>
      </c>
      <c r="C7" s="12"/>
      <c r="D7" s="13">
        <f>SUM(D8:D15)</f>
        <v>46574466</v>
      </c>
      <c r="E7" s="13">
        <f t="shared" ref="E7:Y7" si="0">SUM(E8:E15)</f>
        <v>57651169</v>
      </c>
      <c r="F7" s="13">
        <f t="shared" si="0"/>
        <v>34176499</v>
      </c>
      <c r="G7" s="13">
        <f t="shared" si="0"/>
        <v>161221696</v>
      </c>
      <c r="H7" s="13">
        <f t="shared" si="0"/>
        <v>45372403</v>
      </c>
      <c r="I7" s="13">
        <f t="shared" si="0"/>
        <v>17876376</v>
      </c>
      <c r="J7" s="13">
        <f t="shared" si="0"/>
        <v>3911343</v>
      </c>
      <c r="K7" s="13">
        <f t="shared" si="0"/>
        <v>12708597</v>
      </c>
      <c r="L7" s="13">
        <f t="shared" si="0"/>
        <v>2328086</v>
      </c>
      <c r="M7" s="13">
        <f t="shared" si="0"/>
        <v>37889</v>
      </c>
      <c r="N7" s="13">
        <f t="shared" si="0"/>
        <v>0</v>
      </c>
      <c r="O7" s="13">
        <f t="shared" si="0"/>
        <v>0</v>
      </c>
      <c r="P7" s="13">
        <f t="shared" si="0"/>
        <v>19916912</v>
      </c>
      <c r="Q7" s="13">
        <f t="shared" si="0"/>
        <v>17966544</v>
      </c>
      <c r="R7" s="13">
        <f t="shared" si="0"/>
        <v>8633249</v>
      </c>
      <c r="S7" s="13">
        <f t="shared" si="0"/>
        <v>5837740</v>
      </c>
      <c r="T7" s="13">
        <f t="shared" si="0"/>
        <v>4399538</v>
      </c>
      <c r="U7" s="13">
        <f t="shared" si="0"/>
        <v>0</v>
      </c>
      <c r="V7" s="13">
        <f t="shared" si="0"/>
        <v>2533070</v>
      </c>
      <c r="W7" s="13">
        <f t="shared" si="0"/>
        <v>34268667</v>
      </c>
      <c r="X7" s="13">
        <f t="shared" si="0"/>
        <v>34306963</v>
      </c>
      <c r="Y7" s="13">
        <f t="shared" si="0"/>
        <v>117255814</v>
      </c>
      <c r="Z7" s="13"/>
      <c r="AA7" s="13"/>
      <c r="AB7" s="13"/>
      <c r="AC7" s="14"/>
    </row>
    <row r="8" spans="1:37" ht="29.45" customHeight="1" x14ac:dyDescent="0.25">
      <c r="A8" s="15" t="s">
        <v>5</v>
      </c>
      <c r="B8" s="16"/>
      <c r="C8" s="48" t="s">
        <v>14</v>
      </c>
      <c r="D8" s="17">
        <f>SUM(D19,D30,D32)</f>
        <v>0</v>
      </c>
      <c r="E8" s="17">
        <f t="shared" ref="E8:AA8" si="1">SUM(E19,E30,E32)</f>
        <v>0</v>
      </c>
      <c r="F8" s="17">
        <f t="shared" si="1"/>
        <v>0</v>
      </c>
      <c r="G8" s="17">
        <f t="shared" si="1"/>
        <v>3300010</v>
      </c>
      <c r="H8" s="17">
        <f t="shared" si="1"/>
        <v>20881189</v>
      </c>
      <c r="I8" s="17">
        <f t="shared" si="1"/>
        <v>17761589</v>
      </c>
      <c r="J8" s="17">
        <f t="shared" si="1"/>
        <v>0</v>
      </c>
      <c r="K8" s="17">
        <f t="shared" si="1"/>
        <v>0</v>
      </c>
      <c r="L8" s="17">
        <f t="shared" si="1"/>
        <v>0</v>
      </c>
      <c r="M8" s="17">
        <f t="shared" si="1"/>
        <v>0</v>
      </c>
      <c r="N8" s="17">
        <f t="shared" si="1"/>
        <v>0</v>
      </c>
      <c r="O8" s="17">
        <f t="shared" si="1"/>
        <v>0</v>
      </c>
      <c r="P8" s="17">
        <f t="shared" si="1"/>
        <v>0</v>
      </c>
      <c r="Q8" s="17">
        <f t="shared" si="1"/>
        <v>0</v>
      </c>
      <c r="R8" s="17">
        <f t="shared" si="1"/>
        <v>0</v>
      </c>
      <c r="S8" s="17">
        <f t="shared" si="1"/>
        <v>0</v>
      </c>
      <c r="T8" s="17">
        <f t="shared" si="1"/>
        <v>0</v>
      </c>
      <c r="U8" s="17">
        <f t="shared" si="1"/>
        <v>0</v>
      </c>
      <c r="V8" s="17">
        <f t="shared" si="1"/>
        <v>0</v>
      </c>
      <c r="W8" s="17">
        <f t="shared" si="1"/>
        <v>28511619</v>
      </c>
      <c r="X8" s="17">
        <f t="shared" si="1"/>
        <v>1695914</v>
      </c>
      <c r="Y8" s="17">
        <f t="shared" si="1"/>
        <v>49248792</v>
      </c>
      <c r="Z8" s="17">
        <f t="shared" si="1"/>
        <v>0</v>
      </c>
      <c r="AA8" s="17">
        <f t="shared" si="1"/>
        <v>0</v>
      </c>
      <c r="AB8" s="17"/>
      <c r="AC8" s="18"/>
    </row>
    <row r="9" spans="1:37" ht="29.45" customHeight="1" x14ac:dyDescent="0.25">
      <c r="A9" s="15" t="s">
        <v>5</v>
      </c>
      <c r="B9" s="16"/>
      <c r="C9" s="48" t="s">
        <v>24</v>
      </c>
      <c r="D9" s="17">
        <f t="shared" ref="D9:AA9" si="2">SUM(D17,D29)</f>
        <v>0</v>
      </c>
      <c r="E9" s="17">
        <f t="shared" si="2"/>
        <v>0</v>
      </c>
      <c r="F9" s="17">
        <f t="shared" si="2"/>
        <v>0</v>
      </c>
      <c r="G9" s="17">
        <f t="shared" si="2"/>
        <v>157921686</v>
      </c>
      <c r="H9" s="17">
        <f t="shared" si="2"/>
        <v>24491214</v>
      </c>
      <c r="I9" s="17">
        <f t="shared" si="2"/>
        <v>114787</v>
      </c>
      <c r="J9" s="17">
        <f t="shared" si="2"/>
        <v>0</v>
      </c>
      <c r="K9" s="17">
        <f t="shared" si="2"/>
        <v>0</v>
      </c>
      <c r="L9" s="17">
        <f t="shared" si="2"/>
        <v>0</v>
      </c>
      <c r="M9" s="17">
        <f t="shared" si="2"/>
        <v>0</v>
      </c>
      <c r="N9" s="17">
        <f t="shared" si="2"/>
        <v>0</v>
      </c>
      <c r="O9" s="17">
        <f t="shared" si="2"/>
        <v>0</v>
      </c>
      <c r="P9" s="17">
        <f t="shared" si="2"/>
        <v>0</v>
      </c>
      <c r="Q9" s="17">
        <f t="shared" si="2"/>
        <v>0</v>
      </c>
      <c r="R9" s="17">
        <f t="shared" si="2"/>
        <v>0</v>
      </c>
      <c r="S9" s="17">
        <f t="shared" si="2"/>
        <v>0</v>
      </c>
      <c r="T9" s="17">
        <f t="shared" si="2"/>
        <v>0</v>
      </c>
      <c r="U9" s="17">
        <f t="shared" si="2"/>
        <v>0</v>
      </c>
      <c r="V9" s="17">
        <f t="shared" si="2"/>
        <v>2533070</v>
      </c>
      <c r="W9" s="17">
        <f t="shared" si="2"/>
        <v>5757048</v>
      </c>
      <c r="X9" s="17">
        <f t="shared" si="2"/>
        <v>32611049</v>
      </c>
      <c r="Y9" s="17">
        <f t="shared" si="2"/>
        <v>68007022</v>
      </c>
      <c r="Z9" s="17">
        <f t="shared" si="2"/>
        <v>36875460</v>
      </c>
      <c r="AA9" s="17">
        <f t="shared" si="2"/>
        <v>0</v>
      </c>
      <c r="AB9" s="17"/>
      <c r="AC9" s="18"/>
    </row>
    <row r="10" spans="1:37" ht="43.15" customHeight="1" x14ac:dyDescent="0.25">
      <c r="A10" s="15" t="s">
        <v>5</v>
      </c>
      <c r="B10" s="16"/>
      <c r="C10" s="53" t="s">
        <v>88</v>
      </c>
      <c r="D10" s="17">
        <f>SUM(D69)</f>
        <v>93048</v>
      </c>
      <c r="E10" s="17">
        <f t="shared" ref="E10:AA10" si="3">SUM(E69)</f>
        <v>61118</v>
      </c>
      <c r="F10" s="17">
        <f t="shared" si="3"/>
        <v>2182655</v>
      </c>
      <c r="G10" s="17">
        <f t="shared" si="3"/>
        <v>0</v>
      </c>
      <c r="H10" s="17">
        <f t="shared" si="3"/>
        <v>0</v>
      </c>
      <c r="I10" s="17">
        <f t="shared" si="3"/>
        <v>0</v>
      </c>
      <c r="J10" s="17">
        <f t="shared" si="3"/>
        <v>0</v>
      </c>
      <c r="K10" s="17">
        <f t="shared" si="3"/>
        <v>0</v>
      </c>
      <c r="L10" s="17">
        <f t="shared" si="3"/>
        <v>0</v>
      </c>
      <c r="M10" s="17">
        <f t="shared" si="3"/>
        <v>18923</v>
      </c>
      <c r="N10" s="17">
        <f t="shared" si="3"/>
        <v>0</v>
      </c>
      <c r="O10" s="17">
        <f t="shared" si="3"/>
        <v>0</v>
      </c>
      <c r="P10" s="17">
        <f t="shared" si="3"/>
        <v>0</v>
      </c>
      <c r="Q10" s="17">
        <f t="shared" si="3"/>
        <v>0</v>
      </c>
      <c r="R10" s="17">
        <f t="shared" si="3"/>
        <v>0</v>
      </c>
      <c r="S10" s="17">
        <f t="shared" si="3"/>
        <v>0</v>
      </c>
      <c r="T10" s="17">
        <f t="shared" si="3"/>
        <v>0</v>
      </c>
      <c r="U10" s="17">
        <f t="shared" si="3"/>
        <v>0</v>
      </c>
      <c r="V10" s="17">
        <f t="shared" si="3"/>
        <v>0</v>
      </c>
      <c r="W10" s="17">
        <f t="shared" si="3"/>
        <v>0</v>
      </c>
      <c r="X10" s="17">
        <f t="shared" si="3"/>
        <v>0</v>
      </c>
      <c r="Y10" s="17">
        <f t="shared" si="3"/>
        <v>0</v>
      </c>
      <c r="Z10" s="17">
        <f t="shared" si="3"/>
        <v>0</v>
      </c>
      <c r="AA10" s="17">
        <f t="shared" si="3"/>
        <v>0</v>
      </c>
      <c r="AB10" s="17"/>
      <c r="AC10" s="18"/>
    </row>
    <row r="11" spans="1:37" ht="29.45" customHeight="1" x14ac:dyDescent="0.25">
      <c r="A11" s="15" t="s">
        <v>5</v>
      </c>
      <c r="B11" s="16"/>
      <c r="C11" s="53" t="s">
        <v>132</v>
      </c>
      <c r="D11" s="17">
        <f t="shared" ref="D11:AA11" si="4">SUM(D33,D36,D37,D56,D58,D93,D96,D102,D103,D104)</f>
        <v>7693583</v>
      </c>
      <c r="E11" s="17">
        <f t="shared" si="4"/>
        <v>7693583</v>
      </c>
      <c r="F11" s="17">
        <f t="shared" si="4"/>
        <v>7693583</v>
      </c>
      <c r="G11" s="17">
        <f t="shared" si="4"/>
        <v>0</v>
      </c>
      <c r="H11" s="17">
        <f t="shared" si="4"/>
        <v>0</v>
      </c>
      <c r="I11" s="17">
        <f t="shared" si="4"/>
        <v>0</v>
      </c>
      <c r="J11" s="17">
        <f t="shared" si="4"/>
        <v>0</v>
      </c>
      <c r="K11" s="17">
        <f t="shared" si="4"/>
        <v>0</v>
      </c>
      <c r="L11" s="17">
        <f t="shared" si="4"/>
        <v>0</v>
      </c>
      <c r="M11" s="17">
        <f t="shared" si="4"/>
        <v>0</v>
      </c>
      <c r="N11" s="17">
        <f t="shared" si="4"/>
        <v>0</v>
      </c>
      <c r="O11" s="17">
        <f t="shared" si="4"/>
        <v>0</v>
      </c>
      <c r="P11" s="17">
        <f t="shared" si="4"/>
        <v>0</v>
      </c>
      <c r="Q11" s="17">
        <f t="shared" si="4"/>
        <v>0</v>
      </c>
      <c r="R11" s="17">
        <f t="shared" si="4"/>
        <v>0</v>
      </c>
      <c r="S11" s="17">
        <f t="shared" si="4"/>
        <v>0</v>
      </c>
      <c r="T11" s="17">
        <f t="shared" si="4"/>
        <v>0</v>
      </c>
      <c r="U11" s="17">
        <f t="shared" si="4"/>
        <v>0</v>
      </c>
      <c r="V11" s="17">
        <f t="shared" si="4"/>
        <v>0</v>
      </c>
      <c r="W11" s="17">
        <f t="shared" si="4"/>
        <v>0</v>
      </c>
      <c r="X11" s="17">
        <f t="shared" si="4"/>
        <v>0</v>
      </c>
      <c r="Y11" s="17">
        <f t="shared" si="4"/>
        <v>0</v>
      </c>
      <c r="Z11" s="17">
        <f t="shared" si="4"/>
        <v>0</v>
      </c>
      <c r="AA11" s="17">
        <f t="shared" si="4"/>
        <v>0</v>
      </c>
      <c r="AB11" s="17"/>
      <c r="AC11" s="18"/>
    </row>
    <row r="12" spans="1:37" ht="29.45" customHeight="1" x14ac:dyDescent="0.25">
      <c r="A12" s="15" t="s">
        <v>5</v>
      </c>
      <c r="B12" s="16"/>
      <c r="C12" s="53" t="s">
        <v>61</v>
      </c>
      <c r="D12" s="17">
        <f>SUM(D71,D72)</f>
        <v>79578</v>
      </c>
      <c r="E12" s="17">
        <f t="shared" ref="E12:AA12" si="5">SUM(E71,E72)</f>
        <v>0</v>
      </c>
      <c r="F12" s="17">
        <f t="shared" si="5"/>
        <v>0</v>
      </c>
      <c r="G12" s="17">
        <f t="shared" si="5"/>
        <v>0</v>
      </c>
      <c r="H12" s="17">
        <f t="shared" si="5"/>
        <v>0</v>
      </c>
      <c r="I12" s="17">
        <f t="shared" si="5"/>
        <v>0</v>
      </c>
      <c r="J12" s="17">
        <f t="shared" si="5"/>
        <v>0</v>
      </c>
      <c r="K12" s="17">
        <f t="shared" si="5"/>
        <v>0</v>
      </c>
      <c r="L12" s="17">
        <f t="shared" si="5"/>
        <v>0</v>
      </c>
      <c r="M12" s="17">
        <f t="shared" si="5"/>
        <v>18966</v>
      </c>
      <c r="N12" s="17">
        <f t="shared" si="5"/>
        <v>0</v>
      </c>
      <c r="O12" s="17">
        <f t="shared" si="5"/>
        <v>0</v>
      </c>
      <c r="P12" s="17">
        <f t="shared" si="5"/>
        <v>203344</v>
      </c>
      <c r="Q12" s="17">
        <f t="shared" si="5"/>
        <v>250355</v>
      </c>
      <c r="R12" s="17">
        <f t="shared" si="5"/>
        <v>0</v>
      </c>
      <c r="S12" s="17">
        <f t="shared" si="5"/>
        <v>0</v>
      </c>
      <c r="T12" s="17">
        <f t="shared" si="5"/>
        <v>0</v>
      </c>
      <c r="U12" s="17">
        <f t="shared" si="5"/>
        <v>0</v>
      </c>
      <c r="V12" s="17">
        <f t="shared" si="5"/>
        <v>0</v>
      </c>
      <c r="W12" s="17">
        <f t="shared" si="5"/>
        <v>0</v>
      </c>
      <c r="X12" s="17">
        <f t="shared" si="5"/>
        <v>0</v>
      </c>
      <c r="Y12" s="17">
        <f t="shared" si="5"/>
        <v>0</v>
      </c>
      <c r="Z12" s="17">
        <f t="shared" si="5"/>
        <v>0</v>
      </c>
      <c r="AA12" s="17">
        <f t="shared" si="5"/>
        <v>0</v>
      </c>
      <c r="AB12" s="17"/>
      <c r="AC12" s="18"/>
    </row>
    <row r="13" spans="1:37" ht="48.75" x14ac:dyDescent="0.25">
      <c r="A13" s="15" t="s">
        <v>5</v>
      </c>
      <c r="B13" s="16"/>
      <c r="C13" s="53" t="s">
        <v>178</v>
      </c>
      <c r="D13" s="17">
        <f t="shared" ref="D13:AA13" si="6">SUM(D18,D20,D21,D23,D27,D31,D34,D35,D38,D39,D40,D41,D42,D43,D47,D50,D68,D79,D80,D88,D89,D90,D91,D101)</f>
        <v>24899269</v>
      </c>
      <c r="E13" s="17">
        <f t="shared" si="6"/>
        <v>36828556</v>
      </c>
      <c r="F13" s="17">
        <f t="shared" si="6"/>
        <v>12514954</v>
      </c>
      <c r="G13" s="17">
        <f t="shared" si="6"/>
        <v>0</v>
      </c>
      <c r="H13" s="17">
        <f t="shared" si="6"/>
        <v>0</v>
      </c>
      <c r="I13" s="17">
        <f t="shared" si="6"/>
        <v>0</v>
      </c>
      <c r="J13" s="17">
        <f t="shared" si="6"/>
        <v>3911343</v>
      </c>
      <c r="K13" s="17">
        <f t="shared" si="6"/>
        <v>12708597</v>
      </c>
      <c r="L13" s="17">
        <f t="shared" si="6"/>
        <v>2328086</v>
      </c>
      <c r="M13" s="17">
        <f t="shared" si="6"/>
        <v>0</v>
      </c>
      <c r="N13" s="17">
        <f t="shared" si="6"/>
        <v>0</v>
      </c>
      <c r="O13" s="17">
        <f t="shared" si="6"/>
        <v>0</v>
      </c>
      <c r="P13" s="17">
        <f t="shared" si="6"/>
        <v>19713568</v>
      </c>
      <c r="Q13" s="17">
        <f t="shared" si="6"/>
        <v>17716189</v>
      </c>
      <c r="R13" s="17">
        <f t="shared" si="6"/>
        <v>8633249</v>
      </c>
      <c r="S13" s="17">
        <f t="shared" si="6"/>
        <v>5837740</v>
      </c>
      <c r="T13" s="17">
        <f t="shared" si="6"/>
        <v>4399538</v>
      </c>
      <c r="U13" s="17">
        <f t="shared" si="6"/>
        <v>0</v>
      </c>
      <c r="V13" s="17">
        <f t="shared" si="6"/>
        <v>0</v>
      </c>
      <c r="W13" s="17">
        <f t="shared" si="6"/>
        <v>0</v>
      </c>
      <c r="X13" s="17">
        <f t="shared" si="6"/>
        <v>0</v>
      </c>
      <c r="Y13" s="17">
        <f t="shared" si="6"/>
        <v>0</v>
      </c>
      <c r="Z13" s="17">
        <f t="shared" si="6"/>
        <v>0</v>
      </c>
      <c r="AA13" s="17">
        <f t="shared" si="6"/>
        <v>0</v>
      </c>
      <c r="AB13" s="17"/>
      <c r="AC13" s="18"/>
    </row>
    <row r="14" spans="1:37" ht="28.9" customHeight="1" x14ac:dyDescent="0.25">
      <c r="A14" s="15" t="s">
        <v>5</v>
      </c>
      <c r="B14" s="16"/>
      <c r="C14" s="48" t="s">
        <v>89</v>
      </c>
      <c r="D14" s="17">
        <f>SUM(D28)</f>
        <v>5569642</v>
      </c>
      <c r="E14" s="17">
        <f t="shared" ref="E14:AA14" si="7">SUM(E28)</f>
        <v>3985848</v>
      </c>
      <c r="F14" s="17">
        <f t="shared" si="7"/>
        <v>5746879</v>
      </c>
      <c r="G14" s="17">
        <f t="shared" si="7"/>
        <v>0</v>
      </c>
      <c r="H14" s="17">
        <f t="shared" si="7"/>
        <v>0</v>
      </c>
      <c r="I14" s="17">
        <f t="shared" si="7"/>
        <v>0</v>
      </c>
      <c r="J14" s="17">
        <f t="shared" si="7"/>
        <v>0</v>
      </c>
      <c r="K14" s="17">
        <f t="shared" si="7"/>
        <v>0</v>
      </c>
      <c r="L14" s="17">
        <f t="shared" si="7"/>
        <v>0</v>
      </c>
      <c r="M14" s="17">
        <f t="shared" si="7"/>
        <v>0</v>
      </c>
      <c r="N14" s="17">
        <f t="shared" si="7"/>
        <v>0</v>
      </c>
      <c r="O14" s="17">
        <f t="shared" si="7"/>
        <v>0</v>
      </c>
      <c r="P14" s="17">
        <f t="shared" si="7"/>
        <v>0</v>
      </c>
      <c r="Q14" s="17">
        <f t="shared" si="7"/>
        <v>0</v>
      </c>
      <c r="R14" s="17">
        <f t="shared" si="7"/>
        <v>0</v>
      </c>
      <c r="S14" s="17">
        <f t="shared" si="7"/>
        <v>0</v>
      </c>
      <c r="T14" s="17">
        <f t="shared" si="7"/>
        <v>0</v>
      </c>
      <c r="U14" s="17">
        <f t="shared" si="7"/>
        <v>0</v>
      </c>
      <c r="V14" s="17">
        <f t="shared" si="7"/>
        <v>0</v>
      </c>
      <c r="W14" s="17">
        <f t="shared" si="7"/>
        <v>0</v>
      </c>
      <c r="X14" s="17">
        <f t="shared" si="7"/>
        <v>0</v>
      </c>
      <c r="Y14" s="17">
        <f t="shared" si="7"/>
        <v>0</v>
      </c>
      <c r="Z14" s="17">
        <f t="shared" si="7"/>
        <v>0</v>
      </c>
      <c r="AA14" s="17">
        <f t="shared" si="7"/>
        <v>0</v>
      </c>
      <c r="AB14" s="17"/>
      <c r="AC14" s="18"/>
    </row>
    <row r="15" spans="1:37" ht="29.45" customHeight="1" x14ac:dyDescent="0.25">
      <c r="A15" s="15" t="s">
        <v>4</v>
      </c>
      <c r="B15" s="16"/>
      <c r="C15" s="48" t="s">
        <v>22</v>
      </c>
      <c r="D15" s="17">
        <f>D110</f>
        <v>8239346</v>
      </c>
      <c r="E15" s="17">
        <f t="shared" ref="E15:AA15" si="8">E110</f>
        <v>9082064</v>
      </c>
      <c r="F15" s="17">
        <f t="shared" si="8"/>
        <v>6038428</v>
      </c>
      <c r="G15" s="17">
        <f t="shared" si="8"/>
        <v>0</v>
      </c>
      <c r="H15" s="17">
        <f t="shared" si="8"/>
        <v>0</v>
      </c>
      <c r="I15" s="17">
        <f t="shared" si="8"/>
        <v>0</v>
      </c>
      <c r="J15" s="17">
        <f t="shared" si="8"/>
        <v>0</v>
      </c>
      <c r="K15" s="17">
        <f t="shared" si="8"/>
        <v>0</v>
      </c>
      <c r="L15" s="17">
        <f t="shared" si="8"/>
        <v>0</v>
      </c>
      <c r="M15" s="17">
        <f t="shared" si="8"/>
        <v>0</v>
      </c>
      <c r="N15" s="17">
        <f t="shared" si="8"/>
        <v>0</v>
      </c>
      <c r="O15" s="17">
        <f t="shared" si="8"/>
        <v>0</v>
      </c>
      <c r="P15" s="17">
        <f t="shared" si="8"/>
        <v>0</v>
      </c>
      <c r="Q15" s="17">
        <f t="shared" si="8"/>
        <v>0</v>
      </c>
      <c r="R15" s="17">
        <f t="shared" si="8"/>
        <v>0</v>
      </c>
      <c r="S15" s="17">
        <f t="shared" si="8"/>
        <v>0</v>
      </c>
      <c r="T15" s="17">
        <f t="shared" si="8"/>
        <v>0</v>
      </c>
      <c r="U15" s="17">
        <f t="shared" si="8"/>
        <v>0</v>
      </c>
      <c r="V15" s="17">
        <f t="shared" si="8"/>
        <v>0</v>
      </c>
      <c r="W15" s="17">
        <f t="shared" si="8"/>
        <v>0</v>
      </c>
      <c r="X15" s="17">
        <f t="shared" si="8"/>
        <v>0</v>
      </c>
      <c r="Y15" s="17">
        <f t="shared" si="8"/>
        <v>0</v>
      </c>
      <c r="Z15" s="17">
        <f t="shared" si="8"/>
        <v>0</v>
      </c>
      <c r="AA15" s="17">
        <f t="shared" si="8"/>
        <v>0</v>
      </c>
      <c r="AB15" s="17"/>
      <c r="AC15" s="18"/>
    </row>
    <row r="16" spans="1:37" s="7" customFormat="1" ht="25.5" customHeight="1" x14ac:dyDescent="0.25">
      <c r="A16" s="76"/>
      <c r="B16" s="75" t="s">
        <v>7</v>
      </c>
      <c r="C16" s="19"/>
      <c r="D16" s="20"/>
      <c r="E16" s="20"/>
      <c r="F16" s="20"/>
      <c r="G16" s="20"/>
      <c r="H16" s="20"/>
      <c r="I16" s="20"/>
      <c r="J16" s="20"/>
      <c r="K16" s="20"/>
      <c r="L16" s="20"/>
      <c r="M16" s="20"/>
      <c r="N16" s="20"/>
      <c r="O16" s="20"/>
      <c r="P16" s="20"/>
      <c r="Q16" s="20"/>
      <c r="R16" s="20"/>
      <c r="S16" s="20"/>
      <c r="T16" s="20"/>
      <c r="U16" s="20"/>
      <c r="V16" s="20"/>
      <c r="W16" s="20"/>
      <c r="X16" s="20"/>
      <c r="Y16" s="20"/>
      <c r="Z16" s="20"/>
      <c r="AA16" s="20"/>
      <c r="AB16" s="20"/>
      <c r="AC16" s="21"/>
      <c r="AD16" s="6"/>
      <c r="AE16" s="6"/>
      <c r="AF16" s="6"/>
      <c r="AG16" s="6"/>
      <c r="AH16" s="6"/>
      <c r="AI16" s="6"/>
      <c r="AJ16" s="6"/>
      <c r="AK16" s="6"/>
    </row>
    <row r="17" spans="1:37" s="7" customFormat="1" ht="191.45" customHeight="1" x14ac:dyDescent="0.25">
      <c r="A17" s="92" t="s">
        <v>10</v>
      </c>
      <c r="B17" s="96" t="s">
        <v>11</v>
      </c>
      <c r="C17" s="39" t="s">
        <v>24</v>
      </c>
      <c r="D17" s="49"/>
      <c r="E17" s="49"/>
      <c r="F17" s="49"/>
      <c r="G17" s="54">
        <v>157921686</v>
      </c>
      <c r="H17" s="17">
        <v>24491214</v>
      </c>
      <c r="I17" s="17">
        <v>114787</v>
      </c>
      <c r="J17" s="17"/>
      <c r="K17" s="17"/>
      <c r="L17" s="17"/>
      <c r="M17" s="17"/>
      <c r="N17" s="17"/>
      <c r="O17" s="17"/>
      <c r="P17" s="17"/>
      <c r="Q17" s="17"/>
      <c r="R17" s="17"/>
      <c r="S17" s="17"/>
      <c r="T17" s="17"/>
      <c r="U17" s="17"/>
      <c r="V17" s="17"/>
      <c r="W17" s="17"/>
      <c r="X17" s="17"/>
      <c r="Y17" s="17"/>
      <c r="Z17" s="17"/>
      <c r="AA17" s="17"/>
      <c r="AB17" s="17">
        <v>2025</v>
      </c>
      <c r="AC17" s="30" t="s">
        <v>160</v>
      </c>
      <c r="AD17" s="50"/>
      <c r="AE17" s="6"/>
      <c r="AF17" s="6"/>
      <c r="AG17" s="6"/>
      <c r="AH17" s="6"/>
      <c r="AI17" s="6"/>
      <c r="AJ17" s="6"/>
      <c r="AK17" s="6"/>
    </row>
    <row r="18" spans="1:37" s="7" customFormat="1" ht="69" customHeight="1" x14ac:dyDescent="0.25">
      <c r="A18" s="93"/>
      <c r="B18" s="96"/>
      <c r="C18" s="68" t="s">
        <v>178</v>
      </c>
      <c r="D18" s="60"/>
      <c r="E18" s="60"/>
      <c r="F18" s="61"/>
      <c r="G18" s="59"/>
      <c r="H18" s="17"/>
      <c r="I18" s="17"/>
      <c r="J18" s="17"/>
      <c r="K18" s="17"/>
      <c r="L18" s="17"/>
      <c r="M18" s="17"/>
      <c r="N18" s="17"/>
      <c r="O18" s="17"/>
      <c r="P18" s="54">
        <v>1686915</v>
      </c>
      <c r="Q18" s="54">
        <v>74272</v>
      </c>
      <c r="R18" s="17"/>
      <c r="S18" s="17"/>
      <c r="T18" s="17"/>
      <c r="U18" s="17"/>
      <c r="V18" s="17"/>
      <c r="W18" s="17"/>
      <c r="X18" s="17"/>
      <c r="Y18" s="17"/>
      <c r="Z18" s="17"/>
      <c r="AA18" s="17"/>
      <c r="AB18" s="17">
        <v>2025</v>
      </c>
      <c r="AC18" s="48" t="s">
        <v>159</v>
      </c>
      <c r="AD18" s="50"/>
      <c r="AE18" s="6"/>
      <c r="AF18" s="6"/>
      <c r="AG18" s="6"/>
      <c r="AH18" s="6"/>
      <c r="AI18" s="6"/>
      <c r="AJ18" s="6"/>
      <c r="AK18" s="6"/>
    </row>
    <row r="19" spans="1:37" s="7" customFormat="1" ht="112.9" customHeight="1" x14ac:dyDescent="0.25">
      <c r="A19" s="93"/>
      <c r="B19" s="87" t="s">
        <v>12</v>
      </c>
      <c r="C19" s="67" t="s">
        <v>14</v>
      </c>
      <c r="D19" s="57"/>
      <c r="E19" s="57"/>
      <c r="F19" s="57"/>
      <c r="G19" s="55">
        <v>3300010</v>
      </c>
      <c r="H19" s="55">
        <f>3200000+17681189</f>
        <v>20881189</v>
      </c>
      <c r="I19" s="55">
        <f>1000000+16761589</f>
        <v>17761589</v>
      </c>
      <c r="J19" s="17"/>
      <c r="K19" s="17"/>
      <c r="L19" s="17"/>
      <c r="M19" s="17"/>
      <c r="N19" s="17"/>
      <c r="O19" s="17"/>
      <c r="P19" s="17"/>
      <c r="Q19" s="17"/>
      <c r="R19" s="17"/>
      <c r="S19" s="17"/>
      <c r="T19" s="17"/>
      <c r="U19" s="17"/>
      <c r="V19" s="17"/>
      <c r="W19" s="17"/>
      <c r="X19" s="17"/>
      <c r="Y19" s="17"/>
      <c r="Z19" s="17"/>
      <c r="AA19" s="17"/>
      <c r="AB19" s="17">
        <v>2026</v>
      </c>
      <c r="AC19" s="48" t="s">
        <v>158</v>
      </c>
      <c r="AD19" s="6"/>
      <c r="AE19" s="6"/>
      <c r="AF19" s="6"/>
      <c r="AG19" s="6"/>
      <c r="AH19" s="6"/>
      <c r="AI19" s="6"/>
      <c r="AJ19" s="6"/>
      <c r="AK19" s="6"/>
    </row>
    <row r="20" spans="1:37" s="7" customFormat="1" ht="109.9" customHeight="1" x14ac:dyDescent="0.25">
      <c r="A20" s="93"/>
      <c r="B20" s="88"/>
      <c r="C20" s="66" t="s">
        <v>178</v>
      </c>
      <c r="D20" s="22">
        <v>19132507</v>
      </c>
      <c r="E20" s="22">
        <v>24360903</v>
      </c>
      <c r="F20" s="22">
        <v>12455667</v>
      </c>
      <c r="G20" s="63"/>
      <c r="H20" s="63"/>
      <c r="I20" s="63"/>
      <c r="J20" s="63"/>
      <c r="K20" s="63"/>
      <c r="L20" s="63"/>
      <c r="M20" s="62"/>
      <c r="N20" s="62"/>
      <c r="O20" s="62"/>
      <c r="P20" s="22">
        <f>34383331-D20</f>
        <v>15250824</v>
      </c>
      <c r="Q20" s="22">
        <f>37121213-E20</f>
        <v>12760310</v>
      </c>
      <c r="R20" s="22">
        <f>19648916-F20</f>
        <v>7193249</v>
      </c>
      <c r="S20" s="22">
        <v>4065740</v>
      </c>
      <c r="T20" s="17"/>
      <c r="U20" s="17"/>
      <c r="V20" s="17"/>
      <c r="W20" s="17"/>
      <c r="X20" s="17"/>
      <c r="Y20" s="17"/>
      <c r="Z20" s="17"/>
      <c r="AA20" s="17"/>
      <c r="AB20" s="17">
        <v>2026</v>
      </c>
      <c r="AC20" s="29" t="s">
        <v>161</v>
      </c>
      <c r="AD20" s="50"/>
      <c r="AE20" s="6"/>
      <c r="AF20" s="6"/>
      <c r="AG20" s="6"/>
      <c r="AH20" s="6"/>
      <c r="AI20" s="6"/>
      <c r="AJ20" s="6"/>
      <c r="AK20" s="6"/>
    </row>
    <row r="21" spans="1:37" s="7" customFormat="1" ht="87.6" customHeight="1" x14ac:dyDescent="0.25">
      <c r="A21" s="93"/>
      <c r="B21" s="35" t="s">
        <v>13</v>
      </c>
      <c r="C21" s="66" t="s">
        <v>178</v>
      </c>
      <c r="D21" s="17"/>
      <c r="E21" s="17"/>
      <c r="F21" s="17"/>
      <c r="G21" s="17"/>
      <c r="H21" s="17"/>
      <c r="I21" s="17"/>
      <c r="J21" s="17"/>
      <c r="K21" s="17"/>
      <c r="L21" s="17"/>
      <c r="M21" s="17"/>
      <c r="N21" s="17"/>
      <c r="O21" s="17"/>
      <c r="P21" s="17">
        <v>1514722</v>
      </c>
      <c r="Q21" s="17">
        <v>630920</v>
      </c>
      <c r="R21" s="17"/>
      <c r="S21" s="17"/>
      <c r="T21" s="17"/>
      <c r="U21" s="17"/>
      <c r="V21" s="17"/>
      <c r="W21" s="17"/>
      <c r="X21" s="17"/>
      <c r="Y21" s="17"/>
      <c r="Z21" s="17"/>
      <c r="AA21" s="17"/>
      <c r="AB21" s="17">
        <v>2025</v>
      </c>
      <c r="AC21" s="58" t="s">
        <v>173</v>
      </c>
      <c r="AD21" s="6"/>
      <c r="AE21" s="6"/>
      <c r="AF21" s="6"/>
      <c r="AG21" s="6"/>
      <c r="AH21" s="6"/>
      <c r="AI21" s="6"/>
      <c r="AJ21" s="6"/>
      <c r="AK21" s="6"/>
    </row>
    <row r="22" spans="1:37" s="7" customFormat="1" ht="54" customHeight="1" x14ac:dyDescent="0.25">
      <c r="A22" s="93"/>
      <c r="B22" s="35" t="s">
        <v>15</v>
      </c>
      <c r="C22" s="66"/>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48" t="s">
        <v>154</v>
      </c>
      <c r="AD22" s="50"/>
      <c r="AE22" s="6"/>
      <c r="AF22" s="6"/>
      <c r="AG22" s="6"/>
      <c r="AH22" s="6"/>
      <c r="AI22" s="6"/>
      <c r="AJ22" s="6"/>
      <c r="AK22" s="6"/>
    </row>
    <row r="23" spans="1:37" s="7" customFormat="1" ht="72" customHeight="1" x14ac:dyDescent="0.25">
      <c r="A23" s="93"/>
      <c r="B23" s="80" t="s">
        <v>142</v>
      </c>
      <c r="C23" s="66" t="s">
        <v>178</v>
      </c>
      <c r="D23" s="17"/>
      <c r="E23" s="17"/>
      <c r="F23" s="17"/>
      <c r="G23" s="17"/>
      <c r="H23" s="17"/>
      <c r="I23" s="17"/>
      <c r="J23" s="17"/>
      <c r="K23" s="17"/>
      <c r="L23" s="17"/>
      <c r="M23" s="17"/>
      <c r="N23" s="17"/>
      <c r="O23" s="17"/>
      <c r="P23" s="17"/>
      <c r="Q23" s="17"/>
      <c r="R23" s="17"/>
      <c r="S23" s="17"/>
      <c r="T23" s="17"/>
      <c r="U23" s="17"/>
      <c r="V23" s="17"/>
      <c r="W23" s="17"/>
      <c r="X23" s="17"/>
      <c r="Y23" s="17"/>
      <c r="Z23" s="17"/>
      <c r="AA23" s="17"/>
      <c r="AB23" s="17">
        <v>2026</v>
      </c>
      <c r="AC23" s="30" t="s">
        <v>145</v>
      </c>
      <c r="AD23" s="6"/>
      <c r="AE23" s="6"/>
      <c r="AF23" s="6"/>
      <c r="AG23" s="6"/>
      <c r="AH23" s="6"/>
      <c r="AI23" s="6"/>
      <c r="AJ23" s="6"/>
      <c r="AK23" s="6"/>
    </row>
    <row r="24" spans="1:37" s="7" customFormat="1" ht="26.45" customHeight="1" x14ac:dyDescent="0.25">
      <c r="A24" s="93"/>
      <c r="B24" s="80"/>
      <c r="C24" s="37"/>
      <c r="D24" s="17"/>
      <c r="E24" s="17"/>
      <c r="F24" s="17"/>
      <c r="G24" s="17"/>
      <c r="H24" s="17"/>
      <c r="I24" s="17"/>
      <c r="J24" s="17"/>
      <c r="K24" s="17"/>
      <c r="L24" s="17"/>
      <c r="M24" s="17"/>
      <c r="N24" s="17"/>
      <c r="O24" s="17"/>
      <c r="P24" s="17"/>
      <c r="Q24" s="17"/>
      <c r="R24" s="17"/>
      <c r="S24" s="17"/>
      <c r="T24" s="17"/>
      <c r="U24" s="17"/>
      <c r="V24" s="17"/>
      <c r="W24" s="17"/>
      <c r="X24" s="17"/>
      <c r="Y24" s="17"/>
      <c r="Z24" s="17"/>
      <c r="AA24" s="17"/>
      <c r="AB24" s="17">
        <v>2026</v>
      </c>
      <c r="AC24" s="48" t="s">
        <v>16</v>
      </c>
      <c r="AD24" s="6"/>
      <c r="AE24" s="6"/>
      <c r="AF24" s="6"/>
      <c r="AG24" s="6"/>
      <c r="AH24" s="6"/>
      <c r="AI24" s="6"/>
      <c r="AJ24" s="6"/>
      <c r="AK24" s="6"/>
    </row>
    <row r="25" spans="1:37" s="7" customFormat="1" ht="26.45" customHeight="1" x14ac:dyDescent="0.25">
      <c r="A25" s="93"/>
      <c r="B25" s="80" t="s">
        <v>17</v>
      </c>
      <c r="C25" s="37"/>
      <c r="D25" s="17"/>
      <c r="E25" s="17"/>
      <c r="F25" s="17"/>
      <c r="G25" s="17"/>
      <c r="H25" s="17"/>
      <c r="I25" s="17"/>
      <c r="J25" s="17"/>
      <c r="K25" s="17"/>
      <c r="L25" s="17"/>
      <c r="M25" s="17"/>
      <c r="N25" s="17"/>
      <c r="O25" s="17"/>
      <c r="P25" s="17"/>
      <c r="Q25" s="17"/>
      <c r="R25" s="17"/>
      <c r="S25" s="17"/>
      <c r="T25" s="17"/>
      <c r="U25" s="17"/>
      <c r="V25" s="17"/>
      <c r="W25" s="17"/>
      <c r="X25" s="17"/>
      <c r="Y25" s="17"/>
      <c r="Z25" s="17"/>
      <c r="AA25" s="17"/>
      <c r="AB25" s="17">
        <v>2028</v>
      </c>
      <c r="AC25" s="48" t="s">
        <v>16</v>
      </c>
      <c r="AD25" s="6"/>
      <c r="AE25" s="6"/>
      <c r="AF25" s="6"/>
      <c r="AG25" s="6"/>
      <c r="AH25" s="6"/>
      <c r="AI25" s="6"/>
      <c r="AJ25" s="6"/>
      <c r="AK25" s="6"/>
    </row>
    <row r="26" spans="1:37" s="7" customFormat="1" ht="72.599999999999994" customHeight="1" x14ac:dyDescent="0.25">
      <c r="A26" s="93"/>
      <c r="B26" s="80"/>
      <c r="C26" s="37"/>
      <c r="D26" s="17"/>
      <c r="E26" s="17"/>
      <c r="F26" s="17"/>
      <c r="G26" s="17"/>
      <c r="H26" s="17"/>
      <c r="I26" s="17"/>
      <c r="J26" s="17"/>
      <c r="K26" s="17"/>
      <c r="L26" s="17"/>
      <c r="M26" s="17"/>
      <c r="N26" s="17"/>
      <c r="O26" s="17"/>
      <c r="P26" s="17"/>
      <c r="Q26" s="17"/>
      <c r="R26" s="17"/>
      <c r="S26" s="17"/>
      <c r="T26" s="17"/>
      <c r="U26" s="17"/>
      <c r="V26" s="17"/>
      <c r="W26" s="17"/>
      <c r="X26" s="17"/>
      <c r="Y26" s="17"/>
      <c r="Z26" s="17"/>
      <c r="AA26" s="17"/>
      <c r="AB26" s="17">
        <v>2028</v>
      </c>
      <c r="AC26" s="48" t="s">
        <v>18</v>
      </c>
      <c r="AD26" s="6"/>
      <c r="AE26" s="6"/>
      <c r="AF26" s="6"/>
      <c r="AG26" s="6"/>
      <c r="AH26" s="6"/>
      <c r="AI26" s="6"/>
      <c r="AJ26" s="6"/>
      <c r="AK26" s="6"/>
    </row>
    <row r="27" spans="1:37" s="7" customFormat="1" ht="73.900000000000006" customHeight="1" x14ac:dyDescent="0.25">
      <c r="A27" s="93"/>
      <c r="B27" s="72" t="s">
        <v>19</v>
      </c>
      <c r="C27" s="66" t="s">
        <v>178</v>
      </c>
      <c r="D27" s="17"/>
      <c r="E27" s="17"/>
      <c r="F27" s="17"/>
      <c r="G27" s="17"/>
      <c r="H27" s="17"/>
      <c r="I27" s="17"/>
      <c r="J27" s="17">
        <v>45787</v>
      </c>
      <c r="K27" s="17">
        <v>2210213</v>
      </c>
      <c r="L27" s="17"/>
      <c r="M27" s="17"/>
      <c r="N27" s="17"/>
      <c r="O27" s="17"/>
      <c r="P27" s="17"/>
      <c r="Q27" s="17"/>
      <c r="R27" s="17"/>
      <c r="S27" s="17"/>
      <c r="T27" s="17"/>
      <c r="U27" s="17"/>
      <c r="V27" s="17"/>
      <c r="W27" s="17"/>
      <c r="X27" s="17"/>
      <c r="Y27" s="17"/>
      <c r="Z27" s="17"/>
      <c r="AA27" s="17"/>
      <c r="AB27" s="17">
        <v>2025</v>
      </c>
      <c r="AC27" s="48" t="s">
        <v>27</v>
      </c>
      <c r="AD27" s="6"/>
      <c r="AE27" s="6"/>
      <c r="AF27" s="6"/>
      <c r="AG27" s="6"/>
      <c r="AH27" s="6"/>
      <c r="AI27" s="6"/>
      <c r="AJ27" s="6"/>
      <c r="AK27" s="6"/>
    </row>
    <row r="28" spans="1:37" s="7" customFormat="1" ht="51.6" customHeight="1" x14ac:dyDescent="0.25">
      <c r="A28" s="93"/>
      <c r="B28" s="73" t="s">
        <v>20</v>
      </c>
      <c r="C28" s="39" t="s">
        <v>179</v>
      </c>
      <c r="D28" s="17">
        <v>5569642</v>
      </c>
      <c r="E28" s="17">
        <v>3985848</v>
      </c>
      <c r="F28" s="17">
        <v>5746879</v>
      </c>
      <c r="G28" s="17"/>
      <c r="H28" s="17"/>
      <c r="I28" s="17"/>
      <c r="J28" s="17"/>
      <c r="K28" s="17"/>
      <c r="L28" s="17"/>
      <c r="M28" s="17"/>
      <c r="N28" s="17"/>
      <c r="O28" s="17"/>
      <c r="P28" s="17"/>
      <c r="Q28" s="17"/>
      <c r="R28" s="17"/>
      <c r="S28" s="17"/>
      <c r="T28" s="17"/>
      <c r="U28" s="17"/>
      <c r="V28" s="17"/>
      <c r="W28" s="17"/>
      <c r="X28" s="17"/>
      <c r="Y28" s="17"/>
      <c r="Z28" s="17"/>
      <c r="AA28" s="17"/>
      <c r="AB28" s="49">
        <v>2026</v>
      </c>
      <c r="AC28" s="48" t="s">
        <v>21</v>
      </c>
      <c r="AD28" s="50"/>
      <c r="AE28" s="6"/>
      <c r="AF28" s="6"/>
      <c r="AG28" s="6"/>
      <c r="AH28" s="6"/>
      <c r="AI28" s="6"/>
      <c r="AJ28" s="6"/>
      <c r="AK28" s="6"/>
    </row>
    <row r="29" spans="1:37" s="7" customFormat="1" ht="52.9" customHeight="1" x14ac:dyDescent="0.25">
      <c r="A29" s="93"/>
      <c r="B29" s="87" t="s">
        <v>23</v>
      </c>
      <c r="C29" s="39" t="s">
        <v>24</v>
      </c>
      <c r="D29" s="17"/>
      <c r="E29" s="17"/>
      <c r="F29" s="17"/>
      <c r="G29" s="17"/>
      <c r="H29" s="17"/>
      <c r="I29" s="17"/>
      <c r="J29" s="17"/>
      <c r="K29" s="17"/>
      <c r="L29" s="17"/>
      <c r="M29" s="17"/>
      <c r="N29" s="17"/>
      <c r="O29" s="17"/>
      <c r="P29" s="17"/>
      <c r="Q29" s="17"/>
      <c r="R29" s="17"/>
      <c r="S29" s="17"/>
      <c r="T29" s="17"/>
      <c r="U29" s="17"/>
      <c r="V29" s="17">
        <v>2533070</v>
      </c>
      <c r="W29" s="17">
        <v>5757048</v>
      </c>
      <c r="X29" s="17">
        <v>32611049</v>
      </c>
      <c r="Y29" s="17">
        <v>68007022</v>
      </c>
      <c r="Z29" s="17">
        <v>36875460</v>
      </c>
      <c r="AA29" s="56"/>
      <c r="AB29" s="17"/>
      <c r="AC29" s="83" t="s">
        <v>164</v>
      </c>
      <c r="AD29" s="6"/>
      <c r="AE29" s="6"/>
      <c r="AF29" s="6"/>
      <c r="AG29" s="6"/>
      <c r="AH29" s="6"/>
      <c r="AI29" s="6"/>
      <c r="AJ29" s="6"/>
      <c r="AK29" s="6"/>
    </row>
    <row r="30" spans="1:37" s="7" customFormat="1" ht="27" customHeight="1" x14ac:dyDescent="0.25">
      <c r="A30" s="93"/>
      <c r="B30" s="88"/>
      <c r="C30" s="67" t="s">
        <v>14</v>
      </c>
      <c r="D30" s="17"/>
      <c r="E30" s="17"/>
      <c r="F30" s="17"/>
      <c r="G30" s="17"/>
      <c r="H30" s="17"/>
      <c r="I30" s="17"/>
      <c r="J30" s="17"/>
      <c r="K30" s="17"/>
      <c r="L30" s="17"/>
      <c r="M30" s="17"/>
      <c r="N30" s="17"/>
      <c r="O30" s="17"/>
      <c r="P30" s="17"/>
      <c r="Q30" s="17"/>
      <c r="R30" s="17"/>
      <c r="S30" s="17"/>
      <c r="T30" s="17"/>
      <c r="U30" s="17"/>
      <c r="V30" s="17"/>
      <c r="W30" s="17">
        <v>28511619</v>
      </c>
      <c r="X30" s="17"/>
      <c r="Y30" s="17">
        <v>48637980</v>
      </c>
      <c r="Z30" s="17"/>
      <c r="AA30" s="17"/>
      <c r="AB30" s="57"/>
      <c r="AC30" s="84"/>
      <c r="AD30" s="6"/>
      <c r="AE30" s="6"/>
      <c r="AF30" s="6"/>
      <c r="AG30" s="6"/>
      <c r="AH30" s="6"/>
      <c r="AI30" s="6"/>
      <c r="AJ30" s="6"/>
      <c r="AK30" s="6"/>
    </row>
    <row r="31" spans="1:37" s="2" customFormat="1" ht="78.599999999999994" customHeight="1" x14ac:dyDescent="0.25">
      <c r="A31" s="93"/>
      <c r="B31" s="72" t="s">
        <v>25</v>
      </c>
      <c r="C31" s="66" t="s">
        <v>178</v>
      </c>
      <c r="D31" s="22"/>
      <c r="E31" s="22"/>
      <c r="F31" s="22"/>
      <c r="G31" s="22"/>
      <c r="H31" s="22"/>
      <c r="I31" s="22"/>
      <c r="J31" s="22">
        <v>922993</v>
      </c>
      <c r="K31" s="22">
        <v>2601022</v>
      </c>
      <c r="L31" s="22">
        <v>1527352</v>
      </c>
      <c r="M31" s="22"/>
      <c r="N31" s="22"/>
      <c r="O31" s="22"/>
      <c r="P31" s="22"/>
      <c r="Q31" s="22"/>
      <c r="R31" s="22"/>
      <c r="S31" s="22"/>
      <c r="T31" s="22"/>
      <c r="U31" s="22"/>
      <c r="V31" s="22"/>
      <c r="W31" s="22"/>
      <c r="X31" s="22"/>
      <c r="Y31" s="22"/>
      <c r="Z31" s="22"/>
      <c r="AA31" s="22"/>
      <c r="AB31" s="22">
        <v>2026</v>
      </c>
      <c r="AC31" s="25" t="s">
        <v>26</v>
      </c>
      <c r="AD31" s="4"/>
      <c r="AE31" s="4"/>
      <c r="AF31" s="4"/>
      <c r="AG31" s="4"/>
      <c r="AH31" s="4"/>
      <c r="AI31" s="4"/>
      <c r="AJ31" s="4"/>
      <c r="AK31" s="4"/>
    </row>
    <row r="32" spans="1:37" s="2" customFormat="1" ht="84" customHeight="1" x14ac:dyDescent="0.25">
      <c r="A32" s="93"/>
      <c r="B32" s="72" t="s">
        <v>28</v>
      </c>
      <c r="C32" s="38" t="s">
        <v>14</v>
      </c>
      <c r="D32" s="17"/>
      <c r="E32" s="17"/>
      <c r="F32" s="17"/>
      <c r="G32" s="17"/>
      <c r="H32" s="17"/>
      <c r="I32" s="17"/>
      <c r="J32" s="17"/>
      <c r="K32" s="17"/>
      <c r="L32" s="17"/>
      <c r="M32" s="17"/>
      <c r="N32" s="17"/>
      <c r="O32" s="17"/>
      <c r="P32" s="17"/>
      <c r="Q32" s="17"/>
      <c r="R32" s="17"/>
      <c r="S32" s="17"/>
      <c r="T32" s="17"/>
      <c r="U32" s="17"/>
      <c r="V32" s="17"/>
      <c r="W32" s="17"/>
      <c r="X32" s="17">
        <v>1695914</v>
      </c>
      <c r="Y32" s="17">
        <v>610812</v>
      </c>
      <c r="Z32" s="17"/>
      <c r="AA32" s="17"/>
      <c r="AB32" s="17">
        <v>2029</v>
      </c>
      <c r="AC32" s="52" t="s">
        <v>155</v>
      </c>
      <c r="AD32" s="51"/>
      <c r="AE32" s="4"/>
      <c r="AF32" s="4"/>
      <c r="AG32" s="4"/>
      <c r="AH32" s="4"/>
      <c r="AI32" s="4"/>
      <c r="AJ32" s="4"/>
      <c r="AK32" s="4"/>
    </row>
    <row r="33" spans="1:37" s="2" customFormat="1" ht="75.599999999999994" customHeight="1" x14ac:dyDescent="0.25">
      <c r="A33" s="93"/>
      <c r="B33" s="35" t="s">
        <v>29</v>
      </c>
      <c r="C33" s="39" t="s">
        <v>132</v>
      </c>
      <c r="D33" s="17">
        <v>7693583</v>
      </c>
      <c r="E33" s="17">
        <v>7693583</v>
      </c>
      <c r="F33" s="17">
        <v>7693583</v>
      </c>
      <c r="G33" s="17"/>
      <c r="H33" s="17"/>
      <c r="I33" s="17"/>
      <c r="J33" s="17"/>
      <c r="K33" s="17"/>
      <c r="L33" s="17"/>
      <c r="M33" s="17"/>
      <c r="N33" s="17"/>
      <c r="O33" s="17"/>
      <c r="P33" s="17"/>
      <c r="Q33" s="17"/>
      <c r="R33" s="17"/>
      <c r="S33" s="17"/>
      <c r="T33" s="17"/>
      <c r="U33" s="17"/>
      <c r="V33" s="17"/>
      <c r="W33" s="17"/>
      <c r="X33" s="17"/>
      <c r="Y33" s="17"/>
      <c r="Z33" s="17"/>
      <c r="AA33" s="17"/>
      <c r="AB33" s="17">
        <v>2028</v>
      </c>
      <c r="AC33" s="48" t="s">
        <v>165</v>
      </c>
      <c r="AD33" s="4"/>
      <c r="AE33" s="4"/>
      <c r="AF33" s="4"/>
      <c r="AG33" s="4"/>
      <c r="AH33" s="4"/>
      <c r="AI33" s="4"/>
      <c r="AJ33" s="4"/>
      <c r="AK33" s="4"/>
    </row>
    <row r="34" spans="1:37" s="2" customFormat="1" ht="77.45" customHeight="1" x14ac:dyDescent="0.25">
      <c r="A34" s="93"/>
      <c r="B34" s="80" t="s">
        <v>30</v>
      </c>
      <c r="C34" s="66" t="s">
        <v>178</v>
      </c>
      <c r="D34" s="22"/>
      <c r="E34" s="22"/>
      <c r="F34" s="22"/>
      <c r="G34" s="22"/>
      <c r="H34" s="22"/>
      <c r="I34" s="22"/>
      <c r="J34" s="22"/>
      <c r="K34" s="22"/>
      <c r="L34" s="22"/>
      <c r="M34" s="22"/>
      <c r="N34" s="22"/>
      <c r="O34" s="22"/>
      <c r="P34" s="22">
        <v>665484</v>
      </c>
      <c r="Q34" s="22">
        <v>2604109</v>
      </c>
      <c r="R34" s="22"/>
      <c r="S34" s="22"/>
      <c r="T34" s="22"/>
      <c r="U34" s="22"/>
      <c r="V34" s="22"/>
      <c r="W34" s="22"/>
      <c r="X34" s="22"/>
      <c r="Y34" s="22"/>
      <c r="Z34" s="22"/>
      <c r="AA34" s="22"/>
      <c r="AB34" s="22">
        <v>2027</v>
      </c>
      <c r="AC34" s="26" t="s">
        <v>152</v>
      </c>
      <c r="AD34" s="4"/>
      <c r="AE34" s="4"/>
      <c r="AF34" s="4"/>
      <c r="AG34" s="4"/>
      <c r="AH34" s="4"/>
      <c r="AI34" s="4"/>
      <c r="AJ34" s="4"/>
      <c r="AK34" s="4"/>
    </row>
    <row r="35" spans="1:37" s="2" customFormat="1" ht="77.45" customHeight="1" x14ac:dyDescent="0.25">
      <c r="A35" s="93"/>
      <c r="B35" s="80"/>
      <c r="C35" s="66" t="s">
        <v>178</v>
      </c>
      <c r="D35" s="22"/>
      <c r="E35" s="22"/>
      <c r="F35" s="22"/>
      <c r="G35" s="22"/>
      <c r="H35" s="22"/>
      <c r="I35" s="22"/>
      <c r="J35" s="22"/>
      <c r="K35" s="22"/>
      <c r="L35" s="22"/>
      <c r="M35" s="22"/>
      <c r="N35" s="22"/>
      <c r="O35" s="22"/>
      <c r="P35" s="22"/>
      <c r="Q35" s="22">
        <v>1090407</v>
      </c>
      <c r="R35" s="22">
        <v>1340000</v>
      </c>
      <c r="S35" s="22">
        <v>1310000</v>
      </c>
      <c r="T35" s="22"/>
      <c r="U35" s="22"/>
      <c r="V35" s="22"/>
      <c r="W35" s="22"/>
      <c r="X35" s="22"/>
      <c r="Y35" s="22"/>
      <c r="Z35" s="22"/>
      <c r="AA35" s="22"/>
      <c r="AB35" s="22">
        <v>2027</v>
      </c>
      <c r="AC35" s="26" t="s">
        <v>31</v>
      </c>
      <c r="AD35" s="33"/>
      <c r="AE35" s="4"/>
      <c r="AF35" s="4"/>
      <c r="AG35" s="4"/>
      <c r="AH35" s="4"/>
      <c r="AI35" s="4"/>
      <c r="AJ35" s="4"/>
      <c r="AK35" s="4"/>
    </row>
    <row r="36" spans="1:37" s="2" customFormat="1" ht="41.45" customHeight="1" x14ac:dyDescent="0.25">
      <c r="A36" s="93"/>
      <c r="B36" s="35" t="s">
        <v>32</v>
      </c>
      <c r="C36" s="39" t="s">
        <v>132</v>
      </c>
      <c r="D36" s="22"/>
      <c r="E36" s="22"/>
      <c r="F36" s="22"/>
      <c r="G36" s="22"/>
      <c r="H36" s="22"/>
      <c r="I36" s="22"/>
      <c r="J36" s="22"/>
      <c r="K36" s="22"/>
      <c r="L36" s="22"/>
      <c r="M36" s="22"/>
      <c r="N36" s="22"/>
      <c r="O36" s="22"/>
      <c r="P36" s="22"/>
      <c r="Q36" s="22"/>
      <c r="R36" s="22"/>
      <c r="S36" s="22"/>
      <c r="T36" s="22"/>
      <c r="U36" s="22"/>
      <c r="V36" s="22"/>
      <c r="W36" s="22"/>
      <c r="X36" s="22"/>
      <c r="Y36" s="22"/>
      <c r="Z36" s="22"/>
      <c r="AA36" s="22"/>
      <c r="AB36" s="22">
        <v>2027</v>
      </c>
      <c r="AC36" s="23" t="s">
        <v>134</v>
      </c>
      <c r="AD36" s="4"/>
      <c r="AE36" s="4"/>
      <c r="AF36" s="4"/>
      <c r="AG36" s="4"/>
      <c r="AH36" s="4"/>
      <c r="AI36" s="4"/>
      <c r="AJ36" s="4"/>
      <c r="AK36" s="4"/>
    </row>
    <row r="37" spans="1:37" s="2" customFormat="1" ht="41.45" customHeight="1" x14ac:dyDescent="0.25">
      <c r="A37" s="93"/>
      <c r="B37" s="35" t="s">
        <v>33</v>
      </c>
      <c r="C37" s="39" t="s">
        <v>132</v>
      </c>
      <c r="D37" s="22"/>
      <c r="E37" s="22"/>
      <c r="F37" s="22"/>
      <c r="G37" s="22"/>
      <c r="H37" s="22"/>
      <c r="I37" s="22"/>
      <c r="J37" s="22"/>
      <c r="K37" s="22"/>
      <c r="L37" s="22"/>
      <c r="M37" s="22"/>
      <c r="N37" s="22"/>
      <c r="O37" s="22"/>
      <c r="P37" s="22"/>
      <c r="Q37" s="22"/>
      <c r="R37" s="22"/>
      <c r="S37" s="22"/>
      <c r="T37" s="22"/>
      <c r="U37" s="22"/>
      <c r="V37" s="22"/>
      <c r="W37" s="22"/>
      <c r="X37" s="22"/>
      <c r="Y37" s="22"/>
      <c r="Z37" s="22"/>
      <c r="AA37" s="22"/>
      <c r="AB37" s="22">
        <v>2027</v>
      </c>
      <c r="AC37" s="23" t="s">
        <v>134</v>
      </c>
      <c r="AD37" s="4"/>
      <c r="AE37" s="4"/>
      <c r="AF37" s="4"/>
      <c r="AG37" s="4"/>
      <c r="AH37" s="4"/>
      <c r="AI37" s="4"/>
      <c r="AJ37" s="4"/>
      <c r="AK37" s="4"/>
    </row>
    <row r="38" spans="1:37" s="7" customFormat="1" ht="78.599999999999994" customHeight="1" x14ac:dyDescent="0.25">
      <c r="A38" s="93"/>
      <c r="B38" s="72" t="s">
        <v>34</v>
      </c>
      <c r="C38" s="66" t="s">
        <v>178</v>
      </c>
      <c r="D38" s="17"/>
      <c r="E38" s="17"/>
      <c r="F38" s="17"/>
      <c r="G38" s="17"/>
      <c r="H38" s="17"/>
      <c r="I38" s="17"/>
      <c r="J38" s="17">
        <v>621713</v>
      </c>
      <c r="K38" s="17">
        <v>2133937</v>
      </c>
      <c r="L38" s="17"/>
      <c r="M38" s="17"/>
      <c r="N38" s="17"/>
      <c r="O38" s="17"/>
      <c r="P38" s="17"/>
      <c r="Q38" s="17"/>
      <c r="R38" s="17"/>
      <c r="S38" s="17"/>
      <c r="T38" s="17"/>
      <c r="U38" s="17"/>
      <c r="V38" s="17"/>
      <c r="W38" s="17"/>
      <c r="X38" s="17"/>
      <c r="Y38" s="17"/>
      <c r="Z38" s="17"/>
      <c r="AA38" s="17"/>
      <c r="AB38" s="17">
        <v>2025</v>
      </c>
      <c r="AC38" s="48" t="s">
        <v>35</v>
      </c>
      <c r="AD38" s="50"/>
      <c r="AE38" s="6"/>
      <c r="AF38" s="6"/>
      <c r="AG38" s="6"/>
      <c r="AH38" s="6"/>
      <c r="AI38" s="6"/>
      <c r="AJ38" s="6"/>
      <c r="AK38" s="6"/>
    </row>
    <row r="39" spans="1:37" s="2" customFormat="1" ht="94.15" customHeight="1" x14ac:dyDescent="0.25">
      <c r="A39" s="93"/>
      <c r="B39" s="72" t="s">
        <v>36</v>
      </c>
      <c r="C39" s="66" t="s">
        <v>178</v>
      </c>
      <c r="D39" s="22"/>
      <c r="E39" s="22"/>
      <c r="F39" s="22"/>
      <c r="G39" s="22"/>
      <c r="H39" s="22"/>
      <c r="I39" s="22"/>
      <c r="J39" s="22"/>
      <c r="K39" s="22"/>
      <c r="L39" s="22"/>
      <c r="M39" s="22"/>
      <c r="N39" s="22"/>
      <c r="O39" s="22"/>
      <c r="P39" s="22"/>
      <c r="Q39" s="22"/>
      <c r="R39" s="22"/>
      <c r="S39" s="54">
        <v>462000</v>
      </c>
      <c r="T39" s="54">
        <v>2099538</v>
      </c>
      <c r="U39" s="22"/>
      <c r="V39" s="22"/>
      <c r="W39" s="22"/>
      <c r="X39" s="22"/>
      <c r="Y39" s="22"/>
      <c r="Z39" s="22"/>
      <c r="AA39" s="22"/>
      <c r="AB39" s="22">
        <v>2028</v>
      </c>
      <c r="AC39" s="23" t="s">
        <v>137</v>
      </c>
      <c r="AD39" s="33"/>
      <c r="AE39" s="4"/>
      <c r="AF39" s="4"/>
      <c r="AG39" s="4"/>
      <c r="AH39" s="4"/>
      <c r="AI39" s="4"/>
      <c r="AJ39" s="4"/>
      <c r="AK39" s="4"/>
    </row>
    <row r="40" spans="1:37" s="2" customFormat="1" ht="84.6" customHeight="1" x14ac:dyDescent="0.25">
      <c r="A40" s="93"/>
      <c r="B40" s="72" t="s">
        <v>37</v>
      </c>
      <c r="C40" s="66" t="s">
        <v>178</v>
      </c>
      <c r="D40" s="22"/>
      <c r="E40" s="22"/>
      <c r="F40" s="22"/>
      <c r="G40" s="22"/>
      <c r="H40" s="22"/>
      <c r="I40" s="22"/>
      <c r="J40" s="22">
        <v>785103</v>
      </c>
      <c r="K40" s="22">
        <v>97172</v>
      </c>
      <c r="L40" s="22">
        <v>576734</v>
      </c>
      <c r="M40" s="22"/>
      <c r="N40" s="22"/>
      <c r="O40" s="22"/>
      <c r="P40" s="22"/>
      <c r="Q40" s="22"/>
      <c r="R40" s="22"/>
      <c r="S40" s="22"/>
      <c r="T40" s="22"/>
      <c r="U40" s="22"/>
      <c r="V40" s="22"/>
      <c r="W40" s="22"/>
      <c r="X40" s="22"/>
      <c r="Y40" s="22"/>
      <c r="Z40" s="22"/>
      <c r="AA40" s="22"/>
      <c r="AB40" s="22">
        <v>2026</v>
      </c>
      <c r="AC40" s="23" t="s">
        <v>39</v>
      </c>
      <c r="AD40" s="4"/>
      <c r="AE40" s="4"/>
      <c r="AF40" s="4"/>
      <c r="AG40" s="4"/>
      <c r="AH40" s="4"/>
      <c r="AI40" s="4"/>
      <c r="AJ40" s="4"/>
      <c r="AK40" s="4"/>
    </row>
    <row r="41" spans="1:37" s="2" customFormat="1" ht="79.150000000000006" customHeight="1" x14ac:dyDescent="0.25">
      <c r="A41" s="93"/>
      <c r="B41" s="72" t="s">
        <v>38</v>
      </c>
      <c r="C41" s="66" t="s">
        <v>178</v>
      </c>
      <c r="D41" s="22"/>
      <c r="E41" s="22"/>
      <c r="F41" s="22"/>
      <c r="G41" s="22"/>
      <c r="H41" s="22"/>
      <c r="I41" s="22"/>
      <c r="J41" s="22"/>
      <c r="K41" s="22"/>
      <c r="L41" s="22"/>
      <c r="M41" s="22"/>
      <c r="N41" s="22"/>
      <c r="O41" s="22"/>
      <c r="P41" s="22"/>
      <c r="Q41" s="22"/>
      <c r="R41" s="22"/>
      <c r="S41" s="22"/>
      <c r="T41" s="22">
        <v>2300000</v>
      </c>
      <c r="U41" s="22"/>
      <c r="V41" s="22"/>
      <c r="W41" s="22"/>
      <c r="X41" s="22"/>
      <c r="Y41" s="22"/>
      <c r="Z41" s="22"/>
      <c r="AA41" s="22"/>
      <c r="AB41" s="22">
        <v>2029</v>
      </c>
      <c r="AC41" s="23" t="s">
        <v>141</v>
      </c>
      <c r="AD41" s="50"/>
      <c r="AE41" s="4"/>
      <c r="AF41" s="4"/>
      <c r="AG41" s="4"/>
      <c r="AH41" s="4"/>
      <c r="AI41" s="4"/>
      <c r="AJ41" s="4"/>
      <c r="AK41" s="4"/>
    </row>
    <row r="42" spans="1:37" s="2" customFormat="1" ht="63.75" x14ac:dyDescent="0.25">
      <c r="A42" s="93"/>
      <c r="B42" s="72" t="s">
        <v>138</v>
      </c>
      <c r="C42" s="66" t="s">
        <v>178</v>
      </c>
      <c r="D42" s="17">
        <v>2689581</v>
      </c>
      <c r="E42" s="17">
        <v>10662471</v>
      </c>
      <c r="F42" s="17"/>
      <c r="G42" s="17"/>
      <c r="H42" s="17"/>
      <c r="I42" s="17"/>
      <c r="J42" s="17"/>
      <c r="K42" s="17"/>
      <c r="L42" s="17"/>
      <c r="M42" s="17"/>
      <c r="N42" s="17"/>
      <c r="O42" s="17"/>
      <c r="P42" s="17"/>
      <c r="Q42" s="17"/>
      <c r="R42" s="17"/>
      <c r="S42" s="17"/>
      <c r="T42" s="17"/>
      <c r="U42" s="17"/>
      <c r="V42" s="17"/>
      <c r="W42" s="17"/>
      <c r="X42" s="17"/>
      <c r="Y42" s="17"/>
      <c r="Z42" s="17"/>
      <c r="AA42" s="17"/>
      <c r="AB42" s="17">
        <v>2029</v>
      </c>
      <c r="AC42" s="58" t="s">
        <v>182</v>
      </c>
      <c r="AD42" s="50"/>
      <c r="AE42" s="4"/>
      <c r="AF42" s="4"/>
      <c r="AG42" s="4"/>
      <c r="AH42" s="4"/>
      <c r="AI42" s="4"/>
      <c r="AJ42" s="4"/>
      <c r="AK42" s="4"/>
    </row>
    <row r="43" spans="1:37" s="2" customFormat="1" ht="69.75" customHeight="1" x14ac:dyDescent="0.25">
      <c r="A43" s="93"/>
      <c r="B43" s="72" t="s">
        <v>139</v>
      </c>
      <c r="C43" s="66" t="s">
        <v>178</v>
      </c>
      <c r="D43" s="22">
        <v>1817335</v>
      </c>
      <c r="E43" s="17">
        <v>547625</v>
      </c>
      <c r="F43" s="17"/>
      <c r="G43" s="17"/>
      <c r="H43" s="17"/>
      <c r="I43" s="17"/>
      <c r="J43" s="17"/>
      <c r="K43" s="17"/>
      <c r="L43" s="17"/>
      <c r="M43" s="17"/>
      <c r="N43" s="17"/>
      <c r="O43" s="17"/>
      <c r="P43" s="17">
        <v>365101</v>
      </c>
      <c r="Q43" s="17"/>
      <c r="R43" s="17"/>
      <c r="S43" s="17"/>
      <c r="T43" s="17"/>
      <c r="U43" s="17"/>
      <c r="V43" s="17"/>
      <c r="W43" s="17"/>
      <c r="X43" s="17"/>
      <c r="Y43" s="17"/>
      <c r="Z43" s="17"/>
      <c r="AA43" s="17"/>
      <c r="AB43" s="17">
        <v>2024</v>
      </c>
      <c r="AC43" s="65" t="s">
        <v>183</v>
      </c>
      <c r="AD43" s="50"/>
      <c r="AE43" s="4"/>
      <c r="AF43" s="4"/>
      <c r="AG43" s="4"/>
      <c r="AH43" s="4"/>
      <c r="AI43" s="4"/>
      <c r="AJ43" s="4"/>
      <c r="AK43" s="4"/>
    </row>
    <row r="44" spans="1:37" s="2" customFormat="1" ht="59.25" customHeight="1" x14ac:dyDescent="0.25">
      <c r="A44" s="93"/>
      <c r="B44" s="72" t="s">
        <v>92</v>
      </c>
      <c r="C44" s="37"/>
      <c r="D44" s="22"/>
      <c r="E44" s="22"/>
      <c r="F44" s="22"/>
      <c r="G44" s="22"/>
      <c r="H44" s="22"/>
      <c r="I44" s="22"/>
      <c r="J44" s="22"/>
      <c r="K44" s="22"/>
      <c r="L44" s="22"/>
      <c r="M44" s="22"/>
      <c r="N44" s="22"/>
      <c r="O44" s="22"/>
      <c r="P44" s="22"/>
      <c r="Q44" s="22"/>
      <c r="R44" s="22"/>
      <c r="S44" s="22"/>
      <c r="T44" s="22"/>
      <c r="U44" s="22"/>
      <c r="V44" s="22"/>
      <c r="W44" s="22"/>
      <c r="X44" s="22"/>
      <c r="Y44" s="22"/>
      <c r="Z44" s="22"/>
      <c r="AA44" s="22"/>
      <c r="AB44" s="22">
        <v>2026</v>
      </c>
      <c r="AC44" s="40" t="s">
        <v>140</v>
      </c>
      <c r="AD44" s="4"/>
      <c r="AE44" s="4"/>
      <c r="AF44" s="4"/>
      <c r="AG44" s="4"/>
      <c r="AH44" s="4"/>
      <c r="AI44" s="4"/>
      <c r="AJ44" s="4"/>
      <c r="AK44" s="4"/>
    </row>
    <row r="45" spans="1:37" s="2" customFormat="1" ht="28.5" customHeight="1" x14ac:dyDescent="0.25">
      <c r="A45" s="93"/>
      <c r="B45" s="72" t="s">
        <v>93</v>
      </c>
      <c r="C45" s="37"/>
      <c r="D45" s="22"/>
      <c r="E45" s="22"/>
      <c r="F45" s="22"/>
      <c r="G45" s="22"/>
      <c r="H45" s="22"/>
      <c r="I45" s="22"/>
      <c r="J45" s="22"/>
      <c r="K45" s="22"/>
      <c r="L45" s="22"/>
      <c r="M45" s="22"/>
      <c r="N45" s="22"/>
      <c r="O45" s="22"/>
      <c r="P45" s="22"/>
      <c r="Q45" s="22"/>
      <c r="R45" s="22"/>
      <c r="S45" s="22"/>
      <c r="T45" s="22"/>
      <c r="U45" s="22"/>
      <c r="V45" s="22"/>
      <c r="W45" s="22"/>
      <c r="X45" s="22"/>
      <c r="Y45" s="22"/>
      <c r="Z45" s="22"/>
      <c r="AA45" s="22"/>
      <c r="AB45" s="22">
        <v>2026</v>
      </c>
      <c r="AC45" s="40" t="s">
        <v>140</v>
      </c>
      <c r="AD45" s="4"/>
      <c r="AE45" s="4"/>
      <c r="AF45" s="4"/>
      <c r="AG45" s="4"/>
      <c r="AH45" s="4"/>
      <c r="AI45" s="4"/>
      <c r="AJ45" s="4"/>
      <c r="AK45" s="4"/>
    </row>
    <row r="46" spans="1:37" s="2" customFormat="1" ht="38.25" x14ac:dyDescent="0.25">
      <c r="A46" s="93"/>
      <c r="B46" s="72" t="s">
        <v>40</v>
      </c>
      <c r="C46" s="37"/>
      <c r="D46" s="22"/>
      <c r="E46" s="22"/>
      <c r="F46" s="22"/>
      <c r="G46" s="22"/>
      <c r="H46" s="22"/>
      <c r="I46" s="22"/>
      <c r="J46" s="22"/>
      <c r="K46" s="22"/>
      <c r="L46" s="22"/>
      <c r="M46" s="22"/>
      <c r="N46" s="22"/>
      <c r="O46" s="22"/>
      <c r="P46" s="22"/>
      <c r="Q46" s="22"/>
      <c r="R46" s="22"/>
      <c r="S46" s="22"/>
      <c r="T46" s="22"/>
      <c r="U46" s="22"/>
      <c r="V46" s="22"/>
      <c r="W46" s="22"/>
      <c r="X46" s="22"/>
      <c r="Y46" s="22"/>
      <c r="Z46" s="22"/>
      <c r="AA46" s="22"/>
      <c r="AB46" s="22">
        <v>2027</v>
      </c>
      <c r="AC46" s="26" t="s">
        <v>41</v>
      </c>
      <c r="AD46" s="4"/>
      <c r="AE46" s="4"/>
      <c r="AF46" s="4"/>
      <c r="AG46" s="4"/>
      <c r="AH46" s="4"/>
      <c r="AI46" s="4"/>
      <c r="AJ46" s="4"/>
      <c r="AK46" s="4"/>
    </row>
    <row r="47" spans="1:37" s="2" customFormat="1" ht="69.75" customHeight="1" x14ac:dyDescent="0.25">
      <c r="A47" s="93"/>
      <c r="B47" s="87" t="s">
        <v>43</v>
      </c>
      <c r="C47" s="39" t="s">
        <v>178</v>
      </c>
      <c r="D47" s="22"/>
      <c r="E47" s="22"/>
      <c r="F47" s="22"/>
      <c r="G47" s="22"/>
      <c r="H47" s="22"/>
      <c r="I47" s="22"/>
      <c r="J47" s="22"/>
      <c r="K47" s="22"/>
      <c r="L47" s="22"/>
      <c r="M47" s="22"/>
      <c r="N47" s="22"/>
      <c r="O47" s="22"/>
      <c r="P47" s="22"/>
      <c r="Q47" s="22"/>
      <c r="R47" s="22"/>
      <c r="S47" s="22"/>
      <c r="T47" s="22"/>
      <c r="U47" s="22"/>
      <c r="V47" s="22"/>
      <c r="W47" s="22"/>
      <c r="X47" s="22"/>
      <c r="Y47" s="22"/>
      <c r="Z47" s="22"/>
      <c r="AA47" s="22"/>
      <c r="AB47" s="22">
        <v>2024</v>
      </c>
      <c r="AC47" s="35" t="s">
        <v>42</v>
      </c>
      <c r="AD47" s="4"/>
      <c r="AE47" s="4"/>
      <c r="AF47" s="4"/>
      <c r="AG47" s="4"/>
      <c r="AH47" s="4"/>
      <c r="AI47" s="4"/>
      <c r="AJ47" s="4"/>
      <c r="AK47" s="4"/>
    </row>
    <row r="48" spans="1:37" s="2" customFormat="1" x14ac:dyDescent="0.25">
      <c r="A48" s="94"/>
      <c r="B48" s="88"/>
      <c r="C48" s="39"/>
      <c r="D48" s="22"/>
      <c r="E48" s="22"/>
      <c r="F48" s="22"/>
      <c r="G48" s="22"/>
      <c r="H48" s="22"/>
      <c r="I48" s="22"/>
      <c r="J48" s="22"/>
      <c r="K48" s="22"/>
      <c r="L48" s="22"/>
      <c r="M48" s="22"/>
      <c r="N48" s="22"/>
      <c r="O48" s="22"/>
      <c r="P48" s="22"/>
      <c r="Q48" s="22"/>
      <c r="R48" s="22"/>
      <c r="S48" s="22"/>
      <c r="T48" s="22"/>
      <c r="U48" s="22"/>
      <c r="V48" s="22"/>
      <c r="W48" s="22"/>
      <c r="X48" s="22"/>
      <c r="Y48" s="22"/>
      <c r="Z48" s="22"/>
      <c r="AA48" s="22"/>
      <c r="AB48" s="44">
        <v>2024</v>
      </c>
      <c r="AC48" s="26" t="s">
        <v>140</v>
      </c>
      <c r="AD48" s="4"/>
      <c r="AE48" s="4"/>
      <c r="AF48" s="4"/>
      <c r="AG48" s="4"/>
      <c r="AH48" s="4"/>
      <c r="AI48" s="4"/>
      <c r="AJ48" s="4"/>
      <c r="AK48" s="4"/>
    </row>
    <row r="49" spans="1:37" s="2" customFormat="1" ht="33" customHeight="1" x14ac:dyDescent="0.25">
      <c r="A49" s="95" t="s">
        <v>44</v>
      </c>
      <c r="B49" s="72" t="s">
        <v>45</v>
      </c>
      <c r="C49" s="37"/>
      <c r="D49" s="22"/>
      <c r="E49" s="22"/>
      <c r="F49" s="22"/>
      <c r="G49" s="22"/>
      <c r="H49" s="22"/>
      <c r="I49" s="22"/>
      <c r="J49" s="22"/>
      <c r="K49" s="22"/>
      <c r="L49" s="22"/>
      <c r="M49" s="22"/>
      <c r="N49" s="22"/>
      <c r="O49" s="22"/>
      <c r="P49" s="22"/>
      <c r="Q49" s="22"/>
      <c r="R49" s="22"/>
      <c r="S49" s="22"/>
      <c r="T49" s="22"/>
      <c r="U49" s="22"/>
      <c r="V49" s="22"/>
      <c r="W49" s="22"/>
      <c r="X49" s="22"/>
      <c r="Y49" s="22"/>
      <c r="Z49" s="22"/>
      <c r="AA49" s="22"/>
      <c r="AB49" s="22">
        <v>2027</v>
      </c>
      <c r="AC49" s="35" t="s">
        <v>46</v>
      </c>
      <c r="AD49" s="4"/>
      <c r="AE49" s="4"/>
      <c r="AF49" s="4"/>
      <c r="AG49" s="4"/>
      <c r="AH49" s="4"/>
      <c r="AI49" s="4"/>
      <c r="AJ49" s="4"/>
      <c r="AK49" s="4"/>
    </row>
    <row r="50" spans="1:37" s="2" customFormat="1" ht="71.25" customHeight="1" x14ac:dyDescent="0.25">
      <c r="A50" s="95"/>
      <c r="B50" s="72" t="s">
        <v>47</v>
      </c>
      <c r="C50" s="39" t="s">
        <v>178</v>
      </c>
      <c r="D50" s="22"/>
      <c r="E50" s="22"/>
      <c r="F50" s="22"/>
      <c r="G50" s="22"/>
      <c r="H50" s="22"/>
      <c r="I50" s="22"/>
      <c r="J50" s="22">
        <v>1273822</v>
      </c>
      <c r="K50" s="22">
        <v>5016178</v>
      </c>
      <c r="L50" s="22"/>
      <c r="M50" s="22"/>
      <c r="N50" s="22"/>
      <c r="O50" s="22"/>
      <c r="P50" s="22"/>
      <c r="Q50" s="22"/>
      <c r="R50" s="22"/>
      <c r="S50" s="22"/>
      <c r="T50" s="22"/>
      <c r="U50" s="22"/>
      <c r="V50" s="22"/>
      <c r="W50" s="22"/>
      <c r="X50" s="22"/>
      <c r="Y50" s="22"/>
      <c r="Z50" s="22"/>
      <c r="AA50" s="22"/>
      <c r="AB50" s="22">
        <v>2025</v>
      </c>
      <c r="AC50" s="26" t="s">
        <v>48</v>
      </c>
      <c r="AD50" s="50"/>
      <c r="AE50" s="4"/>
      <c r="AF50" s="4"/>
      <c r="AG50" s="4"/>
      <c r="AH50" s="4"/>
      <c r="AI50" s="4"/>
      <c r="AJ50" s="4"/>
      <c r="AK50" s="4"/>
    </row>
    <row r="51" spans="1:37" s="2" customFormat="1" ht="82.9" customHeight="1" x14ac:dyDescent="0.25">
      <c r="A51" s="92" t="s">
        <v>94</v>
      </c>
      <c r="B51" s="72" t="s">
        <v>95</v>
      </c>
      <c r="C51" s="39"/>
      <c r="D51" s="22"/>
      <c r="E51" s="22"/>
      <c r="F51" s="22"/>
      <c r="G51" s="22"/>
      <c r="H51" s="22"/>
      <c r="I51" s="22"/>
      <c r="J51" s="22"/>
      <c r="K51" s="22"/>
      <c r="L51" s="22"/>
      <c r="M51" s="22"/>
      <c r="N51" s="22"/>
      <c r="O51" s="22"/>
      <c r="P51" s="22"/>
      <c r="Q51" s="22"/>
      <c r="R51" s="22"/>
      <c r="S51" s="22"/>
      <c r="T51" s="22"/>
      <c r="U51" s="22"/>
      <c r="V51" s="22"/>
      <c r="W51" s="22"/>
      <c r="X51" s="22"/>
      <c r="Y51" s="22"/>
      <c r="Z51" s="22"/>
      <c r="AA51" s="22"/>
      <c r="AB51" s="22"/>
      <c r="AC51" s="40" t="s">
        <v>140</v>
      </c>
      <c r="AD51" s="4"/>
      <c r="AE51" s="4"/>
      <c r="AF51" s="4"/>
      <c r="AG51" s="4"/>
      <c r="AH51" s="4"/>
      <c r="AI51" s="4"/>
      <c r="AJ51" s="4"/>
      <c r="AK51" s="4"/>
    </row>
    <row r="52" spans="1:37" s="2" customFormat="1" ht="82.9" customHeight="1" x14ac:dyDescent="0.25">
      <c r="A52" s="94"/>
      <c r="B52" s="72" t="s">
        <v>96</v>
      </c>
      <c r="C52" s="39"/>
      <c r="D52" s="22"/>
      <c r="E52" s="22"/>
      <c r="F52" s="22"/>
      <c r="G52" s="22"/>
      <c r="H52" s="22"/>
      <c r="I52" s="22"/>
      <c r="J52" s="22"/>
      <c r="K52" s="22"/>
      <c r="L52" s="22"/>
      <c r="M52" s="22"/>
      <c r="N52" s="22"/>
      <c r="O52" s="22"/>
      <c r="P52" s="22"/>
      <c r="Q52" s="22"/>
      <c r="R52" s="22"/>
      <c r="S52" s="22"/>
      <c r="T52" s="22"/>
      <c r="U52" s="22"/>
      <c r="V52" s="22"/>
      <c r="W52" s="22"/>
      <c r="X52" s="22"/>
      <c r="Y52" s="22"/>
      <c r="Z52" s="22"/>
      <c r="AA52" s="22"/>
      <c r="AB52" s="22">
        <v>2027</v>
      </c>
      <c r="AC52" s="40" t="s">
        <v>140</v>
      </c>
      <c r="AD52" s="4"/>
      <c r="AE52" s="4"/>
      <c r="AF52" s="4"/>
      <c r="AG52" s="4"/>
      <c r="AH52" s="4"/>
      <c r="AI52" s="4"/>
      <c r="AJ52" s="4"/>
      <c r="AK52" s="4"/>
    </row>
    <row r="53" spans="1:37" s="2" customFormat="1" ht="82.9" customHeight="1" x14ac:dyDescent="0.25">
      <c r="A53" s="77"/>
      <c r="B53" s="74" t="s">
        <v>166</v>
      </c>
      <c r="C53" s="64"/>
      <c r="D53" s="22"/>
      <c r="E53" s="22"/>
      <c r="F53" s="22"/>
      <c r="G53" s="22"/>
      <c r="H53" s="22"/>
      <c r="I53" s="22"/>
      <c r="J53" s="22"/>
      <c r="K53" s="22"/>
      <c r="L53" s="22"/>
      <c r="M53" s="22"/>
      <c r="N53" s="22"/>
      <c r="O53" s="22"/>
      <c r="P53" s="22"/>
      <c r="Q53" s="22"/>
      <c r="R53" s="22"/>
      <c r="S53" s="22"/>
      <c r="T53" s="22"/>
      <c r="U53" s="22"/>
      <c r="V53" s="22"/>
      <c r="W53" s="22"/>
      <c r="X53" s="22"/>
      <c r="Y53" s="22"/>
      <c r="Z53" s="22"/>
      <c r="AA53" s="22"/>
      <c r="AB53" s="22">
        <v>2028</v>
      </c>
      <c r="AC53" s="65" t="s">
        <v>167</v>
      </c>
      <c r="AD53" s="4"/>
      <c r="AE53" s="4"/>
      <c r="AF53" s="4"/>
      <c r="AG53" s="4"/>
      <c r="AH53" s="4"/>
      <c r="AI53" s="4"/>
      <c r="AJ53" s="4"/>
      <c r="AK53" s="4"/>
    </row>
    <row r="54" spans="1:37" s="2" customFormat="1" ht="82.9" customHeight="1" x14ac:dyDescent="0.25">
      <c r="A54" s="77"/>
      <c r="B54" s="74" t="s">
        <v>172</v>
      </c>
      <c r="C54" s="64"/>
      <c r="D54" s="22"/>
      <c r="E54" s="22"/>
      <c r="F54" s="22"/>
      <c r="G54" s="22"/>
      <c r="H54" s="22"/>
      <c r="I54" s="22"/>
      <c r="J54" s="22"/>
      <c r="K54" s="22"/>
      <c r="L54" s="22"/>
      <c r="M54" s="22"/>
      <c r="N54" s="22"/>
      <c r="O54" s="22"/>
      <c r="P54" s="22"/>
      <c r="Q54" s="22"/>
      <c r="R54" s="22"/>
      <c r="S54" s="22"/>
      <c r="T54" s="22"/>
      <c r="U54" s="22"/>
      <c r="V54" s="22"/>
      <c r="W54" s="22"/>
      <c r="X54" s="22"/>
      <c r="Y54" s="22"/>
      <c r="Z54" s="22"/>
      <c r="AA54" s="22"/>
      <c r="AB54" s="22">
        <v>2025</v>
      </c>
      <c r="AC54" s="65" t="s">
        <v>140</v>
      </c>
      <c r="AD54" s="4"/>
      <c r="AE54" s="4"/>
      <c r="AF54" s="4"/>
      <c r="AG54" s="4"/>
      <c r="AH54" s="4"/>
      <c r="AI54" s="4"/>
      <c r="AJ54" s="4"/>
      <c r="AK54" s="4"/>
    </row>
    <row r="55" spans="1:37" s="2" customFormat="1" ht="82.9" customHeight="1" x14ac:dyDescent="0.25">
      <c r="A55" s="92" t="s">
        <v>49</v>
      </c>
      <c r="B55" s="72" t="s">
        <v>97</v>
      </c>
      <c r="C55" s="39"/>
      <c r="D55" s="22"/>
      <c r="E55" s="22"/>
      <c r="F55" s="22"/>
      <c r="G55" s="22"/>
      <c r="H55" s="22"/>
      <c r="I55" s="22"/>
      <c r="J55" s="22"/>
      <c r="K55" s="22"/>
      <c r="L55" s="22"/>
      <c r="M55" s="22"/>
      <c r="N55" s="22"/>
      <c r="O55" s="22"/>
      <c r="P55" s="22"/>
      <c r="Q55" s="22"/>
      <c r="R55" s="22"/>
      <c r="S55" s="22"/>
      <c r="T55" s="22"/>
      <c r="U55" s="22"/>
      <c r="V55" s="22"/>
      <c r="W55" s="22"/>
      <c r="X55" s="22"/>
      <c r="Y55" s="22"/>
      <c r="Z55" s="22"/>
      <c r="AA55" s="22"/>
      <c r="AB55" s="22"/>
      <c r="AC55" s="40" t="s">
        <v>140</v>
      </c>
      <c r="AD55" s="4"/>
      <c r="AE55" s="4"/>
      <c r="AF55" s="4"/>
      <c r="AG55" s="4"/>
      <c r="AH55" s="4"/>
      <c r="AI55" s="4"/>
      <c r="AJ55" s="4"/>
      <c r="AK55" s="4"/>
    </row>
    <row r="56" spans="1:37" s="2" customFormat="1" ht="42" customHeight="1" x14ac:dyDescent="0.25">
      <c r="A56" s="93"/>
      <c r="B56" s="72" t="s">
        <v>50</v>
      </c>
      <c r="C56" s="39" t="s">
        <v>132</v>
      </c>
      <c r="D56" s="22"/>
      <c r="E56" s="22"/>
      <c r="F56" s="22"/>
      <c r="G56" s="22"/>
      <c r="H56" s="22"/>
      <c r="I56" s="22"/>
      <c r="J56" s="22"/>
      <c r="K56" s="22"/>
      <c r="L56" s="22"/>
      <c r="M56" s="22"/>
      <c r="N56" s="22"/>
      <c r="O56" s="22"/>
      <c r="P56" s="22"/>
      <c r="Q56" s="22"/>
      <c r="R56" s="22"/>
      <c r="S56" s="22"/>
      <c r="T56" s="22"/>
      <c r="U56" s="22"/>
      <c r="V56" s="22"/>
      <c r="W56" s="22"/>
      <c r="X56" s="22"/>
      <c r="Y56" s="22"/>
      <c r="Z56" s="22"/>
      <c r="AA56" s="22"/>
      <c r="AB56" s="22"/>
      <c r="AC56" s="23" t="s">
        <v>134</v>
      </c>
      <c r="AD56" s="4"/>
      <c r="AE56" s="4"/>
      <c r="AF56" s="4"/>
      <c r="AG56" s="4"/>
      <c r="AH56" s="4"/>
      <c r="AI56" s="4"/>
      <c r="AJ56" s="4"/>
      <c r="AK56" s="4"/>
    </row>
    <row r="57" spans="1:37" s="2" customFormat="1" ht="42" customHeight="1" x14ac:dyDescent="0.25">
      <c r="A57" s="93"/>
      <c r="B57" s="72" t="s">
        <v>98</v>
      </c>
      <c r="C57" s="39"/>
      <c r="D57" s="22"/>
      <c r="E57" s="22"/>
      <c r="F57" s="22"/>
      <c r="G57" s="22"/>
      <c r="H57" s="22"/>
      <c r="I57" s="22"/>
      <c r="J57" s="22"/>
      <c r="K57" s="22"/>
      <c r="L57" s="22"/>
      <c r="M57" s="22"/>
      <c r="N57" s="22"/>
      <c r="O57" s="22"/>
      <c r="P57" s="22"/>
      <c r="Q57" s="22"/>
      <c r="R57" s="22"/>
      <c r="S57" s="22"/>
      <c r="T57" s="22"/>
      <c r="U57" s="22"/>
      <c r="V57" s="22"/>
      <c r="W57" s="22"/>
      <c r="X57" s="22"/>
      <c r="Y57" s="22"/>
      <c r="Z57" s="22"/>
      <c r="AA57" s="22"/>
      <c r="AB57" s="22"/>
      <c r="AC57" s="40" t="s">
        <v>140</v>
      </c>
      <c r="AD57" s="4"/>
      <c r="AE57" s="4"/>
      <c r="AF57" s="4"/>
      <c r="AG57" s="4"/>
      <c r="AH57" s="4"/>
      <c r="AI57" s="4"/>
      <c r="AJ57" s="4"/>
      <c r="AK57" s="4"/>
    </row>
    <row r="58" spans="1:37" s="2" customFormat="1" ht="56.25" customHeight="1" x14ac:dyDescent="0.25">
      <c r="A58" s="94"/>
      <c r="B58" s="72" t="s">
        <v>51</v>
      </c>
      <c r="C58" s="39" t="s">
        <v>132</v>
      </c>
      <c r="D58" s="22"/>
      <c r="E58" s="22"/>
      <c r="F58" s="22"/>
      <c r="G58" s="22"/>
      <c r="H58" s="22"/>
      <c r="I58" s="22"/>
      <c r="J58" s="22"/>
      <c r="K58" s="22"/>
      <c r="L58" s="22"/>
      <c r="M58" s="22"/>
      <c r="N58" s="22"/>
      <c r="O58" s="22"/>
      <c r="P58" s="22"/>
      <c r="Q58" s="22"/>
      <c r="R58" s="22"/>
      <c r="S58" s="22"/>
      <c r="T58" s="22"/>
      <c r="U58" s="22"/>
      <c r="V58" s="22"/>
      <c r="W58" s="22"/>
      <c r="X58" s="22"/>
      <c r="Y58" s="22"/>
      <c r="Z58" s="22"/>
      <c r="AA58" s="22"/>
      <c r="AB58" s="22">
        <v>2026</v>
      </c>
      <c r="AC58" s="23" t="s">
        <v>134</v>
      </c>
      <c r="AD58" s="4"/>
      <c r="AE58" s="4"/>
      <c r="AF58" s="4"/>
      <c r="AG58" s="4"/>
      <c r="AH58" s="4"/>
      <c r="AI58" s="4"/>
      <c r="AJ58" s="4"/>
      <c r="AK58" s="4"/>
    </row>
    <row r="59" spans="1:37" s="2" customFormat="1" ht="50.45" customHeight="1" x14ac:dyDescent="0.25">
      <c r="A59" s="92" t="s">
        <v>99</v>
      </c>
      <c r="B59" s="72" t="s">
        <v>100</v>
      </c>
      <c r="C59" s="39"/>
      <c r="D59" s="22"/>
      <c r="E59" s="22"/>
      <c r="F59" s="22"/>
      <c r="G59" s="22"/>
      <c r="H59" s="22"/>
      <c r="I59" s="22"/>
      <c r="J59" s="22"/>
      <c r="K59" s="22"/>
      <c r="L59" s="22"/>
      <c r="M59" s="22"/>
      <c r="N59" s="22"/>
      <c r="O59" s="22"/>
      <c r="P59" s="22"/>
      <c r="Q59" s="22"/>
      <c r="R59" s="22"/>
      <c r="S59" s="22"/>
      <c r="T59" s="22"/>
      <c r="U59" s="22"/>
      <c r="V59" s="22"/>
      <c r="W59" s="22"/>
      <c r="X59" s="22"/>
      <c r="Y59" s="22"/>
      <c r="Z59" s="22"/>
      <c r="AA59" s="22"/>
      <c r="AB59" s="22"/>
      <c r="AC59" s="40" t="s">
        <v>140</v>
      </c>
      <c r="AD59" s="4"/>
      <c r="AE59" s="4"/>
      <c r="AF59" s="4"/>
      <c r="AG59" s="4"/>
      <c r="AH59" s="4"/>
      <c r="AI59" s="4"/>
      <c r="AJ59" s="4"/>
      <c r="AK59" s="4"/>
    </row>
    <row r="60" spans="1:37" s="2" customFormat="1" ht="74.25" customHeight="1" x14ac:dyDescent="0.25">
      <c r="A60" s="93"/>
      <c r="B60" s="72" t="s">
        <v>101</v>
      </c>
      <c r="C60" s="39"/>
      <c r="D60" s="22"/>
      <c r="E60" s="22"/>
      <c r="F60" s="22"/>
      <c r="G60" s="22"/>
      <c r="H60" s="22"/>
      <c r="I60" s="22"/>
      <c r="J60" s="22"/>
      <c r="K60" s="22"/>
      <c r="L60" s="22"/>
      <c r="M60" s="22"/>
      <c r="N60" s="22"/>
      <c r="O60" s="22"/>
      <c r="P60" s="22"/>
      <c r="Q60" s="22"/>
      <c r="R60" s="22"/>
      <c r="S60" s="22"/>
      <c r="T60" s="22"/>
      <c r="U60" s="22"/>
      <c r="V60" s="22"/>
      <c r="W60" s="22"/>
      <c r="X60" s="22"/>
      <c r="Y60" s="22"/>
      <c r="Z60" s="22"/>
      <c r="AA60" s="22"/>
      <c r="AB60" s="22"/>
      <c r="AC60" s="40" t="s">
        <v>140</v>
      </c>
      <c r="AD60" s="4"/>
      <c r="AE60" s="4"/>
      <c r="AF60" s="4"/>
      <c r="AG60" s="4"/>
      <c r="AH60" s="4"/>
      <c r="AI60" s="4"/>
      <c r="AJ60" s="4"/>
      <c r="AK60" s="4"/>
    </row>
    <row r="61" spans="1:37" s="2" customFormat="1" ht="69" customHeight="1" x14ac:dyDescent="0.25">
      <c r="A61" s="93"/>
      <c r="B61" s="72" t="s">
        <v>102</v>
      </c>
      <c r="C61" s="39"/>
      <c r="D61" s="22"/>
      <c r="E61" s="22"/>
      <c r="F61" s="22"/>
      <c r="G61" s="22"/>
      <c r="H61" s="22"/>
      <c r="I61" s="22"/>
      <c r="J61" s="22"/>
      <c r="K61" s="22"/>
      <c r="L61" s="22"/>
      <c r="M61" s="22"/>
      <c r="N61" s="22"/>
      <c r="O61" s="22"/>
      <c r="P61" s="22"/>
      <c r="Q61" s="22"/>
      <c r="R61" s="22"/>
      <c r="S61" s="22"/>
      <c r="T61" s="22"/>
      <c r="U61" s="22"/>
      <c r="V61" s="22"/>
      <c r="W61" s="22"/>
      <c r="X61" s="22"/>
      <c r="Y61" s="22"/>
      <c r="Z61" s="22"/>
      <c r="AA61" s="22"/>
      <c r="AB61" s="22"/>
      <c r="AC61" s="40" t="s">
        <v>140</v>
      </c>
      <c r="AD61" s="4"/>
      <c r="AE61" s="4"/>
      <c r="AF61" s="4"/>
      <c r="AG61" s="4"/>
      <c r="AH61" s="4"/>
      <c r="AI61" s="4"/>
      <c r="AJ61" s="4"/>
      <c r="AK61" s="4"/>
    </row>
    <row r="62" spans="1:37" s="2" customFormat="1" ht="64.5" customHeight="1" x14ac:dyDescent="0.25">
      <c r="A62" s="93"/>
      <c r="B62" s="74" t="s">
        <v>180</v>
      </c>
      <c r="C62" s="39"/>
      <c r="D62" s="22"/>
      <c r="E62" s="22"/>
      <c r="F62" s="22"/>
      <c r="G62" s="22"/>
      <c r="H62" s="22"/>
      <c r="I62" s="22"/>
      <c r="J62" s="22"/>
      <c r="K62" s="22"/>
      <c r="L62" s="22"/>
      <c r="M62" s="22"/>
      <c r="N62" s="22"/>
      <c r="O62" s="22"/>
      <c r="P62" s="22"/>
      <c r="Q62" s="22"/>
      <c r="R62" s="22"/>
      <c r="S62" s="22"/>
      <c r="T62" s="22"/>
      <c r="U62" s="22"/>
      <c r="V62" s="22"/>
      <c r="W62" s="22"/>
      <c r="X62" s="22"/>
      <c r="Y62" s="22"/>
      <c r="Z62" s="22"/>
      <c r="AA62" s="22"/>
      <c r="AB62" s="22">
        <v>2028</v>
      </c>
      <c r="AC62" s="40" t="s">
        <v>140</v>
      </c>
      <c r="AD62" s="4"/>
      <c r="AE62" s="4"/>
      <c r="AF62" s="4"/>
      <c r="AG62" s="4"/>
      <c r="AH62" s="4"/>
      <c r="AI62" s="4"/>
      <c r="AJ62" s="4"/>
      <c r="AK62" s="4"/>
    </row>
    <row r="63" spans="1:37" s="2" customFormat="1" ht="78" customHeight="1" x14ac:dyDescent="0.25">
      <c r="A63" s="93"/>
      <c r="B63" s="72" t="s">
        <v>103</v>
      </c>
      <c r="C63" s="39"/>
      <c r="D63" s="22"/>
      <c r="E63" s="22"/>
      <c r="F63" s="22"/>
      <c r="G63" s="22"/>
      <c r="H63" s="22"/>
      <c r="I63" s="22"/>
      <c r="J63" s="22"/>
      <c r="K63" s="22"/>
      <c r="L63" s="22"/>
      <c r="M63" s="22"/>
      <c r="N63" s="22"/>
      <c r="O63" s="22"/>
      <c r="P63" s="22"/>
      <c r="Q63" s="22"/>
      <c r="R63" s="22"/>
      <c r="S63" s="22"/>
      <c r="T63" s="22"/>
      <c r="U63" s="22"/>
      <c r="V63" s="22"/>
      <c r="W63" s="22"/>
      <c r="X63" s="22"/>
      <c r="Y63" s="22"/>
      <c r="Z63" s="22"/>
      <c r="AA63" s="22"/>
      <c r="AB63" s="22">
        <v>2028</v>
      </c>
      <c r="AC63" s="40" t="s">
        <v>148</v>
      </c>
      <c r="AD63" s="4"/>
      <c r="AE63" s="4"/>
      <c r="AF63" s="4"/>
      <c r="AG63" s="4"/>
      <c r="AH63" s="4"/>
      <c r="AI63" s="4"/>
      <c r="AJ63" s="4"/>
      <c r="AK63" s="4"/>
    </row>
    <row r="64" spans="1:37" s="2" customFormat="1" ht="75" customHeight="1" x14ac:dyDescent="0.25">
      <c r="A64" s="94"/>
      <c r="B64" s="74" t="s">
        <v>181</v>
      </c>
      <c r="C64" s="39"/>
      <c r="D64" s="22"/>
      <c r="E64" s="22"/>
      <c r="F64" s="22"/>
      <c r="G64" s="22"/>
      <c r="H64" s="22"/>
      <c r="I64" s="22"/>
      <c r="J64" s="22"/>
      <c r="K64" s="22"/>
      <c r="L64" s="22"/>
      <c r="M64" s="22"/>
      <c r="N64" s="22"/>
      <c r="O64" s="22"/>
      <c r="P64" s="22"/>
      <c r="Q64" s="22"/>
      <c r="R64" s="22"/>
      <c r="S64" s="22"/>
      <c r="T64" s="22"/>
      <c r="U64" s="22"/>
      <c r="V64" s="22"/>
      <c r="W64" s="22"/>
      <c r="X64" s="22"/>
      <c r="Y64" s="22"/>
      <c r="Z64" s="22"/>
      <c r="AA64" s="22"/>
      <c r="AB64" s="22"/>
      <c r="AC64" s="40" t="s">
        <v>140</v>
      </c>
      <c r="AD64" s="4"/>
      <c r="AE64" s="4"/>
      <c r="AF64" s="4"/>
      <c r="AG64" s="4"/>
      <c r="AH64" s="4"/>
      <c r="AI64" s="4"/>
      <c r="AJ64" s="4"/>
      <c r="AK64" s="4"/>
    </row>
    <row r="65" spans="1:37" s="2" customFormat="1" ht="58.5" customHeight="1" x14ac:dyDescent="0.25">
      <c r="A65" s="92" t="s">
        <v>52</v>
      </c>
      <c r="B65" s="72" t="s">
        <v>104</v>
      </c>
      <c r="C65" s="39"/>
      <c r="D65" s="22"/>
      <c r="E65" s="22"/>
      <c r="F65" s="22"/>
      <c r="G65" s="22"/>
      <c r="H65" s="22"/>
      <c r="I65" s="22"/>
      <c r="J65" s="22"/>
      <c r="K65" s="22"/>
      <c r="L65" s="22"/>
      <c r="M65" s="22"/>
      <c r="N65" s="22"/>
      <c r="O65" s="22"/>
      <c r="P65" s="22"/>
      <c r="Q65" s="22"/>
      <c r="R65" s="22"/>
      <c r="S65" s="22"/>
      <c r="T65" s="22"/>
      <c r="U65" s="22"/>
      <c r="V65" s="22"/>
      <c r="W65" s="22"/>
      <c r="X65" s="22"/>
      <c r="Y65" s="22"/>
      <c r="Z65" s="22"/>
      <c r="AA65" s="22"/>
      <c r="AB65" s="22">
        <v>2028</v>
      </c>
      <c r="AC65" s="48" t="s">
        <v>140</v>
      </c>
      <c r="AD65" s="4"/>
      <c r="AE65" s="4"/>
      <c r="AF65" s="4"/>
      <c r="AG65" s="4"/>
      <c r="AH65" s="4"/>
      <c r="AI65" s="4"/>
      <c r="AJ65" s="4"/>
      <c r="AK65" s="4"/>
    </row>
    <row r="66" spans="1:37" s="2" customFormat="1" ht="46.5" customHeight="1" x14ac:dyDescent="0.25">
      <c r="A66" s="93"/>
      <c r="B66" s="72" t="s">
        <v>105</v>
      </c>
      <c r="C66" s="39"/>
      <c r="D66" s="22"/>
      <c r="E66" s="22"/>
      <c r="F66" s="22"/>
      <c r="G66" s="22"/>
      <c r="H66" s="22"/>
      <c r="I66" s="22"/>
      <c r="J66" s="22"/>
      <c r="K66" s="22"/>
      <c r="L66" s="22"/>
      <c r="M66" s="22"/>
      <c r="N66" s="22"/>
      <c r="O66" s="22"/>
      <c r="P66" s="22"/>
      <c r="Q66" s="22"/>
      <c r="R66" s="22"/>
      <c r="S66" s="22"/>
      <c r="T66" s="22"/>
      <c r="U66" s="22"/>
      <c r="V66" s="22"/>
      <c r="W66" s="22"/>
      <c r="X66" s="22"/>
      <c r="Y66" s="22"/>
      <c r="Z66" s="22"/>
      <c r="AA66" s="22"/>
      <c r="AB66" s="22">
        <v>2028</v>
      </c>
      <c r="AC66" s="48" t="s">
        <v>140</v>
      </c>
      <c r="AD66" s="4"/>
      <c r="AE66" s="4"/>
      <c r="AF66" s="4"/>
      <c r="AG66" s="4"/>
      <c r="AH66" s="4"/>
      <c r="AI66" s="4"/>
      <c r="AJ66" s="4"/>
      <c r="AK66" s="4"/>
    </row>
    <row r="67" spans="1:37" s="2" customFormat="1" ht="51.6" customHeight="1" x14ac:dyDescent="0.25">
      <c r="A67" s="94"/>
      <c r="B67" s="72" t="s">
        <v>53</v>
      </c>
      <c r="C67" s="39"/>
      <c r="D67" s="22"/>
      <c r="E67" s="22"/>
      <c r="F67" s="22"/>
      <c r="G67" s="22"/>
      <c r="H67" s="22"/>
      <c r="I67" s="22"/>
      <c r="J67" s="22"/>
      <c r="K67" s="22"/>
      <c r="L67" s="22"/>
      <c r="M67" s="22"/>
      <c r="N67" s="22"/>
      <c r="O67" s="22"/>
      <c r="P67" s="22"/>
      <c r="Q67" s="22"/>
      <c r="R67" s="22"/>
      <c r="S67" s="22"/>
      <c r="T67" s="22"/>
      <c r="U67" s="22"/>
      <c r="V67" s="22"/>
      <c r="W67" s="22"/>
      <c r="X67" s="22"/>
      <c r="Y67" s="22"/>
      <c r="Z67" s="22"/>
      <c r="AA67" s="22"/>
      <c r="AB67" s="22">
        <v>2028</v>
      </c>
      <c r="AC67" s="48" t="s">
        <v>143</v>
      </c>
      <c r="AD67" s="4"/>
      <c r="AE67" s="4"/>
      <c r="AF67" s="4"/>
      <c r="AG67" s="4"/>
      <c r="AH67" s="4"/>
      <c r="AI67" s="4"/>
      <c r="AJ67" s="4"/>
      <c r="AK67" s="4"/>
    </row>
    <row r="68" spans="1:37" s="2" customFormat="1" ht="114.75" x14ac:dyDescent="0.25">
      <c r="A68" s="92" t="s">
        <v>54</v>
      </c>
      <c r="B68" s="72" t="s">
        <v>55</v>
      </c>
      <c r="C68" s="39" t="s">
        <v>178</v>
      </c>
      <c r="D68" s="22"/>
      <c r="E68" s="22"/>
      <c r="F68" s="22"/>
      <c r="G68" s="22"/>
      <c r="H68" s="22"/>
      <c r="I68" s="22"/>
      <c r="J68" s="22">
        <v>212000</v>
      </c>
      <c r="K68" s="22">
        <v>200000</v>
      </c>
      <c r="L68" s="22">
        <v>224000</v>
      </c>
      <c r="M68" s="22"/>
      <c r="N68" s="22"/>
      <c r="O68" s="22"/>
      <c r="P68" s="22">
        <v>69593</v>
      </c>
      <c r="Q68" s="22">
        <v>100000</v>
      </c>
      <c r="R68" s="22">
        <v>100000</v>
      </c>
      <c r="S68" s="22"/>
      <c r="T68" s="22"/>
      <c r="U68" s="22"/>
      <c r="V68" s="22"/>
      <c r="W68" s="22"/>
      <c r="X68" s="22"/>
      <c r="Y68" s="22"/>
      <c r="Z68" s="22"/>
      <c r="AA68" s="22"/>
      <c r="AB68" s="22">
        <v>2027</v>
      </c>
      <c r="AC68" s="26" t="s">
        <v>56</v>
      </c>
      <c r="AD68" s="4"/>
      <c r="AE68" s="4"/>
      <c r="AF68" s="4"/>
      <c r="AG68" s="4"/>
      <c r="AH68" s="4"/>
      <c r="AI68" s="4"/>
      <c r="AJ68" s="4"/>
      <c r="AK68" s="4"/>
    </row>
    <row r="69" spans="1:37" s="2" customFormat="1" ht="202.15" customHeight="1" x14ac:dyDescent="0.25">
      <c r="A69" s="93"/>
      <c r="B69" s="72" t="s">
        <v>57</v>
      </c>
      <c r="C69" s="39" t="s">
        <v>88</v>
      </c>
      <c r="D69" s="22">
        <v>93048</v>
      </c>
      <c r="E69" s="22">
        <v>61118</v>
      </c>
      <c r="F69" s="22">
        <v>2182655</v>
      </c>
      <c r="G69" s="22"/>
      <c r="H69" s="22"/>
      <c r="I69" s="22"/>
      <c r="J69" s="22"/>
      <c r="K69" s="22"/>
      <c r="L69" s="22"/>
      <c r="M69" s="22">
        <v>18923</v>
      </c>
      <c r="N69" s="22"/>
      <c r="O69" s="22"/>
      <c r="P69" s="22"/>
      <c r="Q69" s="22"/>
      <c r="R69" s="22"/>
      <c r="S69" s="22"/>
      <c r="T69" s="22"/>
      <c r="U69" s="22"/>
      <c r="V69" s="22"/>
      <c r="W69" s="22"/>
      <c r="X69" s="22"/>
      <c r="Y69" s="22"/>
      <c r="Z69" s="22"/>
      <c r="AA69" s="22"/>
      <c r="AB69" s="22">
        <v>2026</v>
      </c>
      <c r="AC69" s="26" t="s">
        <v>131</v>
      </c>
      <c r="AD69" s="33"/>
      <c r="AE69" s="4"/>
      <c r="AF69" s="4"/>
      <c r="AG69" s="4"/>
      <c r="AH69" s="4"/>
      <c r="AI69" s="4"/>
      <c r="AJ69" s="4"/>
      <c r="AK69" s="4"/>
    </row>
    <row r="70" spans="1:37" s="2" customFormat="1" ht="51" x14ac:dyDescent="0.25">
      <c r="A70" s="93"/>
      <c r="B70" s="72" t="s">
        <v>58</v>
      </c>
      <c r="C70" s="39"/>
      <c r="D70" s="22"/>
      <c r="E70" s="22"/>
      <c r="F70" s="22"/>
      <c r="G70" s="22"/>
      <c r="H70" s="22"/>
      <c r="I70" s="22"/>
      <c r="J70" s="22"/>
      <c r="K70" s="22"/>
      <c r="L70" s="22"/>
      <c r="M70" s="22"/>
      <c r="N70" s="22"/>
      <c r="O70" s="22"/>
      <c r="P70" s="22"/>
      <c r="Q70" s="22"/>
      <c r="R70" s="22"/>
      <c r="S70" s="22"/>
      <c r="T70" s="22"/>
      <c r="U70" s="22"/>
      <c r="V70" s="22"/>
      <c r="W70" s="22"/>
      <c r="X70" s="22"/>
      <c r="Y70" s="22"/>
      <c r="Z70" s="22"/>
      <c r="AA70" s="22"/>
      <c r="AB70" s="22">
        <v>2027</v>
      </c>
      <c r="AC70" s="26" t="s">
        <v>59</v>
      </c>
      <c r="AD70" s="4"/>
      <c r="AE70" s="4"/>
      <c r="AF70" s="4"/>
      <c r="AG70" s="4"/>
      <c r="AH70" s="4"/>
      <c r="AI70" s="4"/>
      <c r="AJ70" s="4"/>
      <c r="AK70" s="4"/>
    </row>
    <row r="71" spans="1:37" s="2" customFormat="1" ht="51" x14ac:dyDescent="0.25">
      <c r="A71" s="93"/>
      <c r="B71" s="72" t="s">
        <v>60</v>
      </c>
      <c r="C71" s="39" t="s">
        <v>61</v>
      </c>
      <c r="D71" s="17">
        <v>79578</v>
      </c>
      <c r="E71" s="17"/>
      <c r="F71" s="17"/>
      <c r="G71" s="17"/>
      <c r="H71" s="17"/>
      <c r="I71" s="17"/>
      <c r="J71" s="17"/>
      <c r="K71" s="17"/>
      <c r="L71" s="17"/>
      <c r="M71" s="22">
        <v>18966</v>
      </c>
      <c r="N71" s="22"/>
      <c r="O71" s="22"/>
      <c r="P71" s="22">
        <v>127700</v>
      </c>
      <c r="Q71" s="22"/>
      <c r="R71" s="22"/>
      <c r="S71" s="22"/>
      <c r="T71" s="22"/>
      <c r="U71" s="22"/>
      <c r="V71" s="22"/>
      <c r="W71" s="22"/>
      <c r="X71" s="22"/>
      <c r="Y71" s="22"/>
      <c r="Z71" s="22"/>
      <c r="AA71" s="22"/>
      <c r="AB71" s="22">
        <v>2024</v>
      </c>
      <c r="AC71" s="26" t="s">
        <v>62</v>
      </c>
      <c r="AD71" s="50"/>
      <c r="AE71" s="4"/>
      <c r="AF71" s="4"/>
      <c r="AG71" s="4"/>
      <c r="AH71" s="4"/>
      <c r="AI71" s="4"/>
      <c r="AJ71" s="4"/>
      <c r="AK71" s="4"/>
    </row>
    <row r="72" spans="1:37" s="2" customFormat="1" ht="51" x14ac:dyDescent="0.25">
      <c r="A72" s="93"/>
      <c r="B72" s="72" t="s">
        <v>63</v>
      </c>
      <c r="C72" s="39" t="s">
        <v>61</v>
      </c>
      <c r="D72" s="22"/>
      <c r="E72" s="22"/>
      <c r="F72" s="22"/>
      <c r="G72" s="22"/>
      <c r="H72" s="22"/>
      <c r="I72" s="22"/>
      <c r="J72" s="22"/>
      <c r="K72" s="22"/>
      <c r="L72" s="22"/>
      <c r="M72" s="22"/>
      <c r="N72" s="22"/>
      <c r="O72" s="22"/>
      <c r="P72" s="22">
        <v>75644</v>
      </c>
      <c r="Q72" s="22">
        <v>250355</v>
      </c>
      <c r="R72" s="22"/>
      <c r="S72" s="22"/>
      <c r="T72" s="22"/>
      <c r="U72" s="22"/>
      <c r="V72" s="22"/>
      <c r="W72" s="22"/>
      <c r="X72" s="22"/>
      <c r="Y72" s="22"/>
      <c r="Z72" s="22"/>
      <c r="AA72" s="22"/>
      <c r="AB72" s="22">
        <v>2025</v>
      </c>
      <c r="AC72" s="26" t="s">
        <v>144</v>
      </c>
      <c r="AD72" s="50"/>
      <c r="AE72" s="4"/>
      <c r="AF72" s="4"/>
      <c r="AG72" s="4"/>
      <c r="AH72" s="4"/>
      <c r="AI72" s="4"/>
      <c r="AJ72" s="4"/>
      <c r="AK72" s="4"/>
    </row>
    <row r="73" spans="1:37" s="2" customFormat="1" ht="117" customHeight="1" x14ac:dyDescent="0.25">
      <c r="A73" s="94"/>
      <c r="B73" s="74" t="s">
        <v>168</v>
      </c>
      <c r="C73" s="64"/>
      <c r="D73" s="22"/>
      <c r="E73" s="22"/>
      <c r="F73" s="22"/>
      <c r="G73" s="22"/>
      <c r="H73" s="22"/>
      <c r="I73" s="22"/>
      <c r="J73" s="22"/>
      <c r="K73" s="22"/>
      <c r="L73" s="22"/>
      <c r="M73" s="22"/>
      <c r="N73" s="22"/>
      <c r="O73" s="22"/>
      <c r="P73" s="22"/>
      <c r="Q73" s="22"/>
      <c r="R73" s="22"/>
      <c r="S73" s="22"/>
      <c r="T73" s="22"/>
      <c r="U73" s="22"/>
      <c r="V73" s="22"/>
      <c r="W73" s="22"/>
      <c r="X73" s="22"/>
      <c r="Y73" s="22"/>
      <c r="Z73" s="22"/>
      <c r="AA73" s="22"/>
      <c r="AB73" s="22"/>
      <c r="AC73" s="65" t="s">
        <v>140</v>
      </c>
      <c r="AD73" s="4"/>
      <c r="AE73" s="4"/>
      <c r="AF73" s="4"/>
      <c r="AG73" s="4"/>
      <c r="AH73" s="4"/>
      <c r="AI73" s="4"/>
      <c r="AJ73" s="4"/>
      <c r="AK73" s="4"/>
    </row>
    <row r="74" spans="1:37" s="2" customFormat="1" ht="87" customHeight="1" x14ac:dyDescent="0.25">
      <c r="A74" s="92" t="s">
        <v>106</v>
      </c>
      <c r="B74" s="72" t="s">
        <v>107</v>
      </c>
      <c r="C74" s="39"/>
      <c r="D74" s="22"/>
      <c r="E74" s="22"/>
      <c r="F74" s="22"/>
      <c r="G74" s="22"/>
      <c r="H74" s="22"/>
      <c r="I74" s="22"/>
      <c r="J74" s="22"/>
      <c r="K74" s="22"/>
      <c r="L74" s="22"/>
      <c r="M74" s="22"/>
      <c r="N74" s="22"/>
      <c r="O74" s="22"/>
      <c r="P74" s="22"/>
      <c r="Q74" s="22"/>
      <c r="R74" s="22"/>
      <c r="S74" s="22"/>
      <c r="T74" s="22"/>
      <c r="U74" s="22"/>
      <c r="V74" s="22"/>
      <c r="W74" s="22"/>
      <c r="X74" s="22"/>
      <c r="Y74" s="22"/>
      <c r="Z74" s="22"/>
      <c r="AA74" s="22"/>
      <c r="AB74" s="22">
        <v>2025</v>
      </c>
      <c r="AC74" s="40" t="s">
        <v>140</v>
      </c>
      <c r="AD74" s="4"/>
      <c r="AE74" s="4"/>
      <c r="AF74" s="4"/>
      <c r="AG74" s="4"/>
      <c r="AH74" s="4"/>
      <c r="AI74" s="4"/>
      <c r="AJ74" s="4"/>
      <c r="AK74" s="4"/>
    </row>
    <row r="75" spans="1:37" s="2" customFormat="1" ht="83.25" customHeight="1" x14ac:dyDescent="0.25">
      <c r="A75" s="93"/>
      <c r="B75" s="72" t="s">
        <v>108</v>
      </c>
      <c r="C75" s="39"/>
      <c r="D75" s="22"/>
      <c r="E75" s="22"/>
      <c r="F75" s="22"/>
      <c r="G75" s="22"/>
      <c r="H75" s="22"/>
      <c r="I75" s="22"/>
      <c r="J75" s="22"/>
      <c r="K75" s="22"/>
      <c r="L75" s="22"/>
      <c r="M75" s="22"/>
      <c r="N75" s="22"/>
      <c r="O75" s="22"/>
      <c r="P75" s="22"/>
      <c r="Q75" s="22"/>
      <c r="R75" s="22"/>
      <c r="S75" s="22"/>
      <c r="T75" s="22"/>
      <c r="U75" s="22"/>
      <c r="V75" s="22"/>
      <c r="W75" s="22"/>
      <c r="X75" s="22"/>
      <c r="Y75" s="22"/>
      <c r="Z75" s="22"/>
      <c r="AA75" s="22"/>
      <c r="AB75" s="22">
        <v>2025</v>
      </c>
      <c r="AC75" s="40" t="s">
        <v>140</v>
      </c>
      <c r="AD75" s="4"/>
      <c r="AE75" s="4"/>
      <c r="AF75" s="4"/>
      <c r="AG75" s="4"/>
      <c r="AH75" s="4"/>
      <c r="AI75" s="4"/>
      <c r="AJ75" s="4"/>
      <c r="AK75" s="4"/>
    </row>
    <row r="76" spans="1:37" s="2" customFormat="1" ht="67.5" customHeight="1" x14ac:dyDescent="0.25">
      <c r="A76" s="94"/>
      <c r="B76" s="72" t="s">
        <v>109</v>
      </c>
      <c r="C76" s="39"/>
      <c r="D76" s="22"/>
      <c r="E76" s="22"/>
      <c r="F76" s="22"/>
      <c r="G76" s="22"/>
      <c r="H76" s="22"/>
      <c r="I76" s="22"/>
      <c r="J76" s="22"/>
      <c r="K76" s="22"/>
      <c r="L76" s="22"/>
      <c r="M76" s="22"/>
      <c r="N76" s="22"/>
      <c r="O76" s="22"/>
      <c r="P76" s="22"/>
      <c r="Q76" s="22"/>
      <c r="R76" s="22"/>
      <c r="S76" s="22"/>
      <c r="T76" s="22"/>
      <c r="U76" s="22"/>
      <c r="V76" s="22"/>
      <c r="W76" s="22"/>
      <c r="X76" s="22"/>
      <c r="Y76" s="22"/>
      <c r="Z76" s="22"/>
      <c r="AA76" s="22"/>
      <c r="AB76" s="22">
        <v>2025</v>
      </c>
      <c r="AC76" s="40" t="s">
        <v>140</v>
      </c>
      <c r="AD76" s="4"/>
      <c r="AE76" s="4"/>
      <c r="AF76" s="4"/>
      <c r="AG76" s="4"/>
      <c r="AH76" s="4"/>
      <c r="AI76" s="4"/>
      <c r="AJ76" s="4"/>
      <c r="AK76" s="4"/>
    </row>
    <row r="77" spans="1:37" s="2" customFormat="1" ht="30.75" customHeight="1" x14ac:dyDescent="0.25">
      <c r="A77" s="92" t="s">
        <v>64</v>
      </c>
      <c r="B77" s="72" t="s">
        <v>110</v>
      </c>
      <c r="C77" s="39"/>
      <c r="D77" s="22"/>
      <c r="E77" s="22"/>
      <c r="F77" s="22"/>
      <c r="G77" s="22"/>
      <c r="H77" s="22"/>
      <c r="I77" s="22"/>
      <c r="J77" s="22"/>
      <c r="K77" s="22"/>
      <c r="L77" s="22"/>
      <c r="M77" s="22"/>
      <c r="N77" s="22"/>
      <c r="O77" s="22"/>
      <c r="P77" s="22"/>
      <c r="Q77" s="22"/>
      <c r="R77" s="22"/>
      <c r="S77" s="22"/>
      <c r="T77" s="22"/>
      <c r="U77" s="22"/>
      <c r="V77" s="22"/>
      <c r="W77" s="22"/>
      <c r="X77" s="22"/>
      <c r="Y77" s="22"/>
      <c r="Z77" s="22"/>
      <c r="AA77" s="22"/>
      <c r="AB77" s="22">
        <v>2028</v>
      </c>
      <c r="AC77" s="40" t="s">
        <v>140</v>
      </c>
      <c r="AD77" s="4"/>
      <c r="AE77" s="4"/>
      <c r="AF77" s="4"/>
      <c r="AG77" s="4"/>
      <c r="AH77" s="4"/>
      <c r="AI77" s="4"/>
      <c r="AJ77" s="4"/>
      <c r="AK77" s="4"/>
    </row>
    <row r="78" spans="1:37" s="2" customFormat="1" ht="46.5" customHeight="1" x14ac:dyDescent="0.25">
      <c r="A78" s="93"/>
      <c r="B78" s="72" t="s">
        <v>65</v>
      </c>
      <c r="C78" s="39"/>
      <c r="D78" s="22"/>
      <c r="E78" s="22"/>
      <c r="F78" s="22"/>
      <c r="G78" s="22"/>
      <c r="H78" s="22"/>
      <c r="I78" s="22"/>
      <c r="J78" s="22"/>
      <c r="K78" s="22"/>
      <c r="L78" s="22"/>
      <c r="M78" s="22"/>
      <c r="N78" s="22"/>
      <c r="O78" s="22"/>
      <c r="P78" s="22"/>
      <c r="Q78" s="22"/>
      <c r="R78" s="22"/>
      <c r="S78" s="22"/>
      <c r="T78" s="22"/>
      <c r="U78" s="22"/>
      <c r="V78" s="22"/>
      <c r="W78" s="22"/>
      <c r="X78" s="22"/>
      <c r="Y78" s="22"/>
      <c r="Z78" s="22"/>
      <c r="AA78" s="22"/>
      <c r="AB78" s="22">
        <v>2028</v>
      </c>
      <c r="AC78" s="27" t="s">
        <v>66</v>
      </c>
      <c r="AD78" s="4"/>
      <c r="AE78" s="4"/>
      <c r="AF78" s="4"/>
      <c r="AG78" s="4"/>
      <c r="AH78" s="4"/>
      <c r="AI78" s="4"/>
      <c r="AJ78" s="4"/>
      <c r="AK78" s="4"/>
    </row>
    <row r="79" spans="1:37" s="2" customFormat="1" ht="75" customHeight="1" x14ac:dyDescent="0.25">
      <c r="A79" s="93"/>
      <c r="B79" s="72" t="s">
        <v>67</v>
      </c>
      <c r="C79" s="39" t="s">
        <v>178</v>
      </c>
      <c r="D79" s="17">
        <v>1259846</v>
      </c>
      <c r="E79" s="17">
        <v>1257557</v>
      </c>
      <c r="F79" s="17">
        <v>59287</v>
      </c>
      <c r="G79" s="17"/>
      <c r="H79" s="22"/>
      <c r="I79" s="22"/>
      <c r="J79" s="22"/>
      <c r="K79" s="22"/>
      <c r="L79" s="22"/>
      <c r="M79" s="22"/>
      <c r="N79" s="22"/>
      <c r="O79" s="22"/>
      <c r="P79" s="22"/>
      <c r="Q79" s="22"/>
      <c r="R79" s="22"/>
      <c r="S79" s="22"/>
      <c r="T79" s="22"/>
      <c r="U79" s="22"/>
      <c r="V79" s="22"/>
      <c r="W79" s="22"/>
      <c r="X79" s="22"/>
      <c r="Y79" s="22"/>
      <c r="Z79" s="22"/>
      <c r="AA79" s="22"/>
      <c r="AB79" s="22">
        <v>2025</v>
      </c>
      <c r="AC79" s="24" t="s">
        <v>68</v>
      </c>
      <c r="AD79" s="4"/>
      <c r="AE79" s="4"/>
      <c r="AF79" s="4"/>
      <c r="AG79" s="4"/>
      <c r="AH79" s="4"/>
      <c r="AI79" s="4"/>
      <c r="AJ79" s="4"/>
      <c r="AK79" s="4"/>
    </row>
    <row r="80" spans="1:37" s="2" customFormat="1" ht="69" customHeight="1" x14ac:dyDescent="0.25">
      <c r="A80" s="93"/>
      <c r="B80" s="72" t="s">
        <v>69</v>
      </c>
      <c r="C80" s="39" t="s">
        <v>178</v>
      </c>
      <c r="D80" s="22"/>
      <c r="E80" s="22"/>
      <c r="F80" s="22"/>
      <c r="G80" s="22"/>
      <c r="H80" s="22"/>
      <c r="I80" s="22"/>
      <c r="J80" s="22"/>
      <c r="K80" s="22"/>
      <c r="L80" s="22"/>
      <c r="M80" s="22"/>
      <c r="N80" s="22"/>
      <c r="O80" s="22"/>
      <c r="P80" s="22"/>
      <c r="Q80" s="22"/>
      <c r="R80" s="22"/>
      <c r="S80" s="22"/>
      <c r="T80" s="22"/>
      <c r="U80" s="22"/>
      <c r="V80" s="22"/>
      <c r="W80" s="22"/>
      <c r="X80" s="22"/>
      <c r="Y80" s="22"/>
      <c r="Z80" s="22"/>
      <c r="AA80" s="22"/>
      <c r="AB80" s="22">
        <v>2029</v>
      </c>
      <c r="AC80" s="25" t="s">
        <v>157</v>
      </c>
      <c r="AD80" s="33"/>
      <c r="AE80" s="4"/>
      <c r="AF80" s="4"/>
      <c r="AG80" s="4"/>
      <c r="AH80" s="4"/>
      <c r="AI80" s="4"/>
      <c r="AJ80" s="4"/>
      <c r="AK80" s="4"/>
    </row>
    <row r="81" spans="1:37" s="2" customFormat="1" ht="86.25" customHeight="1" x14ac:dyDescent="0.25">
      <c r="A81" s="93"/>
      <c r="B81" s="72" t="s">
        <v>70</v>
      </c>
      <c r="C81" s="36"/>
      <c r="D81" s="22"/>
      <c r="E81" s="22"/>
      <c r="F81" s="22"/>
      <c r="G81" s="22"/>
      <c r="H81" s="22"/>
      <c r="I81" s="22"/>
      <c r="J81" s="22"/>
      <c r="K81" s="22"/>
      <c r="L81" s="22"/>
      <c r="M81" s="22"/>
      <c r="N81" s="22"/>
      <c r="O81" s="22"/>
      <c r="P81" s="22"/>
      <c r="Q81" s="22"/>
      <c r="R81" s="22"/>
      <c r="S81" s="22"/>
      <c r="T81" s="22"/>
      <c r="U81" s="22"/>
      <c r="V81" s="22"/>
      <c r="W81" s="22"/>
      <c r="X81" s="22"/>
      <c r="Y81" s="22"/>
      <c r="Z81" s="22"/>
      <c r="AA81" s="22"/>
      <c r="AB81" s="22">
        <v>2026</v>
      </c>
      <c r="AC81" s="23" t="s">
        <v>71</v>
      </c>
      <c r="AD81" s="4"/>
      <c r="AE81" s="4"/>
      <c r="AF81" s="4"/>
      <c r="AG81" s="4"/>
      <c r="AH81" s="4"/>
      <c r="AI81" s="4"/>
      <c r="AJ81" s="4"/>
      <c r="AK81" s="4"/>
    </row>
    <row r="82" spans="1:37" s="2" customFormat="1" ht="36" customHeight="1" x14ac:dyDescent="0.25">
      <c r="A82" s="93"/>
      <c r="B82" s="72" t="s">
        <v>72</v>
      </c>
      <c r="C82" s="36"/>
      <c r="D82" s="22"/>
      <c r="E82" s="22"/>
      <c r="F82" s="22"/>
      <c r="G82" s="22"/>
      <c r="H82" s="22"/>
      <c r="I82" s="22"/>
      <c r="J82" s="22"/>
      <c r="K82" s="22"/>
      <c r="L82" s="22"/>
      <c r="M82" s="22"/>
      <c r="N82" s="22"/>
      <c r="O82" s="22"/>
      <c r="P82" s="22"/>
      <c r="Q82" s="22"/>
      <c r="R82" s="22"/>
      <c r="S82" s="22"/>
      <c r="T82" s="22"/>
      <c r="U82" s="22"/>
      <c r="V82" s="22"/>
      <c r="W82" s="22"/>
      <c r="X82" s="22"/>
      <c r="Y82" s="22"/>
      <c r="Z82" s="22"/>
      <c r="AA82" s="22"/>
      <c r="AB82" s="22">
        <v>2026</v>
      </c>
      <c r="AC82" s="23" t="s">
        <v>71</v>
      </c>
      <c r="AD82" s="4"/>
      <c r="AE82" s="4"/>
      <c r="AF82" s="4"/>
      <c r="AG82" s="4"/>
      <c r="AH82" s="4"/>
      <c r="AI82" s="4"/>
      <c r="AJ82" s="4"/>
      <c r="AK82" s="4"/>
    </row>
    <row r="83" spans="1:37" s="2" customFormat="1" ht="84" customHeight="1" x14ac:dyDescent="0.25">
      <c r="A83" s="93"/>
      <c r="B83" s="72" t="s">
        <v>111</v>
      </c>
      <c r="C83" s="36"/>
      <c r="D83" s="22"/>
      <c r="E83" s="22"/>
      <c r="F83" s="22"/>
      <c r="G83" s="22"/>
      <c r="H83" s="22"/>
      <c r="I83" s="22"/>
      <c r="J83" s="22"/>
      <c r="K83" s="22"/>
      <c r="L83" s="22"/>
      <c r="M83" s="22"/>
      <c r="N83" s="22"/>
      <c r="O83" s="22"/>
      <c r="P83" s="22"/>
      <c r="Q83" s="22"/>
      <c r="R83" s="22"/>
      <c r="S83" s="22"/>
      <c r="T83" s="22"/>
      <c r="U83" s="22"/>
      <c r="V83" s="22"/>
      <c r="W83" s="22"/>
      <c r="X83" s="22"/>
      <c r="Y83" s="22"/>
      <c r="Z83" s="22"/>
      <c r="AA83" s="22"/>
      <c r="AB83" s="22">
        <v>2025</v>
      </c>
      <c r="AC83" s="40" t="s">
        <v>140</v>
      </c>
      <c r="AD83" s="4"/>
      <c r="AE83" s="4"/>
      <c r="AF83" s="4"/>
      <c r="AG83" s="4"/>
      <c r="AH83" s="4"/>
      <c r="AI83" s="4"/>
      <c r="AJ83" s="4"/>
      <c r="AK83" s="4"/>
    </row>
    <row r="84" spans="1:37" s="2" customFormat="1" ht="69" customHeight="1" x14ac:dyDescent="0.25">
      <c r="A84" s="93"/>
      <c r="B84" s="72" t="s">
        <v>112</v>
      </c>
      <c r="C84" s="36"/>
      <c r="D84" s="22"/>
      <c r="E84" s="22"/>
      <c r="F84" s="22"/>
      <c r="G84" s="22"/>
      <c r="H84" s="22"/>
      <c r="I84" s="22"/>
      <c r="J84" s="22"/>
      <c r="K84" s="22"/>
      <c r="L84" s="22"/>
      <c r="M84" s="22"/>
      <c r="N84" s="22"/>
      <c r="O84" s="22"/>
      <c r="P84" s="22"/>
      <c r="Q84" s="22"/>
      <c r="R84" s="22"/>
      <c r="S84" s="22"/>
      <c r="T84" s="22"/>
      <c r="U84" s="22"/>
      <c r="V84" s="22"/>
      <c r="W84" s="22"/>
      <c r="X84" s="22"/>
      <c r="Y84" s="22"/>
      <c r="Z84" s="22"/>
      <c r="AA84" s="22"/>
      <c r="AB84" s="22">
        <v>2025</v>
      </c>
      <c r="AC84" s="40" t="s">
        <v>140</v>
      </c>
      <c r="AD84" s="4"/>
      <c r="AE84" s="4"/>
      <c r="AF84" s="4"/>
      <c r="AG84" s="4"/>
      <c r="AH84" s="4"/>
      <c r="AI84" s="4"/>
      <c r="AJ84" s="4"/>
      <c r="AK84" s="4"/>
    </row>
    <row r="85" spans="1:37" s="2" customFormat="1" ht="69" customHeight="1" x14ac:dyDescent="0.25">
      <c r="A85" s="93"/>
      <c r="B85" s="72" t="s">
        <v>113</v>
      </c>
      <c r="C85" s="36"/>
      <c r="D85" s="22"/>
      <c r="E85" s="22"/>
      <c r="F85" s="22"/>
      <c r="G85" s="22"/>
      <c r="H85" s="22"/>
      <c r="I85" s="22"/>
      <c r="J85" s="22"/>
      <c r="K85" s="22"/>
      <c r="L85" s="22"/>
      <c r="M85" s="22"/>
      <c r="N85" s="22"/>
      <c r="O85" s="22"/>
      <c r="P85" s="22"/>
      <c r="Q85" s="22"/>
      <c r="R85" s="22"/>
      <c r="S85" s="22"/>
      <c r="T85" s="22"/>
      <c r="U85" s="22"/>
      <c r="V85" s="22"/>
      <c r="W85" s="22"/>
      <c r="X85" s="22"/>
      <c r="Y85" s="22"/>
      <c r="Z85" s="22"/>
      <c r="AA85" s="22"/>
      <c r="AB85" s="22">
        <v>2026</v>
      </c>
      <c r="AC85" s="40" t="s">
        <v>140</v>
      </c>
      <c r="AD85" s="4"/>
      <c r="AE85" s="4"/>
      <c r="AF85" s="4"/>
      <c r="AG85" s="4"/>
      <c r="AH85" s="4"/>
      <c r="AI85" s="4"/>
      <c r="AJ85" s="4"/>
      <c r="AK85" s="4"/>
    </row>
    <row r="86" spans="1:37" s="2" customFormat="1" ht="61.15" customHeight="1" x14ac:dyDescent="0.25">
      <c r="A86" s="93"/>
      <c r="B86" s="72" t="s">
        <v>73</v>
      </c>
      <c r="C86" s="36"/>
      <c r="D86" s="22"/>
      <c r="E86" s="22"/>
      <c r="F86" s="22"/>
      <c r="G86" s="22"/>
      <c r="H86" s="22"/>
      <c r="I86" s="22"/>
      <c r="J86" s="22"/>
      <c r="K86" s="22"/>
      <c r="L86" s="22"/>
      <c r="M86" s="22"/>
      <c r="N86" s="22"/>
      <c r="O86" s="22"/>
      <c r="P86" s="22"/>
      <c r="Q86" s="22"/>
      <c r="R86" s="22"/>
      <c r="S86" s="22"/>
      <c r="T86" s="22"/>
      <c r="U86" s="22"/>
      <c r="V86" s="22"/>
      <c r="W86" s="22"/>
      <c r="X86" s="22"/>
      <c r="Y86" s="22"/>
      <c r="Z86" s="22"/>
      <c r="AA86" s="22"/>
      <c r="AB86" s="22">
        <v>2027</v>
      </c>
      <c r="AC86" s="27" t="s">
        <v>66</v>
      </c>
      <c r="AD86" s="4"/>
      <c r="AE86" s="4"/>
      <c r="AF86" s="4"/>
      <c r="AG86" s="4"/>
      <c r="AH86" s="4"/>
      <c r="AI86" s="4"/>
      <c r="AJ86" s="4"/>
      <c r="AK86" s="4"/>
    </row>
    <row r="87" spans="1:37" s="2" customFormat="1" ht="61.15" customHeight="1" x14ac:dyDescent="0.25">
      <c r="A87" s="94"/>
      <c r="B87" s="72" t="s">
        <v>114</v>
      </c>
      <c r="C87" s="36"/>
      <c r="D87" s="22"/>
      <c r="E87" s="22"/>
      <c r="F87" s="22"/>
      <c r="G87" s="22"/>
      <c r="H87" s="22"/>
      <c r="I87" s="22"/>
      <c r="J87" s="22"/>
      <c r="K87" s="22"/>
      <c r="L87" s="22"/>
      <c r="M87" s="22"/>
      <c r="N87" s="22"/>
      <c r="O87" s="22"/>
      <c r="P87" s="22"/>
      <c r="Q87" s="22"/>
      <c r="R87" s="22"/>
      <c r="S87" s="22"/>
      <c r="T87" s="22"/>
      <c r="U87" s="22"/>
      <c r="V87" s="22"/>
      <c r="W87" s="22"/>
      <c r="X87" s="22"/>
      <c r="Y87" s="22"/>
      <c r="Z87" s="22"/>
      <c r="AA87" s="22"/>
      <c r="AB87" s="22">
        <v>2026</v>
      </c>
      <c r="AC87" s="40" t="s">
        <v>140</v>
      </c>
      <c r="AD87" s="4"/>
      <c r="AE87" s="4"/>
      <c r="AF87" s="4"/>
      <c r="AG87" s="4"/>
      <c r="AH87" s="4"/>
      <c r="AI87" s="4"/>
      <c r="AJ87" s="4"/>
      <c r="AK87" s="4"/>
    </row>
    <row r="88" spans="1:37" s="2" customFormat="1" ht="70.5" customHeight="1" x14ac:dyDescent="0.25">
      <c r="A88" s="95" t="s">
        <v>74</v>
      </c>
      <c r="B88" s="72" t="s">
        <v>75</v>
      </c>
      <c r="C88" s="66" t="s">
        <v>178</v>
      </c>
      <c r="D88" s="22"/>
      <c r="E88" s="22"/>
      <c r="F88" s="22"/>
      <c r="G88" s="22"/>
      <c r="H88" s="22"/>
      <c r="I88" s="22"/>
      <c r="J88" s="22"/>
      <c r="K88" s="22"/>
      <c r="L88" s="22"/>
      <c r="M88" s="22"/>
      <c r="N88" s="22"/>
      <c r="O88" s="22"/>
      <c r="P88" s="22"/>
      <c r="Q88" s="22"/>
      <c r="R88" s="22"/>
      <c r="S88" s="22"/>
      <c r="T88" s="22"/>
      <c r="U88" s="22"/>
      <c r="V88" s="22"/>
      <c r="W88" s="22"/>
      <c r="X88" s="22"/>
      <c r="Y88" s="22"/>
      <c r="Z88" s="22"/>
      <c r="AA88" s="22"/>
      <c r="AB88" s="22">
        <v>2024</v>
      </c>
      <c r="AC88" s="23" t="s">
        <v>42</v>
      </c>
      <c r="AD88" s="4"/>
      <c r="AE88" s="4"/>
      <c r="AF88" s="4"/>
      <c r="AG88" s="4"/>
      <c r="AH88" s="4"/>
      <c r="AI88" s="4"/>
      <c r="AJ88" s="4"/>
      <c r="AK88" s="4"/>
    </row>
    <row r="89" spans="1:37" s="2" customFormat="1" ht="70.5" customHeight="1" x14ac:dyDescent="0.25">
      <c r="A89" s="95"/>
      <c r="B89" s="72" t="s">
        <v>76</v>
      </c>
      <c r="C89" s="66" t="s">
        <v>178</v>
      </c>
      <c r="D89" s="22"/>
      <c r="E89" s="22"/>
      <c r="F89" s="22"/>
      <c r="G89" s="22"/>
      <c r="H89" s="22"/>
      <c r="I89" s="22"/>
      <c r="J89" s="22"/>
      <c r="K89" s="22"/>
      <c r="L89" s="22"/>
      <c r="M89" s="22"/>
      <c r="N89" s="22"/>
      <c r="O89" s="22"/>
      <c r="P89" s="22"/>
      <c r="Q89" s="22"/>
      <c r="R89" s="22"/>
      <c r="S89" s="22"/>
      <c r="T89" s="22"/>
      <c r="U89" s="22"/>
      <c r="V89" s="22"/>
      <c r="W89" s="22"/>
      <c r="X89" s="22"/>
      <c r="Y89" s="22"/>
      <c r="Z89" s="22"/>
      <c r="AA89" s="22"/>
      <c r="AB89" s="22" t="s">
        <v>151</v>
      </c>
      <c r="AC89" s="23" t="s">
        <v>42</v>
      </c>
      <c r="AD89" s="4"/>
      <c r="AE89" s="4"/>
      <c r="AF89" s="4"/>
      <c r="AG89" s="4"/>
      <c r="AH89" s="4"/>
      <c r="AI89" s="4"/>
      <c r="AJ89" s="4"/>
      <c r="AK89" s="4"/>
    </row>
    <row r="90" spans="1:37" s="2" customFormat="1" ht="74.25" customHeight="1" x14ac:dyDescent="0.25">
      <c r="A90" s="95"/>
      <c r="B90" s="72" t="s">
        <v>169</v>
      </c>
      <c r="C90" s="66" t="s">
        <v>178</v>
      </c>
      <c r="D90" s="22"/>
      <c r="E90" s="22"/>
      <c r="F90" s="22"/>
      <c r="G90" s="22"/>
      <c r="H90" s="22"/>
      <c r="I90" s="22"/>
      <c r="J90" s="22"/>
      <c r="K90" s="22"/>
      <c r="L90" s="22"/>
      <c r="M90" s="22"/>
      <c r="N90" s="22"/>
      <c r="O90" s="22"/>
      <c r="P90" s="22"/>
      <c r="Q90" s="22"/>
      <c r="R90" s="22"/>
      <c r="S90" s="22"/>
      <c r="T90" s="22"/>
      <c r="U90" s="22"/>
      <c r="V90" s="22"/>
      <c r="W90" s="22"/>
      <c r="X90" s="22"/>
      <c r="Y90" s="22"/>
      <c r="Z90" s="22"/>
      <c r="AA90" s="22"/>
      <c r="AB90" s="22">
        <v>2026</v>
      </c>
      <c r="AC90" s="23" t="s">
        <v>77</v>
      </c>
      <c r="AD90" s="4"/>
      <c r="AE90" s="4"/>
      <c r="AF90" s="4"/>
      <c r="AG90" s="4"/>
      <c r="AH90" s="4"/>
      <c r="AI90" s="4"/>
      <c r="AJ90" s="4"/>
      <c r="AK90" s="4"/>
    </row>
    <row r="91" spans="1:37" s="2" customFormat="1" ht="72" customHeight="1" x14ac:dyDescent="0.25">
      <c r="A91" s="95"/>
      <c r="B91" s="72" t="s">
        <v>170</v>
      </c>
      <c r="C91" s="39" t="s">
        <v>178</v>
      </c>
      <c r="D91" s="22"/>
      <c r="E91" s="22"/>
      <c r="F91" s="22"/>
      <c r="G91" s="22"/>
      <c r="H91" s="22"/>
      <c r="I91" s="22"/>
      <c r="J91" s="22"/>
      <c r="K91" s="22"/>
      <c r="L91" s="22"/>
      <c r="M91" s="22"/>
      <c r="N91" s="22"/>
      <c r="O91" s="22"/>
      <c r="P91" s="22">
        <v>160929</v>
      </c>
      <c r="Q91" s="22">
        <v>456171</v>
      </c>
      <c r="R91" s="22"/>
      <c r="S91" s="22"/>
      <c r="T91" s="22"/>
      <c r="U91" s="22"/>
      <c r="V91" s="22"/>
      <c r="W91" s="22"/>
      <c r="X91" s="22"/>
      <c r="Y91" s="22"/>
      <c r="Z91" s="22"/>
      <c r="AA91" s="22"/>
      <c r="AB91" s="22">
        <v>2026</v>
      </c>
      <c r="AC91" s="23" t="s">
        <v>78</v>
      </c>
      <c r="AD91" s="4"/>
      <c r="AE91" s="4"/>
      <c r="AF91" s="4"/>
      <c r="AG91" s="4"/>
      <c r="AH91" s="4"/>
      <c r="AI91" s="4"/>
      <c r="AJ91" s="4"/>
      <c r="AK91" s="4"/>
    </row>
    <row r="92" spans="1:37" s="2" customFormat="1" ht="43.15" customHeight="1" x14ac:dyDescent="0.25">
      <c r="A92" s="95"/>
      <c r="B92" s="72" t="s">
        <v>171</v>
      </c>
      <c r="C92" s="39"/>
      <c r="D92" s="22"/>
      <c r="E92" s="22"/>
      <c r="F92" s="22"/>
      <c r="G92" s="22"/>
      <c r="H92" s="22"/>
      <c r="I92" s="22"/>
      <c r="J92" s="22"/>
      <c r="K92" s="22"/>
      <c r="L92" s="22"/>
      <c r="M92" s="22"/>
      <c r="N92" s="22"/>
      <c r="O92" s="22"/>
      <c r="P92" s="22"/>
      <c r="Q92" s="22"/>
      <c r="R92" s="22"/>
      <c r="S92" s="22"/>
      <c r="T92" s="22"/>
      <c r="U92" s="22"/>
      <c r="V92" s="22"/>
      <c r="W92" s="22"/>
      <c r="X92" s="22"/>
      <c r="Y92" s="22"/>
      <c r="Z92" s="22"/>
      <c r="AA92" s="22"/>
      <c r="AB92" s="22">
        <v>2028</v>
      </c>
      <c r="AC92" s="23" t="s">
        <v>80</v>
      </c>
      <c r="AD92" s="4"/>
      <c r="AE92" s="4"/>
      <c r="AF92" s="4"/>
      <c r="AG92" s="4"/>
      <c r="AH92" s="4"/>
      <c r="AI92" s="4"/>
      <c r="AJ92" s="4"/>
      <c r="AK92" s="4"/>
    </row>
    <row r="93" spans="1:37" s="2" customFormat="1" ht="84.75" customHeight="1" x14ac:dyDescent="0.25">
      <c r="A93" s="92" t="s">
        <v>79</v>
      </c>
      <c r="B93" s="72" t="s">
        <v>81</v>
      </c>
      <c r="C93" s="39" t="s">
        <v>132</v>
      </c>
      <c r="D93" s="22"/>
      <c r="E93" s="22"/>
      <c r="F93" s="22"/>
      <c r="G93" s="22"/>
      <c r="H93" s="22"/>
      <c r="I93" s="22"/>
      <c r="J93" s="22"/>
      <c r="K93" s="22"/>
      <c r="L93" s="22"/>
      <c r="M93" s="22"/>
      <c r="N93" s="22"/>
      <c r="O93" s="22"/>
      <c r="P93" s="22"/>
      <c r="Q93" s="22"/>
      <c r="R93" s="22"/>
      <c r="S93" s="22"/>
      <c r="T93" s="22"/>
      <c r="U93" s="22"/>
      <c r="V93" s="22"/>
      <c r="W93" s="22"/>
      <c r="X93" s="22"/>
      <c r="Y93" s="22"/>
      <c r="Z93" s="22"/>
      <c r="AA93" s="22"/>
      <c r="AB93" s="22">
        <v>2028</v>
      </c>
      <c r="AC93" s="26" t="s">
        <v>135</v>
      </c>
      <c r="AD93" s="4"/>
      <c r="AE93" s="4"/>
      <c r="AF93" s="4"/>
      <c r="AG93" s="4"/>
      <c r="AH93" s="4"/>
      <c r="AI93" s="4"/>
      <c r="AJ93" s="4"/>
      <c r="AK93" s="4"/>
    </row>
    <row r="94" spans="1:37" s="2" customFormat="1" ht="61.15" customHeight="1" x14ac:dyDescent="0.25">
      <c r="A94" s="94"/>
      <c r="B94" s="72" t="s">
        <v>115</v>
      </c>
      <c r="C94" s="36"/>
      <c r="D94" s="22"/>
      <c r="E94" s="22"/>
      <c r="F94" s="22"/>
      <c r="G94" s="22"/>
      <c r="H94" s="22"/>
      <c r="I94" s="22"/>
      <c r="J94" s="22"/>
      <c r="K94" s="22"/>
      <c r="L94" s="22"/>
      <c r="M94" s="22"/>
      <c r="N94" s="22"/>
      <c r="O94" s="22"/>
      <c r="P94" s="22"/>
      <c r="Q94" s="22"/>
      <c r="R94" s="22"/>
      <c r="S94" s="22"/>
      <c r="T94" s="22"/>
      <c r="U94" s="22"/>
      <c r="V94" s="22"/>
      <c r="W94" s="22"/>
      <c r="X94" s="22"/>
      <c r="Y94" s="22"/>
      <c r="Z94" s="22"/>
      <c r="AA94" s="22"/>
      <c r="AB94" s="22"/>
      <c r="AC94" s="40" t="s">
        <v>140</v>
      </c>
      <c r="AD94" s="4"/>
      <c r="AE94" s="4"/>
      <c r="AF94" s="4"/>
      <c r="AG94" s="4"/>
      <c r="AH94" s="4"/>
      <c r="AI94" s="4"/>
      <c r="AJ94" s="4"/>
      <c r="AK94" s="4"/>
    </row>
    <row r="95" spans="1:37" s="2" customFormat="1" ht="61.15" customHeight="1" x14ac:dyDescent="0.25">
      <c r="A95" s="92" t="s">
        <v>82</v>
      </c>
      <c r="B95" s="72" t="s">
        <v>116</v>
      </c>
      <c r="C95" s="36"/>
      <c r="D95" s="22"/>
      <c r="E95" s="22"/>
      <c r="F95" s="22"/>
      <c r="G95" s="22"/>
      <c r="H95" s="22"/>
      <c r="I95" s="22"/>
      <c r="J95" s="22"/>
      <c r="K95" s="22"/>
      <c r="L95" s="22"/>
      <c r="M95" s="22"/>
      <c r="N95" s="22"/>
      <c r="O95" s="22"/>
      <c r="P95" s="22"/>
      <c r="Q95" s="22"/>
      <c r="R95" s="22"/>
      <c r="S95" s="22"/>
      <c r="T95" s="22"/>
      <c r="U95" s="22"/>
      <c r="V95" s="22"/>
      <c r="W95" s="22"/>
      <c r="X95" s="22"/>
      <c r="Y95" s="22"/>
      <c r="Z95" s="22"/>
      <c r="AA95" s="22"/>
      <c r="AB95" s="22"/>
      <c r="AC95" s="40" t="s">
        <v>140</v>
      </c>
      <c r="AD95" s="4"/>
      <c r="AE95" s="4"/>
      <c r="AF95" s="4"/>
      <c r="AG95" s="4"/>
      <c r="AH95" s="4"/>
      <c r="AI95" s="4"/>
      <c r="AJ95" s="4"/>
      <c r="AK95" s="4"/>
    </row>
    <row r="96" spans="1:37" s="2" customFormat="1" ht="59.25" customHeight="1" x14ac:dyDescent="0.25">
      <c r="A96" s="93"/>
      <c r="B96" s="72" t="s">
        <v>83</v>
      </c>
      <c r="C96" s="39" t="s">
        <v>132</v>
      </c>
      <c r="D96" s="22"/>
      <c r="E96" s="22"/>
      <c r="F96" s="22"/>
      <c r="G96" s="22"/>
      <c r="H96" s="22"/>
      <c r="I96" s="22"/>
      <c r="J96" s="22"/>
      <c r="K96" s="22"/>
      <c r="L96" s="22"/>
      <c r="M96" s="22"/>
      <c r="N96" s="22"/>
      <c r="O96" s="22"/>
      <c r="P96" s="22"/>
      <c r="Q96" s="22"/>
      <c r="R96" s="22"/>
      <c r="S96" s="22"/>
      <c r="T96" s="22"/>
      <c r="U96" s="22"/>
      <c r="V96" s="22"/>
      <c r="W96" s="22"/>
      <c r="X96" s="22"/>
      <c r="Y96" s="22"/>
      <c r="Z96" s="22"/>
      <c r="AA96" s="22"/>
      <c r="AB96" s="22">
        <v>2028</v>
      </c>
      <c r="AC96" s="26" t="s">
        <v>136</v>
      </c>
      <c r="AD96" s="4"/>
      <c r="AE96" s="4"/>
      <c r="AF96" s="4"/>
      <c r="AG96" s="4"/>
      <c r="AH96" s="4"/>
      <c r="AI96" s="4"/>
      <c r="AJ96" s="4"/>
      <c r="AK96" s="4"/>
    </row>
    <row r="97" spans="1:37" s="2" customFormat="1" ht="38.450000000000003" customHeight="1" x14ac:dyDescent="0.25">
      <c r="A97" s="94"/>
      <c r="B97" s="72" t="s">
        <v>117</v>
      </c>
      <c r="C97" s="36"/>
      <c r="D97" s="22"/>
      <c r="E97" s="22"/>
      <c r="F97" s="22"/>
      <c r="G97" s="22"/>
      <c r="H97" s="22"/>
      <c r="I97" s="22"/>
      <c r="J97" s="22"/>
      <c r="K97" s="22"/>
      <c r="L97" s="22"/>
      <c r="M97" s="22"/>
      <c r="N97" s="22"/>
      <c r="O97" s="22"/>
      <c r="P97" s="22"/>
      <c r="Q97" s="22"/>
      <c r="R97" s="22"/>
      <c r="S97" s="22"/>
      <c r="T97" s="22"/>
      <c r="U97" s="22"/>
      <c r="V97" s="22"/>
      <c r="W97" s="22"/>
      <c r="X97" s="22"/>
      <c r="Y97" s="22"/>
      <c r="Z97" s="22"/>
      <c r="AA97" s="22"/>
      <c r="AB97" s="22"/>
      <c r="AC97" s="40" t="s">
        <v>156</v>
      </c>
      <c r="AD97" s="4"/>
      <c r="AE97" s="4"/>
      <c r="AF97" s="4"/>
      <c r="AG97" s="4"/>
      <c r="AH97" s="4"/>
      <c r="AI97" s="4"/>
      <c r="AJ97" s="4"/>
      <c r="AK97" s="4"/>
    </row>
    <row r="98" spans="1:37" s="2" customFormat="1" ht="61.15" customHeight="1" x14ac:dyDescent="0.25">
      <c r="A98" s="77" t="s">
        <v>118</v>
      </c>
      <c r="B98" s="72" t="s">
        <v>119</v>
      </c>
      <c r="C98" s="36"/>
      <c r="D98" s="22"/>
      <c r="E98" s="22"/>
      <c r="F98" s="22"/>
      <c r="G98" s="22"/>
      <c r="H98" s="22"/>
      <c r="I98" s="22"/>
      <c r="J98" s="22"/>
      <c r="K98" s="22"/>
      <c r="L98" s="22"/>
      <c r="M98" s="22"/>
      <c r="N98" s="22"/>
      <c r="O98" s="22"/>
      <c r="P98" s="22"/>
      <c r="Q98" s="22"/>
      <c r="R98" s="22"/>
      <c r="S98" s="22"/>
      <c r="T98" s="22"/>
      <c r="U98" s="22"/>
      <c r="V98" s="22"/>
      <c r="W98" s="22"/>
      <c r="X98" s="22"/>
      <c r="Y98" s="22"/>
      <c r="Z98" s="22"/>
      <c r="AA98" s="22"/>
      <c r="AB98" s="22"/>
      <c r="AC98" s="40" t="s">
        <v>140</v>
      </c>
      <c r="AD98" s="4"/>
      <c r="AE98" s="4"/>
      <c r="AF98" s="4"/>
      <c r="AG98" s="4"/>
      <c r="AH98" s="4"/>
      <c r="AI98" s="4"/>
      <c r="AJ98" s="4"/>
      <c r="AK98" s="4"/>
    </row>
    <row r="99" spans="1:37" s="2" customFormat="1" ht="61.15" customHeight="1" x14ac:dyDescent="0.25">
      <c r="A99" s="77"/>
      <c r="B99" s="72" t="s">
        <v>120</v>
      </c>
      <c r="C99" s="36"/>
      <c r="D99" s="22"/>
      <c r="E99" s="22"/>
      <c r="F99" s="22"/>
      <c r="G99" s="22"/>
      <c r="H99" s="22"/>
      <c r="I99" s="22"/>
      <c r="J99" s="22"/>
      <c r="K99" s="22"/>
      <c r="L99" s="22"/>
      <c r="M99" s="22"/>
      <c r="N99" s="22"/>
      <c r="O99" s="22"/>
      <c r="P99" s="22"/>
      <c r="Q99" s="22"/>
      <c r="R99" s="22"/>
      <c r="S99" s="22"/>
      <c r="T99" s="22"/>
      <c r="U99" s="22"/>
      <c r="V99" s="22"/>
      <c r="W99" s="22"/>
      <c r="X99" s="22"/>
      <c r="Y99" s="22"/>
      <c r="Z99" s="22"/>
      <c r="AA99" s="22"/>
      <c r="AB99" s="22"/>
      <c r="AC99" s="40" t="s">
        <v>140</v>
      </c>
      <c r="AD99" s="4"/>
      <c r="AE99" s="4"/>
      <c r="AF99" s="4"/>
      <c r="AG99" s="4"/>
      <c r="AH99" s="4"/>
      <c r="AI99" s="4"/>
      <c r="AJ99" s="4"/>
      <c r="AK99" s="4"/>
    </row>
    <row r="100" spans="1:37" s="2" customFormat="1" ht="61.15" customHeight="1" x14ac:dyDescent="0.25">
      <c r="A100" s="77"/>
      <c r="B100" s="72" t="s">
        <v>121</v>
      </c>
      <c r="C100" s="36"/>
      <c r="D100" s="22"/>
      <c r="E100" s="22"/>
      <c r="F100" s="22"/>
      <c r="G100" s="22"/>
      <c r="H100" s="22"/>
      <c r="I100" s="22"/>
      <c r="J100" s="22"/>
      <c r="K100" s="22"/>
      <c r="L100" s="22"/>
      <c r="M100" s="22"/>
      <c r="N100" s="22"/>
      <c r="O100" s="22"/>
      <c r="P100" s="22"/>
      <c r="Q100" s="22"/>
      <c r="R100" s="22"/>
      <c r="S100" s="22"/>
      <c r="T100" s="22"/>
      <c r="U100" s="22"/>
      <c r="V100" s="22"/>
      <c r="W100" s="22"/>
      <c r="X100" s="22"/>
      <c r="Y100" s="22"/>
      <c r="Z100" s="22"/>
      <c r="AA100" s="22"/>
      <c r="AB100" s="22">
        <v>2026</v>
      </c>
      <c r="AC100" s="40" t="s">
        <v>140</v>
      </c>
      <c r="AD100" s="4"/>
      <c r="AE100" s="4"/>
      <c r="AF100" s="4"/>
      <c r="AG100" s="4"/>
      <c r="AH100" s="4"/>
      <c r="AI100" s="4"/>
      <c r="AJ100" s="4"/>
      <c r="AK100" s="4"/>
    </row>
    <row r="101" spans="1:37" s="2" customFormat="1" ht="69.75" customHeight="1" x14ac:dyDescent="0.25">
      <c r="A101" s="92" t="s">
        <v>84</v>
      </c>
      <c r="B101" s="80" t="s">
        <v>85</v>
      </c>
      <c r="C101" s="39" t="s">
        <v>178</v>
      </c>
      <c r="D101" s="22"/>
      <c r="E101" s="22"/>
      <c r="F101" s="22"/>
      <c r="G101" s="22"/>
      <c r="H101" s="22"/>
      <c r="I101" s="22"/>
      <c r="J101" s="22">
        <v>49925</v>
      </c>
      <c r="K101" s="22">
        <v>450075</v>
      </c>
      <c r="L101" s="22"/>
      <c r="M101" s="22"/>
      <c r="N101" s="22"/>
      <c r="O101" s="22"/>
      <c r="P101" s="22"/>
      <c r="Q101" s="22"/>
      <c r="R101" s="22"/>
      <c r="S101" s="22"/>
      <c r="T101" s="22"/>
      <c r="U101" s="22"/>
      <c r="V101" s="22"/>
      <c r="W101" s="22"/>
      <c r="X101" s="22"/>
      <c r="Y101" s="22"/>
      <c r="Z101" s="22"/>
      <c r="AA101" s="22"/>
      <c r="AB101" s="22">
        <v>2025</v>
      </c>
      <c r="AC101" s="23" t="s">
        <v>86</v>
      </c>
      <c r="AD101" s="4"/>
      <c r="AE101" s="4"/>
      <c r="AF101" s="4"/>
      <c r="AG101" s="4"/>
      <c r="AH101" s="4"/>
      <c r="AI101" s="4"/>
      <c r="AJ101" s="4"/>
      <c r="AK101" s="4"/>
    </row>
    <row r="102" spans="1:37" s="2" customFormat="1" ht="41.45" customHeight="1" x14ac:dyDescent="0.25">
      <c r="A102" s="93"/>
      <c r="B102" s="80"/>
      <c r="C102" s="39" t="s">
        <v>132</v>
      </c>
      <c r="D102" s="22"/>
      <c r="E102" s="22"/>
      <c r="F102" s="22"/>
      <c r="G102" s="22"/>
      <c r="H102" s="22"/>
      <c r="I102" s="22"/>
      <c r="J102" s="22"/>
      <c r="K102" s="22"/>
      <c r="L102" s="22"/>
      <c r="M102" s="22"/>
      <c r="N102" s="22"/>
      <c r="O102" s="22"/>
      <c r="P102" s="22"/>
      <c r="Q102" s="22"/>
      <c r="R102" s="22"/>
      <c r="S102" s="22"/>
      <c r="T102" s="22"/>
      <c r="U102" s="22"/>
      <c r="V102" s="22"/>
      <c r="W102" s="22"/>
      <c r="X102" s="22"/>
      <c r="Y102" s="22"/>
      <c r="Z102" s="22"/>
      <c r="AA102" s="22"/>
      <c r="AB102" s="22">
        <v>2025</v>
      </c>
      <c r="AC102" s="23" t="s">
        <v>134</v>
      </c>
      <c r="AD102" s="4"/>
      <c r="AE102" s="4"/>
      <c r="AF102" s="4"/>
      <c r="AG102" s="4"/>
      <c r="AH102" s="4"/>
      <c r="AI102" s="4"/>
      <c r="AJ102" s="4"/>
      <c r="AK102" s="4"/>
    </row>
    <row r="103" spans="1:37" s="2" customFormat="1" ht="41.45" customHeight="1" x14ac:dyDescent="0.25">
      <c r="A103" s="93"/>
      <c r="B103" s="72" t="s">
        <v>87</v>
      </c>
      <c r="C103" s="39" t="s">
        <v>132</v>
      </c>
      <c r="D103" s="22"/>
      <c r="E103" s="22"/>
      <c r="F103" s="22"/>
      <c r="G103" s="22"/>
      <c r="H103" s="22"/>
      <c r="I103" s="22"/>
      <c r="J103" s="22"/>
      <c r="K103" s="22"/>
      <c r="L103" s="22"/>
      <c r="M103" s="22"/>
      <c r="N103" s="22"/>
      <c r="O103" s="22"/>
      <c r="P103" s="22"/>
      <c r="Q103" s="22"/>
      <c r="R103" s="22"/>
      <c r="S103" s="22"/>
      <c r="T103" s="22"/>
      <c r="U103" s="22"/>
      <c r="V103" s="22"/>
      <c r="W103" s="22"/>
      <c r="X103" s="22"/>
      <c r="Y103" s="22"/>
      <c r="Z103" s="22"/>
      <c r="AA103" s="22"/>
      <c r="AB103" s="22">
        <v>2028</v>
      </c>
      <c r="AC103" s="23" t="s">
        <v>134</v>
      </c>
      <c r="AD103" s="4"/>
      <c r="AE103" s="4"/>
      <c r="AF103" s="4"/>
      <c r="AG103" s="4"/>
      <c r="AH103" s="4"/>
      <c r="AI103" s="4"/>
      <c r="AJ103" s="4"/>
      <c r="AK103" s="4"/>
    </row>
    <row r="104" spans="1:37" s="2" customFormat="1" ht="44.25" customHeight="1" x14ac:dyDescent="0.25">
      <c r="A104" s="94"/>
      <c r="B104" s="74" t="s">
        <v>177</v>
      </c>
      <c r="C104" s="39" t="s">
        <v>132</v>
      </c>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2"/>
      <c r="AB104" s="22">
        <v>2026</v>
      </c>
      <c r="AC104" s="23" t="s">
        <v>134</v>
      </c>
      <c r="AD104" s="4"/>
      <c r="AE104" s="4"/>
      <c r="AF104" s="4"/>
      <c r="AG104" s="4"/>
      <c r="AH104" s="4"/>
      <c r="AI104" s="4"/>
      <c r="AJ104" s="4"/>
      <c r="AK104" s="4"/>
    </row>
    <row r="105" spans="1:37" s="2" customFormat="1" ht="41.45" customHeight="1" x14ac:dyDescent="0.25">
      <c r="A105" s="92" t="s">
        <v>122</v>
      </c>
      <c r="B105" s="72" t="s">
        <v>123</v>
      </c>
      <c r="C105" s="36"/>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2"/>
      <c r="AB105" s="22">
        <v>2027</v>
      </c>
      <c r="AC105" s="40" t="s">
        <v>140</v>
      </c>
      <c r="AD105" s="4"/>
      <c r="AE105" s="4"/>
      <c r="AF105" s="4"/>
      <c r="AG105" s="4"/>
      <c r="AH105" s="4"/>
      <c r="AI105" s="4"/>
      <c r="AJ105" s="4"/>
      <c r="AK105" s="4"/>
    </row>
    <row r="106" spans="1:37" s="2" customFormat="1" ht="99" customHeight="1" x14ac:dyDescent="0.25">
      <c r="A106" s="93"/>
      <c r="B106" s="72" t="s">
        <v>124</v>
      </c>
      <c r="C106" s="36"/>
      <c r="D106" s="22"/>
      <c r="E106" s="22"/>
      <c r="F106" s="22"/>
      <c r="G106" s="22"/>
      <c r="H106" s="22"/>
      <c r="I106" s="22"/>
      <c r="J106" s="22"/>
      <c r="K106" s="22"/>
      <c r="L106" s="22"/>
      <c r="M106" s="22"/>
      <c r="N106" s="22"/>
      <c r="O106" s="22"/>
      <c r="P106" s="22"/>
      <c r="Q106" s="22"/>
      <c r="R106" s="22"/>
      <c r="S106" s="22"/>
      <c r="T106" s="22"/>
      <c r="U106" s="22"/>
      <c r="V106" s="22"/>
      <c r="W106" s="22"/>
      <c r="X106" s="22"/>
      <c r="Y106" s="22"/>
      <c r="Z106" s="22"/>
      <c r="AA106" s="22"/>
      <c r="AB106" s="22">
        <v>2027</v>
      </c>
      <c r="AC106" s="40" t="s">
        <v>140</v>
      </c>
      <c r="AD106" s="4"/>
      <c r="AE106" s="4"/>
      <c r="AF106" s="4"/>
      <c r="AG106" s="4"/>
      <c r="AH106" s="4"/>
      <c r="AI106" s="4"/>
      <c r="AJ106" s="4"/>
      <c r="AK106" s="4"/>
    </row>
    <row r="107" spans="1:37" s="2" customFormat="1" ht="29.25" customHeight="1" x14ac:dyDescent="0.25">
      <c r="A107" s="93"/>
      <c r="B107" s="72" t="s">
        <v>125</v>
      </c>
      <c r="C107" s="36"/>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2"/>
      <c r="AB107" s="22"/>
      <c r="AC107" s="40" t="s">
        <v>140</v>
      </c>
      <c r="AD107" s="4"/>
      <c r="AE107" s="4"/>
      <c r="AF107" s="4"/>
      <c r="AG107" s="4"/>
      <c r="AH107" s="4"/>
      <c r="AI107" s="4"/>
      <c r="AJ107" s="4"/>
      <c r="AK107" s="4"/>
    </row>
    <row r="108" spans="1:37" s="2" customFormat="1" ht="47.25" customHeight="1" x14ac:dyDescent="0.25">
      <c r="A108" s="94"/>
      <c r="B108" s="72" t="s">
        <v>126</v>
      </c>
      <c r="C108" s="36"/>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v>2025</v>
      </c>
      <c r="AC108" s="40" t="s">
        <v>140</v>
      </c>
      <c r="AD108" s="4"/>
      <c r="AE108" s="4"/>
      <c r="AF108" s="4"/>
      <c r="AG108" s="4"/>
      <c r="AH108" s="4"/>
      <c r="AI108" s="4"/>
      <c r="AJ108" s="4"/>
      <c r="AK108" s="4"/>
    </row>
    <row r="109" spans="1:37" s="7" customFormat="1" ht="33.6" customHeight="1" x14ac:dyDescent="0.25">
      <c r="A109" s="76"/>
      <c r="B109" s="75" t="s">
        <v>129</v>
      </c>
      <c r="C109" s="28"/>
      <c r="D109" s="20"/>
      <c r="E109" s="20"/>
      <c r="F109" s="20"/>
      <c r="G109" s="20"/>
      <c r="H109" s="20"/>
      <c r="I109" s="20"/>
      <c r="J109" s="20"/>
      <c r="K109" s="20"/>
      <c r="L109" s="20"/>
      <c r="M109" s="20"/>
      <c r="N109" s="20"/>
      <c r="O109" s="20"/>
      <c r="P109" s="20"/>
      <c r="Q109" s="20"/>
      <c r="R109" s="20"/>
      <c r="S109" s="20"/>
      <c r="T109" s="20"/>
      <c r="U109" s="20"/>
      <c r="V109" s="20"/>
      <c r="W109" s="20"/>
      <c r="X109" s="20"/>
      <c r="Y109" s="20"/>
      <c r="Z109" s="20"/>
      <c r="AA109" s="20"/>
      <c r="AB109" s="20"/>
      <c r="AC109" s="21"/>
      <c r="AD109" s="6"/>
      <c r="AE109" s="6"/>
      <c r="AF109" s="6"/>
      <c r="AG109" s="6"/>
      <c r="AH109" s="6"/>
      <c r="AI109" s="6"/>
      <c r="AJ109" s="6"/>
      <c r="AK109" s="6"/>
    </row>
    <row r="110" spans="1:37" s="7" customFormat="1" ht="49.5" customHeight="1" x14ac:dyDescent="0.25">
      <c r="A110" s="69" t="s">
        <v>10</v>
      </c>
      <c r="B110" s="70" t="s">
        <v>20</v>
      </c>
      <c r="C110" s="71" t="s">
        <v>22</v>
      </c>
      <c r="D110" s="22">
        <v>8239346</v>
      </c>
      <c r="E110" s="22">
        <v>9082064</v>
      </c>
      <c r="F110" s="22">
        <v>6038428</v>
      </c>
      <c r="G110" s="22"/>
      <c r="H110" s="22"/>
      <c r="I110" s="22"/>
      <c r="J110" s="22"/>
      <c r="K110" s="22"/>
      <c r="L110" s="22"/>
      <c r="M110" s="22"/>
      <c r="N110" s="22"/>
      <c r="O110" s="22"/>
      <c r="P110" s="22"/>
      <c r="Q110" s="22"/>
      <c r="R110" s="22"/>
      <c r="S110" s="22"/>
      <c r="T110" s="22"/>
      <c r="U110" s="22"/>
      <c r="V110" s="22"/>
      <c r="W110" s="22"/>
      <c r="X110" s="22"/>
      <c r="Y110" s="22"/>
      <c r="Z110" s="22"/>
      <c r="AA110" s="22"/>
      <c r="AB110" s="22">
        <v>2026</v>
      </c>
      <c r="AC110" s="23" t="s">
        <v>21</v>
      </c>
      <c r="AD110" s="6"/>
      <c r="AE110" s="6"/>
      <c r="AF110" s="6"/>
      <c r="AG110" s="6"/>
      <c r="AH110" s="6"/>
      <c r="AI110" s="6"/>
      <c r="AJ110" s="6"/>
      <c r="AK110" s="6"/>
    </row>
    <row r="111" spans="1:37" s="7" customFormat="1" ht="15.6" customHeight="1" x14ac:dyDescent="0.25">
      <c r="A111" s="47" t="s">
        <v>146</v>
      </c>
      <c r="B111" s="42"/>
      <c r="C111" s="43"/>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5"/>
      <c r="AD111" s="6"/>
      <c r="AE111" s="6"/>
      <c r="AF111" s="6"/>
      <c r="AG111" s="6"/>
      <c r="AH111" s="6"/>
      <c r="AI111" s="6"/>
      <c r="AJ111" s="6"/>
      <c r="AK111" s="6"/>
    </row>
    <row r="112" spans="1:37" ht="12.6" customHeight="1" x14ac:dyDescent="0.25">
      <c r="A112" s="46" t="s">
        <v>147</v>
      </c>
      <c r="B112" s="41"/>
      <c r="C112" s="41"/>
      <c r="D112" s="41"/>
      <c r="E112" s="41"/>
      <c r="F112" s="41"/>
      <c r="G112" s="41"/>
      <c r="H112" s="41"/>
      <c r="I112" s="41"/>
      <c r="J112" s="41"/>
      <c r="K112" s="41"/>
      <c r="L112" s="41"/>
      <c r="M112" s="41"/>
      <c r="N112" s="41"/>
      <c r="O112" s="41"/>
      <c r="P112" s="41"/>
      <c r="Q112" s="41"/>
      <c r="R112" s="41"/>
      <c r="S112" s="41"/>
      <c r="T112" s="41"/>
      <c r="U112" s="41"/>
      <c r="V112" s="41"/>
      <c r="W112" s="41"/>
      <c r="X112" s="41"/>
      <c r="Y112" s="41"/>
      <c r="Z112" s="41"/>
      <c r="AA112" s="41"/>
      <c r="AB112" s="41"/>
      <c r="AC112" s="41"/>
    </row>
    <row r="113" spans="1:29" x14ac:dyDescent="0.25">
      <c r="A113" s="34" t="s">
        <v>133</v>
      </c>
    </row>
    <row r="114" spans="1:29" x14ac:dyDescent="0.25">
      <c r="A114" s="103" t="s">
        <v>175</v>
      </c>
      <c r="B114" s="104"/>
      <c r="C114" s="104"/>
      <c r="D114" s="104"/>
      <c r="E114" s="104"/>
      <c r="F114" s="104"/>
      <c r="G114" s="104"/>
      <c r="H114" s="104"/>
      <c r="I114" s="104"/>
      <c r="J114" s="104"/>
      <c r="K114" s="104"/>
      <c r="L114" s="104"/>
      <c r="M114" s="104"/>
      <c r="N114" s="104"/>
      <c r="O114" s="104"/>
      <c r="P114" s="104"/>
      <c r="Q114" s="104"/>
      <c r="R114" s="104"/>
      <c r="S114" s="104"/>
      <c r="T114" s="104"/>
      <c r="U114" s="104"/>
      <c r="V114" s="104"/>
      <c r="W114" s="104"/>
      <c r="X114" s="104"/>
      <c r="Y114" s="104"/>
      <c r="Z114" s="104"/>
      <c r="AA114" s="104"/>
      <c r="AB114" s="104"/>
      <c r="AC114" s="105"/>
    </row>
    <row r="115" spans="1:29" x14ac:dyDescent="0.25">
      <c r="A115" s="103" t="s">
        <v>176</v>
      </c>
      <c r="B115" s="104"/>
      <c r="C115" s="104"/>
      <c r="D115" s="104"/>
      <c r="E115" s="104"/>
      <c r="F115" s="104"/>
      <c r="G115" s="104"/>
      <c r="H115" s="104"/>
      <c r="I115" s="104"/>
      <c r="J115" s="104"/>
      <c r="K115" s="104"/>
      <c r="L115" s="104"/>
      <c r="M115" s="104"/>
      <c r="N115" s="104"/>
      <c r="O115" s="104"/>
      <c r="P115" s="104"/>
      <c r="Q115" s="104"/>
      <c r="R115" s="104"/>
      <c r="S115" s="104"/>
      <c r="T115" s="104"/>
      <c r="U115" s="104"/>
      <c r="V115" s="104"/>
      <c r="W115" s="104"/>
      <c r="X115" s="104"/>
      <c r="Y115" s="104"/>
      <c r="Z115" s="104"/>
      <c r="AA115" s="104"/>
      <c r="AB115" s="104"/>
      <c r="AC115" s="105"/>
    </row>
  </sheetData>
  <autoFilter ref="A3:AC115" xr:uid="{00000000-0009-0000-0000-000000000000}">
    <filterColumn colId="3" showButton="0"/>
    <filterColumn colId="4" showButton="0"/>
    <filterColumn colId="6" showButton="0"/>
    <filterColumn colId="7" showButton="0"/>
    <filterColumn colId="8" showButton="0"/>
    <filterColumn colId="9" showButton="0"/>
    <filterColumn colId="10" showButton="0"/>
    <filterColumn colId="11" showButton="0"/>
    <filterColumn colId="12" showButton="0"/>
    <filterColumn colId="13" showButton="0"/>
    <filterColumn colId="15" showButton="0"/>
    <filterColumn colId="16" showButton="0"/>
    <filterColumn colId="17" showButton="0"/>
    <filterColumn colId="18" showButton="0"/>
    <filterColumn colId="20" showButton="0"/>
    <filterColumn colId="21" showButton="0"/>
    <filterColumn colId="22" showButton="0"/>
    <filterColumn colId="23" showButton="0"/>
    <filterColumn colId="24" showButton="0"/>
    <filterColumn colId="25" showButton="0"/>
  </autoFilter>
  <mergeCells count="38">
    <mergeCell ref="B19:B20"/>
    <mergeCell ref="A105:A108"/>
    <mergeCell ref="B17:B18"/>
    <mergeCell ref="G3:O4"/>
    <mergeCell ref="B47:B48"/>
    <mergeCell ref="A77:A87"/>
    <mergeCell ref="AB3:AB6"/>
    <mergeCell ref="A17:A48"/>
    <mergeCell ref="A3:A6"/>
    <mergeCell ref="B3:B6"/>
    <mergeCell ref="B101:B102"/>
    <mergeCell ref="A51:A52"/>
    <mergeCell ref="A55:A58"/>
    <mergeCell ref="A68:A73"/>
    <mergeCell ref="A65:A67"/>
    <mergeCell ref="A59:A64"/>
    <mergeCell ref="A101:A104"/>
    <mergeCell ref="A74:A76"/>
    <mergeCell ref="A93:A94"/>
    <mergeCell ref="A95:A97"/>
    <mergeCell ref="A88:A92"/>
    <mergeCell ref="A49:A50"/>
    <mergeCell ref="D2:AC2"/>
    <mergeCell ref="D1:AC1"/>
    <mergeCell ref="B34:B35"/>
    <mergeCell ref="B25:B26"/>
    <mergeCell ref="A1:B1"/>
    <mergeCell ref="AC3:AC6"/>
    <mergeCell ref="D3:F5"/>
    <mergeCell ref="AC29:AC30"/>
    <mergeCell ref="P3:T5"/>
    <mergeCell ref="U3:AA5"/>
    <mergeCell ref="C3:C6"/>
    <mergeCell ref="G5:I5"/>
    <mergeCell ref="J5:L5"/>
    <mergeCell ref="M5:O5"/>
    <mergeCell ref="B23:B24"/>
    <mergeCell ref="B29:B30"/>
  </mergeCells>
  <pageMargins left="0.25" right="0.25" top="0.75" bottom="0.75" header="0.3" footer="0.3"/>
  <pageSetup paperSize="9" scale="33" fitToHeight="0" orientation="landscape" r:id="rId1"/>
  <headerFooter>
    <oddFooter>&amp;L&amp;"Times New Roman,Regular"&amp;10&amp;F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IETEKMES NOVĒRTĒJUMS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Ieva Potjomkina</dc:creator>
  <cp:lastModifiedBy>Andrejs Rogozins</cp:lastModifiedBy>
  <cp:lastPrinted>2024-07-23T13:28:29Z</cp:lastPrinted>
  <dcterms:created xsi:type="dcterms:W3CDTF">2014-04-03T06:57:04Z</dcterms:created>
  <dcterms:modified xsi:type="dcterms:W3CDTF">2024-08-12T07:41:10Z</dcterms:modified>
</cp:coreProperties>
</file>