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C:\Users\Niks.Balinskis\Desktop\"/>
    </mc:Choice>
  </mc:AlternateContent>
  <xr:revisionPtr revIDLastSave="0" documentId="8_{DEAB2379-89A3-43E1-80C8-6C03B3962AE5}" xr6:coauthVersionLast="47" xr6:coauthVersionMax="47" xr10:uidLastSave="{00000000-0000-0000-0000-000000000000}"/>
  <bookViews>
    <workbookView xWindow="-120" yWindow="-120" windowWidth="29040" windowHeight="17640" xr2:uid="{00000000-000D-0000-FFFF-FFFF00000000}"/>
  </bookViews>
  <sheets>
    <sheet name="Pielikums" sheetId="1" r:id="rId1"/>
  </sheets>
  <externalReferences>
    <externalReference r:id="rId2"/>
  </externalReferences>
  <definedNames>
    <definedName name="Account">[1]!Table3[Account]</definedName>
    <definedName name="CodeActivity">[1]!Table58[code]</definedName>
    <definedName name="CodeClass">[1]!Table71[code]</definedName>
    <definedName name="CodeDonor">[1]!Table70[code]</definedName>
    <definedName name="CodeSubOffice">[1]!Table4[Location ID]</definedName>
    <definedName name="CostCenter">[1]!Table412[code]</definedName>
    <definedName name="CurList">[1]!Table20[Currencies]</definedName>
    <definedName name="DonorCode">[1]!Table27[DonorCode]</definedName>
    <definedName name="DonorName">[1]!Table27[DonorName]</definedName>
    <definedName name="OneZero">[1]_SetUP!$I$70:$I$71</definedName>
    <definedName name="ProjectList">[1]!Table214[Project]</definedName>
    <definedName name="QQQQQQ">[1]!Table3[Account]</definedName>
    <definedName name="QQQwww">[1]!Table58[code]</definedName>
    <definedName name="ResNO">[1]!Table2[ResID]</definedName>
    <definedName name="Site">[1]!Table41213[code]</definedName>
    <definedName name="SubOffice">[1]!Table4[Lacation Name]</definedName>
    <definedName name="UnitCode">[1]!Table46[UnitCode]</definedName>
    <definedName name="UnitName">[1]!Table46[Name]</definedName>
    <definedName name="UnitType">[1]!Table1[Units Name]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09" i="1" l="1"/>
  <c r="K109" i="1"/>
  <c r="I109" i="1"/>
  <c r="J108" i="1"/>
  <c r="K108" i="1"/>
  <c r="I108" i="1"/>
  <c r="K8" i="1" l="1"/>
  <c r="H27" i="1"/>
  <c r="H28" i="1" s="1"/>
  <c r="I28" i="1"/>
  <c r="E28" i="1"/>
  <c r="L26" i="1"/>
  <c r="H26" i="1" l="1"/>
  <c r="I26" i="1"/>
  <c r="F59" i="1" l="1"/>
  <c r="G59" i="1"/>
  <c r="H59" i="1"/>
  <c r="I59" i="1"/>
  <c r="J59" i="1"/>
  <c r="K59" i="1"/>
  <c r="L59" i="1"/>
  <c r="E59" i="1"/>
  <c r="K9" i="1" l="1"/>
  <c r="F9" i="1"/>
  <c r="G9" i="1"/>
  <c r="H9" i="1"/>
  <c r="I9" i="1"/>
  <c r="J9" i="1"/>
  <c r="E9" i="1"/>
  <c r="H11" i="1"/>
  <c r="I11" i="1"/>
  <c r="F30" i="1"/>
  <c r="G30" i="1"/>
  <c r="H30" i="1"/>
  <c r="J86" i="1"/>
  <c r="I86" i="1"/>
  <c r="H86" i="1"/>
  <c r="E86" i="1"/>
  <c r="K26" i="1" l="1"/>
  <c r="J28" i="1"/>
  <c r="G11" i="1"/>
  <c r="F11" i="1"/>
  <c r="E11" i="1"/>
  <c r="J11" i="1" l="1"/>
  <c r="J26" i="1"/>
  <c r="J25" i="1" s="1"/>
  <c r="K11" i="1"/>
  <c r="G26" i="1"/>
  <c r="F26" i="1"/>
  <c r="G35" i="1"/>
  <c r="F35" i="1"/>
  <c r="E34" i="1"/>
  <c r="F68" i="1"/>
  <c r="F67" i="1" s="1"/>
  <c r="I36" i="1"/>
  <c r="I30" i="1" s="1"/>
  <c r="J36" i="1"/>
  <c r="J30" i="1" s="1"/>
  <c r="L65" i="1"/>
  <c r="L64" i="1" s="1"/>
  <c r="E65" i="1"/>
  <c r="E64" i="1" s="1"/>
  <c r="F65" i="1"/>
  <c r="F64" i="1" s="1"/>
  <c r="G65" i="1"/>
  <c r="G64" i="1" s="1"/>
  <c r="H65" i="1"/>
  <c r="H64" i="1" s="1"/>
  <c r="H8" i="1" s="1"/>
  <c r="I65" i="1"/>
  <c r="I64" i="1" s="1"/>
  <c r="J65" i="1"/>
  <c r="J64" i="1" s="1"/>
  <c r="K64" i="1"/>
  <c r="J8" i="1" l="1"/>
  <c r="I8" i="1"/>
  <c r="E35" i="1"/>
  <c r="E30" i="1"/>
  <c r="I55" i="1"/>
  <c r="J55" i="1"/>
  <c r="K55" i="1"/>
  <c r="L55" i="1"/>
  <c r="M55" i="1"/>
  <c r="F55" i="1"/>
  <c r="G55" i="1"/>
  <c r="H55" i="1"/>
  <c r="E55" i="1"/>
  <c r="G68" i="1"/>
  <c r="E68" i="1"/>
  <c r="H25" i="1"/>
  <c r="I25" i="1"/>
  <c r="E26" i="1"/>
  <c r="E25" i="1" s="1"/>
  <c r="L108" i="1" l="1"/>
  <c r="H108" i="1"/>
  <c r="G108" i="1"/>
  <c r="F108" i="1"/>
  <c r="E108" i="1"/>
  <c r="L99" i="1"/>
  <c r="K99" i="1"/>
  <c r="I99" i="1"/>
  <c r="H99" i="1"/>
  <c r="G99" i="1"/>
  <c r="F99" i="1"/>
  <c r="E99" i="1"/>
  <c r="L96" i="1"/>
  <c r="K96" i="1"/>
  <c r="I96" i="1"/>
  <c r="H96" i="1"/>
  <c r="G96" i="1"/>
  <c r="F96" i="1"/>
  <c r="E96" i="1"/>
  <c r="L91" i="1"/>
  <c r="K91" i="1"/>
  <c r="I91" i="1"/>
  <c r="H91" i="1"/>
  <c r="G91" i="1"/>
  <c r="F91" i="1"/>
  <c r="E91" i="1"/>
  <c r="L52" i="1"/>
  <c r="K52" i="1"/>
  <c r="J52" i="1"/>
  <c r="G52" i="1"/>
  <c r="F52" i="1"/>
  <c r="E52" i="1"/>
  <c r="L45" i="1"/>
  <c r="K45" i="1"/>
  <c r="J45" i="1"/>
  <c r="I45" i="1"/>
  <c r="H45" i="1"/>
  <c r="G45" i="1"/>
  <c r="F45" i="1"/>
  <c r="E45" i="1"/>
  <c r="J41" i="1"/>
  <c r="I41" i="1"/>
  <c r="H41" i="1"/>
  <c r="G41" i="1"/>
  <c r="F41" i="1"/>
  <c r="E41" i="1"/>
  <c r="F38" i="1"/>
  <c r="G38" i="1"/>
  <c r="H38" i="1"/>
  <c r="I38" i="1"/>
  <c r="J38" i="1"/>
  <c r="E38" i="1"/>
  <c r="F86" i="1"/>
  <c r="F8" i="1" s="1"/>
  <c r="G86" i="1"/>
  <c r="K86" i="1"/>
  <c r="L86" i="1"/>
  <c r="F80" i="1"/>
  <c r="G80" i="1"/>
  <c r="H80" i="1"/>
  <c r="I80" i="1"/>
  <c r="J80" i="1"/>
  <c r="K80" i="1"/>
  <c r="L80" i="1"/>
  <c r="E80" i="1"/>
  <c r="F77" i="1"/>
  <c r="G77" i="1"/>
  <c r="H77" i="1"/>
  <c r="I77" i="1"/>
  <c r="J77" i="1"/>
  <c r="K77" i="1"/>
  <c r="L77" i="1"/>
  <c r="E77" i="1"/>
  <c r="F74" i="1"/>
  <c r="G74" i="1"/>
  <c r="H74" i="1"/>
  <c r="I74" i="1"/>
  <c r="J74" i="1"/>
  <c r="K74" i="1"/>
  <c r="L74" i="1"/>
  <c r="E74" i="1"/>
  <c r="F70" i="1"/>
  <c r="G70" i="1"/>
  <c r="H70" i="1"/>
  <c r="I70" i="1"/>
  <c r="J70" i="1"/>
  <c r="K70" i="1"/>
  <c r="L70" i="1"/>
  <c r="E70" i="1"/>
  <c r="G67" i="1"/>
  <c r="H6" i="1"/>
  <c r="J6" i="1"/>
  <c r="E67" i="1"/>
  <c r="E8" i="1" s="1"/>
  <c r="E6" i="1" s="1"/>
  <c r="F25" i="1"/>
  <c r="G25" i="1"/>
  <c r="K25" i="1"/>
  <c r="K6" i="1" s="1"/>
  <c r="L25" i="1"/>
  <c r="F21" i="1"/>
  <c r="G21" i="1"/>
  <c r="H21" i="1"/>
  <c r="I21" i="1"/>
  <c r="J21" i="1"/>
  <c r="E21" i="1"/>
  <c r="F17" i="1"/>
  <c r="G17" i="1"/>
  <c r="H17" i="1"/>
  <c r="I17" i="1"/>
  <c r="J17" i="1"/>
  <c r="E17" i="1"/>
  <c r="I13" i="1"/>
  <c r="J13" i="1"/>
  <c r="H13" i="1"/>
  <c r="G8" i="1" l="1"/>
  <c r="G6" i="1" s="1"/>
  <c r="I6" i="1"/>
  <c r="F6" i="1"/>
  <c r="G13" i="1"/>
  <c r="F13" i="1"/>
  <c r="E13" i="1"/>
</calcChain>
</file>

<file path=xl/sharedStrings.xml><?xml version="1.0" encoding="utf-8"?>
<sst xmlns="http://schemas.openxmlformats.org/spreadsheetml/2006/main" count="187" uniqueCount="101">
  <si>
    <t>Uzdevums</t>
  </si>
  <si>
    <t xml:space="preserve"> Pasākums</t>
  </si>
  <si>
    <t>Budžeta programmas (apakš-programmas) kods un nosaukums</t>
  </si>
  <si>
    <t>Vidēja termiņa budžeta ietvara likumā 
plānotais finansējums</t>
  </si>
  <si>
    <t xml:space="preserve">Nepieciešamais papildu finansējums </t>
  </si>
  <si>
    <t>Pasākuma īstenošanas gads (ja pasākuma īstenošana ir terminēta)</t>
  </si>
  <si>
    <t>2024. gads</t>
  </si>
  <si>
    <t>2025. gads</t>
  </si>
  <si>
    <t>2026. gads</t>
  </si>
  <si>
    <t>2027. gads</t>
  </si>
  <si>
    <t>turpmākajā laikposmā līdz pasākuma pabeigšanai
(ja pasākuma īstenošana ir terminēta)</t>
  </si>
  <si>
    <t>turpmāk ik gadu
(ja pasākuma izpilde nav terminēta)</t>
  </si>
  <si>
    <t>Finansējums plāna realizācijai kopā</t>
  </si>
  <si>
    <t>tajā skaitā</t>
  </si>
  <si>
    <t>Ekonomikas ministrija</t>
  </si>
  <si>
    <t>2026.gads</t>
  </si>
  <si>
    <t>1. Rīcības virziens: Atbalsts  mazaizsargātajām iedzīvotāju grupām</t>
  </si>
  <si>
    <t>1.1 uzdevums Izstrādāt jaunu likumu, kas ir vērsts uz mājokļu pieejamības jautājumu risināšanu un aizstātu esošo likumu "Par palīdzību dzīvokļa jautājumu risināšanā", kura galvenais mērķis būtu paplašināt personu loku, kas var pretendēt uz pašvaldības īres dzīvokli vai īstermiņa mājokļa pakalpojumu</t>
  </si>
  <si>
    <t>1.2. uzdevums Pārskatīt minimālās prasības kādām jāatbilst izīrējamai pašvaldības dzīvojamai telpai, lai tā varētu tikt izīrēta</t>
  </si>
  <si>
    <t>1. pasākums - Jaunā likuma izstrādes ietvaros pārskatīt minimālās prasības, kādām jāatbilst izīrējamai pašvaldības dzīvojamai telpai, lai tā varētu tikt izīrēta</t>
  </si>
  <si>
    <t>1.3. uzdevums Izstrādāt minimālās prasības koplietošanas telpām, ja izīrējamā pašvaldības dzīvoklī nav pieejama tualete, dušas/vannas telpa un virtuve</t>
  </si>
  <si>
    <t>1. pasākums - Jaunā likuma izstrādes ietvaros pārskatīt pašvaldību dzīvojamo koplietošanas telpu minimālās kvalitatīvās prasības, ja izīrējamā pašvaldības dzīvoklī nav pieejama tualete, dušas/vannas telpa un virtuve</t>
  </si>
  <si>
    <t>1. pasākums - Izstrādāt jaunu likumu, kas aizstās esošo likumu “Par palīdzību dzīvokļa jautājumu risināšanā” (turpmāk – Jaunais likums)</t>
  </si>
  <si>
    <t>2. Rīcības virziens  -  Atbalsts mājsaimniecībām ar vidējiem ienākumiem</t>
  </si>
  <si>
    <t>2.1. uzdevums - Attīstīt mājokļu pieejamības fondu, kas nodrošina ieguldītā finansējuma atkārtotu ieguldīšanu nākamo zemas īres maksas mājokļu būvniecībā</t>
  </si>
  <si>
    <t xml:space="preserve">1.pasākums - Izstrādāt Mājokļu pieejamības fonda darbības ietvaru Jaunajā likumā </t>
  </si>
  <si>
    <t>2.2. uzdevums - Izvērtēt iespējas veicināt pensiju fondu ieguldījumus zemu izmaksu īres māju attīstīšanā</t>
  </si>
  <si>
    <t>2.4. uzdevums - Izvērtēt iespējas samazināt uz pašvaldības ilgtermiņa saistībām (galvojumi, aizņēmumi) attiecināmo saistību apmēra proporciju (līdzšinēji 75 %), ja saistības radušās zemu izmaksu īres māju būvniecības rezultātā</t>
  </si>
  <si>
    <t>1.pasākums - Izvērtēt iespēju samazināt pašvaldības ilgtermiņa saistībām attiecināmo saistību apmēra proporciju, ja saistības radušās zemu izmaksu īres māju būvniecības rezultātā valsts budžeta likumā</t>
  </si>
  <si>
    <t>2.5. uzdevums - Izveidot valsts kapitālsabiedrību “Mājokļu fonda institūcija”, kas nodrošinātu dažādiem iedzīvotāju sociālajām grupām pieejamus dzīvokļus īrei un iegādei</t>
  </si>
  <si>
    <t>2.7. uzdevums - Veikt grozījumus normatīvajos aktos, lai noteiktos gadījumos atļautu apbūves tiesības dzīvojamām īres mājām uz pašvaldību zemes</t>
  </si>
  <si>
    <t>3. Rīcības virziens  -  Atbalsts mājsaimniecībām ar vidēji augstiem ienākumiem</t>
  </si>
  <si>
    <t>3.2 uzdevums Nodrošināt finansējuma pieejamību garantiju sniegšanai ģimenēm ar bērniem mājokļa iegādei vai būvniecībai</t>
  </si>
  <si>
    <t>1.pasākums - Izstrādāt grozījumus 2018. gada 20. februāra  Ministru kabineta noteikumos Nr. 95 “ Noteikumi par valsts palīdzību dzīvojamās telpas iegādei vai būvniecībai”</t>
  </si>
  <si>
    <t>3.3 uzdevums - Nodrošināt aizdevumu un garantiju pieejamību nekustamo īpašumu attīstīšanai dzīvojamo māju būvniecībai reģionos</t>
  </si>
  <si>
    <t>4.3. uzdevums - Izvērtēt iespēju pilnveidot uzraudzības mehānismus saistībā ar pārvaldnieka kā pakalpojuma sniedzēja sniegtajiem pakalpojumiem</t>
  </si>
  <si>
    <t>1.pasākums - Dzīvojamo māju pārvaldīšanas likumprojekta izstrādē izvērtēt iespēju pilnveidot uzraudzības mehānismus saistībā ar pārvaldnieka kā pakalpojuma sniedzēja sniegtajiem pakalpojumiem</t>
  </si>
  <si>
    <t>4.4. uzdevums Novērst administratīvos šķēršļus, lai dzīvokļu īpašnieku kopības varētu pieteikties kredītiestādēs aizņēmuma saņemšanai dzīvojamās mājas atjaunošanai</t>
  </si>
  <si>
    <t>1.pasākums - Veikt grozījumus Dzīvokļa īpašuma likumā, iekļaujot nepieciešamos priekšnosacījumus, lai dzīvokļu īpašnieku kopībām tiktu piešķirts identifikators - tās kā tiesību subjekts tiktu atpazītas no kredītiestāžu puses un tām būtu iespēja saņemt aizdevumu</t>
  </si>
  <si>
    <t>4.5. uzdevums Īstenot rīcības plānu pasākumiem dzīvojamā fonda tehniskā stāvokļa pilnveidošanai ekspluatācijas laikā</t>
  </si>
  <si>
    <t>1.pasākums - Veikt tehniskā stāvokļa izpēti izplatītākajām sērijveida daudzdzīvokļu dzīvojamām ēkām Latvijā</t>
  </si>
  <si>
    <t>Pašvaldību budžets</t>
  </si>
  <si>
    <t>Ekonomikas ministrijas budžets</t>
  </si>
  <si>
    <t>4.6 uzdevums Īstenot Atveseļošanas un noturības mehānisma, kā arī no Eiropas Savienības kohēzijas politikas programmas 2021. – 2027. gada perioda Darbības programmā ietvertos ēku energoefektivitātes pasākumus</t>
  </si>
  <si>
    <t>4. Rīcības virziens  -  Atbalsts esošā dzīvojamā fonda uzlabošanai</t>
  </si>
  <si>
    <t>4.9 uzdevums - Izstrādāt piedāvājumu elastīgākai pieejai, lai veicinātu daudzdzīvokļu dzīvojamo ēku energoefektivitāti, paredzot iespēju īstenot energoefektivitātes pasākumus sadalot aktivitātes daļās</t>
  </si>
  <si>
    <t>4.10 uzdevums - Sagatavot kvalitatīvus tipveida projektus Latvijā plaši izplatītām daudzdzīvokļu dzīvojamo ēku sērijām, lai mazinātu birokrātiju un veicinātu sērijveida daudzīvokļu dzīvojamo ēku atjaunošanu un energoefektivitātes paaugstināšanu</t>
  </si>
  <si>
    <t>1. pasākums - Sagatavot kvalitatīvus tipveida projektus, kuri būtu pieejami ikvienam Latvijas iedzīvotājam brīvai izmantošanai</t>
  </si>
  <si>
    <t>4.11 uzdevums -  Nepieciešams organizēt plašu informatīvo kampaņu ar mērķi veicināt ēku ekspluatācijas paradumu maiņu</t>
  </si>
  <si>
    <t>1. pasākums - Izstrādāt informatīvos attēlus (infografikas) par nepieciešamību veikt mājokļu uzlabošanu, tai skaitā energoefektivitātes uzlabošanu</t>
  </si>
  <si>
    <t>Finanšu ministrija</t>
  </si>
  <si>
    <t>2. pasākums - Veicināt rūpnieciski ražotu siltināšanas paneļu izmantošanu siltināšanas projektos, palielinot šādiem risinājumiem atbalsta intensitāti, tādējādi radot pieprasījumu ražošanas attīstībai Latvijā, kā arī potenciāli samazinot atjaunošanas izmaksas</t>
  </si>
  <si>
    <t>35.00.00
Valsts atbalsta programmas</t>
  </si>
  <si>
    <t>2.pasākums - Samazināt administratīvos šķēršļus, lai dzīvokļu īpašnieku kopības lēmums par ēkas atjaunošanu tiek pieņemts sasaucot ne vairāk kā divas kopsapulcēs</t>
  </si>
  <si>
    <t>2.6. uzdevums - Izstrādāt atbalsta programmu ekonomiskā tipa privātmāju īres mājokļu būvniecībai</t>
  </si>
  <si>
    <t>2. pasākums - Organizēt dažādus informatīvus pasākumus (seminārus, vebinārus un izstādes) par dzīvojamā fonda efektīvu pārvaldīšanu, finanšu pratību, normatīvo regulējumu, finansējuma pieejamību un valsts un ES fondu atbalsta programmām</t>
  </si>
  <si>
    <t>3.  pasākums - Popularizēt mājokļu atjaunošanas labās prakses piemērus</t>
  </si>
  <si>
    <t>4.  pasākums - Informēt atjaunoto ēku īpašniekus par ēkas uzturēšanu ikdienā, pēc iespējas ilgāk saglabājot iegūtos atjaunošanas rezultātus</t>
  </si>
  <si>
    <t>4.14. uzdevums - Sagatavot priekšlikumus valsts finansējuma piesaistei saistību segšanai trūcīgu un maznodrošinātu personu vietā daudzdzīvokļu dzīvojamo māju atjaunošanai</t>
  </si>
  <si>
    <t>1. pasākums - Valsts budžeta veidošanas procesā izstrādāt priekšlikumus valsts finansējuma piesaistei saistību segšanai trūcīgu un maznodrošinātu personu vietā daudzdzīvokļu māju atjaunošanai, tai skaitā energoefektivitātes uzlabošanai</t>
  </si>
  <si>
    <t>Finanšu  ministrijas budžets</t>
  </si>
  <si>
    <t>Finanšu ministrijas budžets</t>
  </si>
  <si>
    <t>Viedās administrācijas un reģionālās attīstības ministrijas budžets</t>
  </si>
  <si>
    <t xml:space="preserve">3.pasākums - Nodrošināt aizdevumus daudzdzīvokļu māju remontiem, apkārtējās teritorijas labiekārtošanas darbiem un saistīto pakalpojumu izmaksām
</t>
  </si>
  <si>
    <t>1. pasākums - Izstrādāt priekšlikumus atbalstam, kas ļautu veikt daudzdzīvokļu dzīvojamo ēku energoefektivitātes pasākums pa daļām</t>
  </si>
  <si>
    <t>Viedās administrācijas un reģionālās attīstības ministrija</t>
  </si>
  <si>
    <t>Piezīmes</t>
  </si>
  <si>
    <t>1.5. uzdevums Nodrošināt atbalsta programmas īstenošanu sociālo un pašvaldības īres mājokļu būvniecībai vai atjaunošanai</t>
  </si>
  <si>
    <t>2.pasākums - Nodrošināt zemas īres maksas mājokļu būvniecības atbalsta programmas īstenošanu</t>
  </si>
  <si>
    <t>2.pasākums - Pilnveidot aizdevumu garantiju programmu, sniedzot iespējas saņemt garantijas nekustamā īpašuma attīstīšanai</t>
  </si>
  <si>
    <t>1.pasākums - Nodrošināt  aizdevumu programmas īstenošanu mājokļu būvniecībai reģionos uz tirgus nosacījumiem</t>
  </si>
  <si>
    <t>1.uzdevums - Nodrošināt atbalsta programmu  īstenošanu no Atveseļošanas fonda finansējuma un pilnveidot tās atbilstoši programmas mērķu un sasniedzamo rādītāju sasniegšanai</t>
  </si>
  <si>
    <t>2.uzdevums - Nodrošināt atbalsta programmu  īstenošanu no Eiropas Savienības fondu finansējuma un pilnveidot tās atbilstoši programmas mērķu un sasniedzamo rādītāju sasniegšanai</t>
  </si>
  <si>
    <t xml:space="preserve">3.pasākums - Piesaistīt papildus finansējumu zemas īres maksas mājokļu būvniecības atbalsta programmas īstenošanai no Eiropas Savienības struktūrfondiem, vai vidēja termiņa budžeta sagatavošanas procesā </t>
  </si>
  <si>
    <t>Nepieciešamo finansējumu Finanšu ministrija lūgs pārdalīt no 74. resora "Gadskārtējā valsts budžeta izpildes procesā pārdalāmais finansējums" 80.00.00 programmas "Nesadalītais finansējums Eiropas Savienības politiku instrumentu un pārējās ārvalstu finanšu palīdzības līdzfinansēto projektu un pasākumu īstenošanai</t>
  </si>
  <si>
    <t>1.pasākums - Izstrādāt risku un ieguvumu analīzi par potenciālajiem grozījumiem apbūves tiesību regulējošajos normatīvajos aktos, kas ļautu noteiktos gadījumos apbūves tiesības dzīvojamām īres mājām uz pašvaldību zemes</t>
  </si>
  <si>
    <t>2.3. uzdevums - Pagarināt maksimālo iespējamo pašvaldību kapitālsabiedrību valsts  aizdevuma termiņu, ja aizdevums tiek izmantots zemu izmaksu īres māju būvniecības nodrošināšanai</t>
  </si>
  <si>
    <t>1.pasākums - Izvērtēt iespēju  Pagarināt maksimālo iespējamo pašvaldību kapitālsabiedrību valsts aizdevuma termiņu, ja aizdevums tiek izmantots zemu izmaksu īres māju būvniecības nodrošināšanai valsts budžeta likumā</t>
  </si>
  <si>
    <t>1.pasākums - Izstrādāt priekšlikumus atbalsta programmai ekonomiskā tipa (moduļu ēku) privātmāju būvniecībai, kas tiks izīrēti mājsaimniecībām, kuras nevar atļauties iegādāties mājokli uz tirgus nosacījumiem</t>
  </si>
  <si>
    <t>Finansējums 3 600 000 euro apmērā paredzēts aptuveni 420 subsīdiju "Balsts" izsniegšanai. Subsīdijas tiek izsniegtas amplitūdā no 8000 euro līdz 12 000 euro (atkarīgs no bērnu skaita ģimenē un mājokļa energoefektivitātes rādījumiem). Balstoties uz esošajiem atbalsta programmas darbības rādītājiem, 80% no visām subsīdijām izsniegtas 8000 euro apmērā. Proviroriskais finansējuma izlietojums:
1) 80% (336 subsīdijas) paredzēti 8000 euro subsīdiju izsniegšanai 420 x 80% = 336; 8000 x 336 = 2 688 000
2) 10% (42 subīdijas) paredzēti 10 000 euro subsīdiju izsniegšanai 10 000 x 42 = 420 000
3) Aptuveni 10% (41 subsīdija) paredzēti 12 000 euro subsīdiju izsniegšanai 12 000 x 41  = 492 000 euro
Finansējums kopā: 2 688 000 + 420 000 + 492 000 = 3 600 000 euro.</t>
  </si>
  <si>
    <t>1.pasākums - Reģionālās politikas pamatnostādņu 2021.-2027.gadam īstenošanas starpposma novērtējumā iekļaut priekšlikumus par turpmāko rīcību valsts kapitālsabiedrības "Mājokļu fonda institūcija" izveidē</t>
  </si>
  <si>
    <t>Finansējums paredzēts aptuveni 275 dzīvokļu būvniecībai. Aprēķins veikts atbilstoši Ministru kabineta 2022. gada 14. jūlija noteikumu Nr. 459 "Noteikumi par atbalstu dzīvojamo īres māju būvniecībai Eiropas Savienības Atveseļošanas un noturības mehānisma plāna 3.1. reformu un investīciju virziena "Reģionālā politika" 3.1.1.4.i. investīcijas "Finansēšanas fonda izveide zemas īres mājokļu būvniecībai" ietvaros" nosacījumiem, tai skaitā, attiecināmo izmaksu apmēram, attīstītāju pašu dalību projekta realizēšanā 5% apmērā un finansētajam pievienotās vērtības nodoklim. Noteikumi paredz, ka maksimālās attiecināmās izmaksas, kas finansētas no Atveseļošanās fonda finansējuma, uz vienu dzīvokli nepārsniedz 89 107 euro bez pievienotās vērtības nodokļa un bez attīstītāju pašu dalības. Kopējās izmaksas viena dzīvokļa būvniecībai ir 93 562 euro bez PVN (89 107 * 1.05), no kuriem 4455 euro ir attīstītāja pašu dalība. Kopējās izmaksas viena dzīvokļa būvniecībai ar PVN ir 113 210 euro (93 562 * 1.21) Izmaksas, kas tiks segtas no publiskajiem līdzekļiem ir 108 755 euro (113 210 - 4455 = 108 755). Kopējās valsts budžeta līdzekļu izmaksas 275 dzīvokļu būvniecībai sastāda 29 907 625 euro (275 * 108 755) = 29 907 625. Minētais rezultatīvais rādītājs ir indikatīvs un tas var mainīties, atkarībā no aizdevuma apmēra projektam un pašu līdzdalības apmēra.</t>
  </si>
  <si>
    <t>62.10.00
 Eiropas Reģionālās attīstības fonda (ERAF) avansa maksājumi un atmaksas finansējuma saņēmējiem (2021-2027)</t>
  </si>
  <si>
    <t>74.06.00
 Atveseļošanas un
noturības mehānisma (ANM)
projekti un pasākumi</t>
  </si>
  <si>
    <t>Nepieciešamo finansējumu Ekonomikas ministrija lūgs pārdalīt no 74. resora "Gadskārtējā valsts budžeta izpildes procesā pārdalāmais finansējums" 80.00.00 programmas "Nesadalītais finansējums Eiropas Savienības politiku instrumentu un pārējās ārvalstu finanšu palīdzības līdzfinansēto projektu un pasākumu īstenošanai</t>
  </si>
  <si>
    <t xml:space="preserve">62.08.00 Eiropas Reģionālās attīstības fonda (ERAF) projekti (2021–2027)
35.00.00
Valsts atbalsta programma
</t>
  </si>
  <si>
    <t>62.08.00 Eiropas Reģionālās attīstības fonda (ERAF) projekti (2021–2027)</t>
  </si>
  <si>
    <t>2041. gads</t>
  </si>
  <si>
    <t>6 007 560</t>
  </si>
  <si>
    <t>2029. gads</t>
  </si>
  <si>
    <t>1.pasākums - Izvērtēt nepieciešamību veikt normatīvo aktu grozījumus, kas dotu iespēju veikt pensiju fondu līdzekļu investīcijas zemas īres maksas mājokļos</t>
  </si>
  <si>
    <t>Atbalstu paredzēts sniegt 500 maznodrošinātām vai trūcīgām personām. Vidējās daudzdzīvokļu dzīvojamās mājas energoefektivitātes projekta izmaksas sastāda aptuveni 740 000 euro, no kuriem ir pieejams grants 49% apmērā. Izmaksas, kuras ir jāsedz dzīvokļu īpašnieku kopībai sastāda 377 400 euro (740 000 - (740 000 *49%) = 377 400). Vidējais dzīvokļu skaits daudzdzīvokļu ēkā, kur veikta energoefektivitātes uzlabošana: 36. Vidējās energoefektivitātes uzlabošanas izmaksas uz viena dzīvokļa īpašumu: 10 483 euro (377 400 / 36 = 10 483). Risinājums paredz valstij finansēt trūcīgo un maznodrošināto personu kredīta maksājumus kā arī kredīta procentu likmes. Vidējais aizdevuma termiņš daudzdzīvokļu dzīvojamās mājas energoefektivitātes uzlabošanai ir 15 gadi ar aizdevuma procentu likmi 3.9%. Dzīvokļa īpašnieka vidējais ikmēneša maksājums, lai segtu dzīvojamās mājas kopības izmaksas pēc anuitātes atmaksas principa: 77.02 euro. Gada izmaksas: 924.24 euro. Kopējās izmaksas, lai sniegtu palīdzību 500 maznodrošinātām un trīcīgām personām: 462 120 euro gadā. Atbalstu paredzēts sniegt personām līdz aizdevuma termiņa beigām. Aprēķins ir indikatīvs, atbalstāmo personu skaits var būt mainīgs valsts budžeta plānošanas procesā.</t>
  </si>
  <si>
    <t>1.pasākums - Nodrošināt atbalsta programmas  īstenošanu, pilnveidojot to atbilstoši programmas mērķu un sasniedzamo rādītāju sasniegšanai</t>
  </si>
  <si>
    <t>2.pasākums - Sagatavot publiskās privātās partnerības projektu pieejamu cenu īres dzīvokļu attīstībai atbilstoši Ministru kabineta 2024.gada 11.jūnija informatīvajam ziņojumam “Par pieejamu cenu īres dzīvokļu attīstības programmu”</t>
  </si>
  <si>
    <t xml:space="preserve">1.pasākums - Nodrošināt finansējuma pieejamību subsīdijas “Balsts” īstenošanai </t>
  </si>
  <si>
    <t>3.1 uzdevums  Nodrošināt finansējuma pieejamību subsīdijas “Balsts” piešķiršanai ģimenēm mājokļa iegādei vai būvniecībai</t>
  </si>
  <si>
    <t>97.00.00
Nozaru vadība un politikas plānošana</t>
  </si>
  <si>
    <t>20.00.00
Būvniecība</t>
  </si>
  <si>
    <t>Pasākuma īstenošana tiks nodrošināta no iepriekš Altum saņemtajiem valsts budžeta līdzekļiem.</t>
  </si>
  <si>
    <t xml:space="preserve">Nosakot finansējumu, ņemot vērā pieteikto ES fondu finansējuma pārdali no 4.3.1.4.pasākuma </t>
  </si>
  <si>
    <t>Pasākuma īstenošanai precīzs finansejuma apmērs nav nosakāms. Pasākuma izpilde tiks nodrošināta piešķirto valsts budžeta līdzekļu ietvaros.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</si>
</sst>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_ ;\-#,##0\ "/>
  </numFmts>
  <fonts count="11" x14ac:knownFonts="1">
    <font>
      <sz val="11"/>
      <color theme="1"/>
      <name val="Calibri"/>
      <family val="2"/>
      <scheme val="minor"/>
    </font>
    <font>
      <b/>
      <sz val="10"/>
      <name val="Times New Roman"/>
      <family val="1"/>
    </font>
    <font>
      <sz val="10"/>
      <name val="Times New Roman"/>
      <family val="1"/>
      <charset val="186"/>
    </font>
    <font>
      <sz val="11"/>
      <color rgb="FF9C0006"/>
      <name val="Calibri"/>
      <family val="2"/>
      <charset val="186"/>
      <scheme val="minor"/>
    </font>
    <font>
      <sz val="10"/>
      <name val="Calibri"/>
      <family val="2"/>
      <scheme val="minor"/>
    </font>
    <font>
      <b/>
      <sz val="10"/>
      <name val="Times New Roman"/>
      <family val="1"/>
      <charset val="186"/>
    </font>
    <font>
      <i/>
      <sz val="10"/>
      <name val="Times New Roman"/>
      <family val="1"/>
      <charset val="186"/>
    </font>
    <font>
      <i/>
      <sz val="12"/>
      <name val="Times New Roman"/>
      <family val="1"/>
    </font>
    <font>
      <b/>
      <sz val="10"/>
      <color theme="0"/>
      <name val="Times New Roman"/>
      <family val="1"/>
      <charset val="186"/>
    </font>
    <font>
      <sz val="10"/>
      <color rgb="FFFF0000"/>
      <name val="Calibri"/>
      <family val="2"/>
      <scheme val="minor"/>
    </font>
    <font>
      <sz val="11"/>
      <color theme="1"/>
      <name val="Calibri"/>
      <family val="2"/>
      <scheme val="minor"/>
    </font>
  </fonts>
  <fills count="4">
    <fill>
      <patternFill patternType="none"/>
    </fill>
    <fill>
      <patternFill patternType="gray125"/>
    </fill>
    <fill>
      <patternFill patternType="solid">
        <fgColor rgb="FFFFC7CE"/>
      </patternFill>
    </fill>
    <fill>
      <patternFill patternType="solid">
        <fgColor rgb="FF00859B"/>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top style="medium">
        <color indexed="64"/>
      </top>
      <bottom/>
      <diagonal/>
    </border>
    <border>
      <left/>
      <right/>
      <top/>
      <bottom style="medium">
        <color indexed="64"/>
      </bottom>
      <diagonal/>
    </border>
  </borders>
  <cellStyleXfs count="3">
    <xf numFmtId="0" fontId="0" fillId="0" borderId="0"/>
    <xf numFmtId="0" fontId="3" fillId="2" borderId="0" applyNumberFormat="0" applyBorder="0" applyAlignment="0" applyProtection="0"/>
    <xf numFmtId="43" fontId="10" fillId="0" borderId="0" applyFont="0" applyFill="0" applyBorder="0" applyAlignment="0" applyProtection="0"/>
  </cellStyleXfs>
  <cellXfs count="105">
    <xf numFmtId="0" fontId="0" fillId="0" borderId="0" xfId="0"/>
    <xf numFmtId="0" fontId="4" fillId="0" borderId="0" xfId="0" applyFont="1"/>
    <xf numFmtId="0" fontId="5" fillId="0" borderId="1" xfId="0" applyFont="1" applyBorder="1" applyAlignment="1">
      <alignment horizontal="left" vertical="top" wrapText="1"/>
    </xf>
    <xf numFmtId="0" fontId="2" fillId="0" borderId="1" xfId="0" applyFont="1" applyBorder="1"/>
    <xf numFmtId="3" fontId="4" fillId="0" borderId="0" xfId="0" applyNumberFormat="1" applyFont="1"/>
    <xf numFmtId="3" fontId="2" fillId="0" borderId="1" xfId="0" applyNumberFormat="1" applyFont="1" applyBorder="1" applyAlignment="1">
      <alignment horizontal="center" vertical="center"/>
    </xf>
    <xf numFmtId="0" fontId="5" fillId="0" borderId="1" xfId="0" applyFont="1" applyBorder="1" applyAlignment="1">
      <alignment horizontal="center" vertical="center" wrapText="1"/>
    </xf>
    <xf numFmtId="3" fontId="5"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1" xfId="0" applyFont="1" applyBorder="1" applyAlignment="1">
      <alignment horizontal="center" vertical="center"/>
    </xf>
    <xf numFmtId="3" fontId="1"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center"/>
    </xf>
    <xf numFmtId="0" fontId="2" fillId="0" borderId="1" xfId="0" applyFont="1" applyBorder="1" applyAlignment="1">
      <alignment horizontal="center"/>
    </xf>
    <xf numFmtId="3" fontId="2" fillId="0" borderId="1" xfId="0" applyNumberFormat="1" applyFont="1" applyBorder="1" applyAlignment="1">
      <alignment horizontal="center"/>
    </xf>
    <xf numFmtId="0" fontId="5" fillId="0" borderId="5" xfId="0" applyFont="1" applyBorder="1" applyAlignment="1">
      <alignment horizontal="left" vertical="top" wrapText="1"/>
    </xf>
    <xf numFmtId="2" fontId="5" fillId="0" borderId="6" xfId="0" applyNumberFormat="1" applyFont="1" applyBorder="1" applyAlignment="1">
      <alignment horizontal="center" vertical="center" wrapText="1"/>
    </xf>
    <xf numFmtId="0" fontId="2" fillId="0" borderId="5" xfId="0" applyFont="1" applyBorder="1"/>
    <xf numFmtId="0" fontId="2" fillId="0" borderId="6" xfId="0" applyFont="1" applyBorder="1" applyAlignment="1">
      <alignment horizontal="center"/>
    </xf>
    <xf numFmtId="3" fontId="2" fillId="0" borderId="6" xfId="0" applyNumberFormat="1" applyFont="1" applyBorder="1" applyAlignment="1">
      <alignment horizontal="center"/>
    </xf>
    <xf numFmtId="0" fontId="5" fillId="0" borderId="5" xfId="0" applyFont="1" applyBorder="1" applyAlignment="1">
      <alignment horizontal="center" vertical="center" wrapText="1"/>
    </xf>
    <xf numFmtId="3" fontId="5" fillId="0" borderId="6" xfId="0" applyNumberFormat="1" applyFont="1" applyBorder="1" applyAlignment="1">
      <alignment horizontal="center" vertical="center" wrapText="1"/>
    </xf>
    <xf numFmtId="0" fontId="6" fillId="0" borderId="5" xfId="0" applyFont="1" applyBorder="1" applyAlignment="1">
      <alignment horizontal="center" vertical="center" wrapText="1"/>
    </xf>
    <xf numFmtId="3" fontId="2" fillId="0" borderId="6" xfId="0" applyNumberFormat="1" applyFont="1" applyBorder="1" applyAlignment="1">
      <alignment horizontal="center" vertical="center"/>
    </xf>
    <xf numFmtId="0" fontId="7" fillId="0" borderId="0" xfId="0" applyFont="1"/>
    <xf numFmtId="0" fontId="7" fillId="0" borderId="0" xfId="0" applyFont="1" applyAlignment="1">
      <alignment horizontal="right"/>
    </xf>
    <xf numFmtId="0" fontId="2" fillId="0" borderId="5" xfId="0" applyFont="1" applyBorder="1" applyAlignment="1">
      <alignment wrapText="1"/>
    </xf>
    <xf numFmtId="0" fontId="4" fillId="0" borderId="0" xfId="0" applyFont="1" applyFill="1"/>
    <xf numFmtId="0" fontId="5" fillId="0" borderId="5" xfId="0" applyFont="1" applyFill="1" applyBorder="1" applyAlignment="1">
      <alignment horizontal="center" vertical="center" wrapText="1"/>
    </xf>
    <xf numFmtId="0" fontId="6" fillId="0" borderId="1" xfId="0" applyFont="1" applyFill="1" applyBorder="1" applyAlignment="1">
      <alignment horizontal="center" vertical="center" wrapText="1"/>
    </xf>
    <xf numFmtId="3" fontId="2" fillId="0" borderId="1" xfId="0" applyNumberFormat="1" applyFont="1" applyFill="1" applyBorder="1" applyAlignment="1">
      <alignment horizontal="center" vertical="center"/>
    </xf>
    <xf numFmtId="3" fontId="2" fillId="0" borderId="6" xfId="0" applyNumberFormat="1" applyFont="1" applyFill="1" applyBorder="1" applyAlignment="1">
      <alignment horizontal="center" vertical="center"/>
    </xf>
    <xf numFmtId="0" fontId="6" fillId="0" borderId="5" xfId="0" applyFont="1" applyFill="1" applyBorder="1" applyAlignment="1">
      <alignment horizontal="center" vertical="center" wrapText="1"/>
    </xf>
    <xf numFmtId="4" fontId="2" fillId="0" borderId="1" xfId="0" applyNumberFormat="1" applyFont="1" applyFill="1" applyBorder="1" applyAlignment="1">
      <alignment horizontal="center" vertical="center"/>
    </xf>
    <xf numFmtId="4" fontId="2" fillId="0" borderId="6" xfId="0" applyNumberFormat="1" applyFont="1" applyFill="1" applyBorder="1" applyAlignment="1">
      <alignment horizontal="center" vertical="center"/>
    </xf>
    <xf numFmtId="0" fontId="2" fillId="0" borderId="0" xfId="0" applyFont="1" applyAlignment="1">
      <alignment horizontal="center" vertical="center"/>
    </xf>
    <xf numFmtId="0" fontId="2" fillId="0" borderId="0" xfId="0" applyFont="1" applyFill="1" applyAlignment="1">
      <alignment horizontal="center" vertical="center"/>
    </xf>
    <xf numFmtId="3" fontId="2" fillId="0" borderId="0" xfId="0" applyNumberFormat="1" applyFont="1" applyAlignment="1">
      <alignment horizontal="center" vertical="center"/>
    </xf>
    <xf numFmtId="3" fontId="2" fillId="0" borderId="0" xfId="0" applyNumberFormat="1" applyFont="1" applyFill="1" applyAlignment="1">
      <alignment horizontal="center" vertical="center"/>
    </xf>
    <xf numFmtId="0" fontId="9" fillId="0" borderId="0" xfId="0" applyFont="1" applyFill="1" applyAlignment="1">
      <alignment wrapText="1"/>
    </xf>
    <xf numFmtId="0" fontId="6" fillId="0" borderId="1" xfId="1" applyFont="1" applyFill="1" applyBorder="1" applyAlignment="1">
      <alignment horizontal="center" vertical="center" wrapText="1"/>
    </xf>
    <xf numFmtId="3" fontId="2" fillId="0" borderId="1" xfId="0" applyNumberFormat="1"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4" fillId="0" borderId="1" xfId="0" applyFont="1" applyFill="1" applyBorder="1"/>
    <xf numFmtId="0" fontId="9" fillId="0" borderId="0" xfId="0" applyFont="1" applyFill="1"/>
    <xf numFmtId="164" fontId="4" fillId="0" borderId="1" xfId="2" applyNumberFormat="1" applyFont="1" applyFill="1" applyBorder="1" applyAlignment="1">
      <alignment horizontal="center" vertical="center"/>
    </xf>
    <xf numFmtId="3" fontId="4" fillId="0" borderId="1" xfId="0" applyNumberFormat="1" applyFont="1" applyFill="1" applyBorder="1" applyAlignment="1">
      <alignment horizontal="center" vertical="center"/>
    </xf>
    <xf numFmtId="3" fontId="2" fillId="0" borderId="0" xfId="0" applyNumberFormat="1" applyFont="1" applyFill="1" applyAlignment="1">
      <alignment horizontal="center" vertical="center" wrapText="1"/>
    </xf>
    <xf numFmtId="0" fontId="2" fillId="0" borderId="0" xfId="0" applyFont="1" applyAlignment="1">
      <alignment horizontal="center" vertical="center" wrapText="1"/>
    </xf>
    <xf numFmtId="0" fontId="4" fillId="0" borderId="0" xfId="0" applyFont="1" applyFill="1" applyBorder="1"/>
    <xf numFmtId="3" fontId="2" fillId="0" borderId="6" xfId="0" applyNumberFormat="1" applyFont="1" applyFill="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3" fontId="2" fillId="0" borderId="8" xfId="0" applyNumberFormat="1" applyFont="1" applyBorder="1" applyAlignment="1">
      <alignment horizontal="center" vertical="center"/>
    </xf>
    <xf numFmtId="3" fontId="2" fillId="0" borderId="9" xfId="0" applyNumberFormat="1"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Fill="1" applyBorder="1" applyAlignment="1">
      <alignment horizontal="center" vertical="center"/>
    </xf>
    <xf numFmtId="0" fontId="4" fillId="0" borderId="0" xfId="0" applyFont="1" applyBorder="1" applyAlignment="1">
      <alignment horizontal="center" vertical="center"/>
    </xf>
    <xf numFmtId="3" fontId="2" fillId="0" borderId="0" xfId="0" applyNumberFormat="1" applyFont="1" applyAlignment="1">
      <alignment horizontal="center" vertical="center" wrapText="1"/>
    </xf>
    <xf numFmtId="0" fontId="5" fillId="0" borderId="2" xfId="0" applyFont="1" applyBorder="1" applyAlignment="1">
      <alignment horizontal="center" vertical="center" wrapText="1"/>
    </xf>
    <xf numFmtId="0" fontId="6" fillId="0" borderId="3" xfId="0" applyFont="1" applyBorder="1" applyAlignment="1">
      <alignment horizontal="center" vertical="center" wrapText="1"/>
    </xf>
    <xf numFmtId="3" fontId="2" fillId="0" borderId="3" xfId="0" applyNumberFormat="1" applyFont="1" applyBorder="1" applyAlignment="1">
      <alignment horizontal="center" vertical="center"/>
    </xf>
    <xf numFmtId="3" fontId="2"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3" fontId="2" fillId="0" borderId="3" xfId="0" applyNumberFormat="1" applyFont="1" applyFill="1" applyBorder="1" applyAlignment="1">
      <alignment horizontal="center" vertical="center"/>
    </xf>
    <xf numFmtId="3" fontId="2" fillId="0" borderId="4" xfId="0" applyNumberFormat="1" applyFont="1" applyFill="1" applyBorder="1" applyAlignment="1">
      <alignment horizontal="center" vertical="center"/>
    </xf>
    <xf numFmtId="0" fontId="4" fillId="0" borderId="3" xfId="0" applyFont="1" applyBorder="1"/>
    <xf numFmtId="3" fontId="5" fillId="0" borderId="3" xfId="0" applyNumberFormat="1" applyFont="1" applyBorder="1" applyAlignment="1">
      <alignment horizontal="center" vertical="center"/>
    </xf>
    <xf numFmtId="0" fontId="5" fillId="0" borderId="3" xfId="0" applyFont="1" applyBorder="1" applyAlignment="1">
      <alignment horizontal="center" vertical="center" wrapText="1"/>
    </xf>
    <xf numFmtId="3" fontId="5" fillId="0" borderId="3" xfId="0" applyNumberFormat="1" applyFont="1" applyBorder="1" applyAlignment="1">
      <alignment horizontal="center" vertical="center" wrapText="1"/>
    </xf>
    <xf numFmtId="3" fontId="5" fillId="0" borderId="4" xfId="0" applyNumberFormat="1" applyFont="1" applyBorder="1" applyAlignment="1">
      <alignment horizontal="center" vertical="center" wrapText="1"/>
    </xf>
    <xf numFmtId="0" fontId="5" fillId="0" borderId="3" xfId="0" applyFont="1" applyFill="1" applyBorder="1" applyAlignment="1">
      <alignment horizontal="center" vertical="center" wrapText="1"/>
    </xf>
    <xf numFmtId="3" fontId="5" fillId="0" borderId="3" xfId="0" applyNumberFormat="1" applyFont="1" applyFill="1" applyBorder="1" applyAlignment="1">
      <alignment horizontal="center" vertical="center" wrapText="1"/>
    </xf>
    <xf numFmtId="3" fontId="5" fillId="0" borderId="4" xfId="0" applyNumberFormat="1"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3" fontId="2" fillId="0" borderId="8" xfId="0" applyNumberFormat="1" applyFont="1" applyFill="1" applyBorder="1" applyAlignment="1">
      <alignment horizontal="center" vertical="center"/>
    </xf>
    <xf numFmtId="3" fontId="2" fillId="0" borderId="9" xfId="0" applyNumberFormat="1" applyFont="1" applyFill="1" applyBorder="1" applyAlignment="1">
      <alignment horizontal="center" vertical="center"/>
    </xf>
    <xf numFmtId="0" fontId="4" fillId="0" borderId="13" xfId="0" applyFont="1" applyFill="1" applyBorder="1"/>
    <xf numFmtId="3" fontId="4" fillId="0" borderId="14" xfId="0" applyNumberFormat="1" applyFont="1" applyFill="1" applyBorder="1"/>
    <xf numFmtId="4" fontId="2" fillId="0" borderId="8" xfId="0" applyNumberFormat="1" applyFont="1" applyFill="1" applyBorder="1" applyAlignment="1">
      <alignment horizontal="center" vertical="center" wrapText="1"/>
    </xf>
    <xf numFmtId="0" fontId="2" fillId="0" borderId="7" xfId="0" applyFont="1" applyBorder="1"/>
    <xf numFmtId="0" fontId="2" fillId="0" borderId="8" xfId="0" applyFont="1" applyBorder="1"/>
    <xf numFmtId="3" fontId="2" fillId="0" borderId="8" xfId="0" applyNumberFormat="1" applyFont="1" applyBorder="1" applyAlignment="1">
      <alignment horizontal="center"/>
    </xf>
    <xf numFmtId="3" fontId="2" fillId="0" borderId="9" xfId="0" applyNumberFormat="1" applyFont="1" applyBorder="1" applyAlignment="1">
      <alignment horizontal="center"/>
    </xf>
    <xf numFmtId="0" fontId="2" fillId="0" borderId="8" xfId="0" applyFont="1" applyBorder="1" applyAlignment="1">
      <alignment horizontal="center" vertical="center" wrapText="1"/>
    </xf>
    <xf numFmtId="0" fontId="4" fillId="0" borderId="8" xfId="0" applyFont="1" applyBorder="1" applyAlignment="1">
      <alignment horizontal="center" vertical="center"/>
    </xf>
    <xf numFmtId="3" fontId="2" fillId="0" borderId="8" xfId="0" applyNumberFormat="1" applyFont="1" applyFill="1" applyBorder="1" applyAlignment="1">
      <alignment horizontal="center" vertical="center" wrapText="1"/>
    </xf>
    <xf numFmtId="0" fontId="5" fillId="0" borderId="0" xfId="0" applyFont="1" applyBorder="1" applyAlignment="1">
      <alignment horizontal="center" vertical="center"/>
    </xf>
    <xf numFmtId="0" fontId="8" fillId="3" borderId="10" xfId="0" applyFont="1" applyFill="1" applyBorder="1" applyAlignment="1">
      <alignment horizontal="center" vertical="top" wrapText="1"/>
    </xf>
    <xf numFmtId="0" fontId="8" fillId="3" borderId="11" xfId="0" applyFont="1" applyFill="1" applyBorder="1" applyAlignment="1">
      <alignment horizontal="center" vertical="top" wrapText="1"/>
    </xf>
    <xf numFmtId="0" fontId="8" fillId="3" borderId="12" xfId="0" applyFont="1" applyFill="1" applyBorder="1" applyAlignment="1">
      <alignment horizontal="center" vertical="top"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2" fontId="1" fillId="0" borderId="4" xfId="0" applyNumberFormat="1" applyFont="1" applyBorder="1" applyAlignment="1">
      <alignment horizontal="center" vertical="center" wrapText="1"/>
    </xf>
    <xf numFmtId="2" fontId="1" fillId="0" borderId="6"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3" fontId="1" fillId="0" borderId="3" xfId="0" applyNumberFormat="1" applyFont="1" applyBorder="1" applyAlignment="1">
      <alignment horizontal="center" vertical="center" wrapText="1"/>
    </xf>
    <xf numFmtId="3" fontId="1" fillId="0" borderId="3" xfId="0" applyNumberFormat="1" applyFont="1" applyBorder="1" applyAlignment="1">
      <alignment horizontal="center" vertical="center"/>
    </xf>
  </cellXfs>
  <cellStyles count="3">
    <cellStyle name="Bad" xfId="1" builtinId="27"/>
    <cellStyle name="Comma" xfId="2" builtinId="3"/>
    <cellStyle name="Normal" xfId="0" builtinId="0"/>
  </cellStyles>
  <dxfs count="0"/>
  <tableStyles count="0" defaultTableStyle="TableStyleMedium2" defaultPivotStyle="PivotStyleLight16"/>
  <colors>
    <mruColors>
      <color rgb="FF00859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lrts-my.sharepoint.com/Users/rinanarasimhan/Downloads/GRFM1601_EEA%20Chios_V_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FM1601_EEA Chios_V_14.xlsm"/>
      <sheetName val="_SetUP"/>
      <sheetName val="GRFM1601_EEA Chios_V_14"/>
      <sheetName val="_Income&amp;admin"/>
      <sheetName val="_data sheet"/>
      <sheetName val="_overview"/>
      <sheetName val="_Project"/>
      <sheetName val="_AdmBase"/>
      <sheetName val="1._Detailed_budget"/>
      <sheetName val="2._Salary_Budget"/>
      <sheetName val="3-1._Import_from_master"/>
      <sheetName val="3-2._Import_Salary_from_master"/>
      <sheetName val="_Export_to_FINAL_BUDGET"/>
      <sheetName val="AdminCalc"/>
      <sheetName val="_ADMIN"/>
      <sheetName val="3-3._Transfer_as_APPROVED"/>
      <sheetName val="APPROVED"/>
      <sheetName val="_DONOR FORM Offline"/>
      <sheetName val="NORAD"/>
      <sheetName val="DONOR FORM"/>
      <sheetName val="DONOR FORM account level"/>
      <sheetName val="DFID"/>
      <sheetName val="BPRM"/>
      <sheetName val="EC DONOR FORM"/>
      <sheetName val="DFADT"/>
      <sheetName val="ECHO Financial statement"/>
      <sheetName val="ECHO Financial Overview"/>
      <sheetName val="UNHCR"/>
      <sheetName val="Acc_grp_and_class"/>
      <sheetName val="_Accounts"/>
      <sheetName val="ResNO"/>
      <sheetName val="Activity"/>
      <sheetName val="_CodeClass"/>
      <sheetName val="_CodeDonor"/>
      <sheetName val="CostCenter"/>
      <sheetName val="Location"/>
      <sheetName val="Site"/>
      <sheetName val="_Units"/>
      <sheetName val="_DonorList"/>
      <sheetName val="TopDown"/>
      <sheetName val="_Periods"/>
      <sheetName val="_Blank"/>
      <sheetName val="Sheet1"/>
      <sheetName val="GRFM1601_EEA%20Chios_V_14.xlsm"/>
    </sheetNames>
    <sheetDataSet>
      <sheetData sheetId="0" refreshError="1"/>
      <sheetData sheetId="1">
        <row r="6">
          <cell r="E6" t="str">
            <v>GR</v>
          </cell>
        </row>
        <row r="70">
          <cell r="I70">
            <v>0</v>
          </cell>
        </row>
        <row r="71">
          <cell r="I71">
            <v>1</v>
          </cell>
        </row>
      </sheetData>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8">
          <cell r="C8" t="str">
            <v>Chart Of Accounts</v>
          </cell>
        </row>
      </sheetData>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10"/>
  <sheetViews>
    <sheetView tabSelected="1" topLeftCell="A22" zoomScale="89" zoomScaleNormal="90" workbookViewId="0">
      <selection activeCell="H25" sqref="H25"/>
    </sheetView>
  </sheetViews>
  <sheetFormatPr defaultColWidth="11.42578125" defaultRowHeight="12.75" x14ac:dyDescent="0.2"/>
  <cols>
    <col min="1" max="1" width="11.42578125" style="1"/>
    <col min="2" max="2" width="22.5703125" style="1" customWidth="1"/>
    <col min="3" max="3" width="34.28515625" style="1" customWidth="1"/>
    <col min="4" max="4" width="20.28515625" style="1" customWidth="1"/>
    <col min="5" max="5" width="13.28515625" style="1" customWidth="1"/>
    <col min="6" max="6" width="11.42578125" style="1"/>
    <col min="7" max="7" width="12.42578125" style="1" bestFit="1" customWidth="1"/>
    <col min="8" max="8" width="14.5703125" style="1" bestFit="1" customWidth="1"/>
    <col min="9" max="9" width="18.140625" style="1" customWidth="1"/>
    <col min="10" max="10" width="20.28515625" style="1" customWidth="1"/>
    <col min="11" max="11" width="13.7109375" style="11" customWidth="1"/>
    <col min="12" max="13" width="13.42578125" style="12" customWidth="1"/>
    <col min="14" max="14" width="43.7109375" style="35" customWidth="1"/>
    <col min="15" max="16384" width="11.42578125" style="1"/>
  </cols>
  <sheetData>
    <row r="1" spans="2:14" ht="15.75" x14ac:dyDescent="0.25">
      <c r="M1" s="25"/>
    </row>
    <row r="2" spans="2:14" ht="15.75" x14ac:dyDescent="0.25">
      <c r="M2" s="25"/>
    </row>
    <row r="3" spans="2:14" ht="16.5" thickBot="1" x14ac:dyDescent="0.3">
      <c r="H3" s="24"/>
    </row>
    <row r="4" spans="2:14" x14ac:dyDescent="0.2">
      <c r="B4" s="99" t="s">
        <v>0</v>
      </c>
      <c r="C4" s="101" t="s">
        <v>1</v>
      </c>
      <c r="D4" s="101" t="s">
        <v>2</v>
      </c>
      <c r="E4" s="103" t="s">
        <v>3</v>
      </c>
      <c r="F4" s="104"/>
      <c r="G4" s="104"/>
      <c r="H4" s="103" t="s">
        <v>4</v>
      </c>
      <c r="I4" s="103"/>
      <c r="J4" s="103"/>
      <c r="K4" s="103"/>
      <c r="L4" s="103"/>
      <c r="M4" s="97" t="s">
        <v>5</v>
      </c>
      <c r="N4" s="90" t="s">
        <v>66</v>
      </c>
    </row>
    <row r="5" spans="2:14" ht="89.25" x14ac:dyDescent="0.2">
      <c r="B5" s="100"/>
      <c r="C5" s="102"/>
      <c r="D5" s="102"/>
      <c r="E5" s="10" t="s">
        <v>6</v>
      </c>
      <c r="F5" s="10" t="s">
        <v>7</v>
      </c>
      <c r="G5" s="10" t="s">
        <v>15</v>
      </c>
      <c r="H5" s="10" t="s">
        <v>7</v>
      </c>
      <c r="I5" s="10" t="s">
        <v>8</v>
      </c>
      <c r="J5" s="10" t="s">
        <v>9</v>
      </c>
      <c r="K5" s="10" t="s">
        <v>10</v>
      </c>
      <c r="L5" s="10" t="s">
        <v>11</v>
      </c>
      <c r="M5" s="98"/>
      <c r="N5" s="90"/>
    </row>
    <row r="6" spans="2:14" ht="25.5" x14ac:dyDescent="0.2">
      <c r="B6" s="15" t="s">
        <v>12</v>
      </c>
      <c r="C6" s="2"/>
      <c r="D6" s="6"/>
      <c r="E6" s="7">
        <f>SUM(E8:E11)</f>
        <v>91195848.799999997</v>
      </c>
      <c r="F6" s="7">
        <f>SUM(F8:F11)</f>
        <v>30074815</v>
      </c>
      <c r="G6" s="7">
        <f>SUM(G8:G11)</f>
        <v>21214277</v>
      </c>
      <c r="H6" s="7">
        <f>SUM(H8:H11)</f>
        <v>32244510.964705881</v>
      </c>
      <c r="I6" s="7">
        <f t="shared" ref="I6:J6" si="0">SUM(I8:I11)</f>
        <v>81946759</v>
      </c>
      <c r="J6" s="7">
        <f t="shared" si="0"/>
        <v>82030256.058823526</v>
      </c>
      <c r="K6" s="7">
        <f>K25</f>
        <v>38835000</v>
      </c>
      <c r="L6" s="7">
        <v>3600000</v>
      </c>
      <c r="M6" s="16"/>
    </row>
    <row r="7" spans="2:14" x14ac:dyDescent="0.2">
      <c r="B7" s="17" t="s">
        <v>13</v>
      </c>
      <c r="C7" s="3"/>
      <c r="D7" s="3"/>
      <c r="E7" s="9"/>
      <c r="F7" s="9"/>
      <c r="G7" s="9"/>
      <c r="H7" s="9"/>
      <c r="I7" s="9"/>
      <c r="J7" s="9"/>
      <c r="K7" s="9"/>
      <c r="L7" s="13"/>
      <c r="M7" s="18"/>
    </row>
    <row r="8" spans="2:14" x14ac:dyDescent="0.2">
      <c r="B8" s="17" t="s">
        <v>14</v>
      </c>
      <c r="C8" s="3"/>
      <c r="D8" s="3"/>
      <c r="E8" s="5">
        <f>E30+E64+E67+E86</f>
        <v>90728728</v>
      </c>
      <c r="F8" s="5">
        <f>F30+F64+F67+F86</f>
        <v>30074815</v>
      </c>
      <c r="G8" s="5">
        <f>G30+G64+G67+G86</f>
        <v>21214277</v>
      </c>
      <c r="H8" s="5">
        <f>H30+H64+H67+H86</f>
        <v>19946631.764705881</v>
      </c>
      <c r="I8" s="5">
        <f>I30+I64+I67+I86+I110</f>
        <v>68146759</v>
      </c>
      <c r="J8" s="5">
        <f>J30+J64+J67+J86+J110</f>
        <v>64780256.058823526</v>
      </c>
      <c r="K8" s="5" t="str">
        <f>K110</f>
        <v>6 007 560</v>
      </c>
      <c r="L8" s="14">
        <v>3600000</v>
      </c>
      <c r="M8" s="19"/>
    </row>
    <row r="9" spans="2:14" x14ac:dyDescent="0.2">
      <c r="B9" s="17" t="s">
        <v>50</v>
      </c>
      <c r="C9" s="3"/>
      <c r="D9" s="3"/>
      <c r="E9" s="5">
        <f>E27</f>
        <v>406192</v>
      </c>
      <c r="F9" s="5">
        <f t="shared" ref="F9:J9" si="1">F27</f>
        <v>0</v>
      </c>
      <c r="G9" s="5">
        <f t="shared" si="1"/>
        <v>0</v>
      </c>
      <c r="H9" s="5">
        <f>H27</f>
        <v>10693808</v>
      </c>
      <c r="I9" s="5">
        <f>I27</f>
        <v>12000000</v>
      </c>
      <c r="J9" s="5">
        <f t="shared" si="1"/>
        <v>15000000</v>
      </c>
      <c r="K9" s="5">
        <f>K27</f>
        <v>33009750</v>
      </c>
      <c r="L9" s="14">
        <v>0</v>
      </c>
      <c r="M9" s="19"/>
    </row>
    <row r="10" spans="2:14" ht="38.25" x14ac:dyDescent="0.2">
      <c r="B10" s="26" t="s">
        <v>65</v>
      </c>
      <c r="C10" s="3"/>
      <c r="D10" s="3"/>
      <c r="E10" s="5">
        <v>0</v>
      </c>
      <c r="F10" s="5">
        <v>0</v>
      </c>
      <c r="G10" s="5">
        <v>0</v>
      </c>
      <c r="H10" s="58">
        <v>0</v>
      </c>
      <c r="I10" s="5">
        <v>0</v>
      </c>
      <c r="J10" s="5">
        <v>0</v>
      </c>
      <c r="K10" s="5">
        <v>0</v>
      </c>
      <c r="L10" s="5">
        <v>0</v>
      </c>
      <c r="M10" s="19"/>
    </row>
    <row r="11" spans="2:14" ht="13.5" thickBot="1" x14ac:dyDescent="0.25">
      <c r="B11" s="83" t="s">
        <v>41</v>
      </c>
      <c r="C11" s="84"/>
      <c r="D11" s="84"/>
      <c r="E11" s="54">
        <f>E28</f>
        <v>60928.799999999988</v>
      </c>
      <c r="F11" s="54">
        <f t="shared" ref="F11:J11" si="2">F28</f>
        <v>0</v>
      </c>
      <c r="G11" s="54">
        <f t="shared" si="2"/>
        <v>0</v>
      </c>
      <c r="H11" s="54">
        <f t="shared" si="2"/>
        <v>1604071.1999999993</v>
      </c>
      <c r="I11" s="54">
        <f t="shared" si="2"/>
        <v>1799999.9999999981</v>
      </c>
      <c r="J11" s="54">
        <f t="shared" si="2"/>
        <v>2250000</v>
      </c>
      <c r="K11" s="54">
        <f>K28</f>
        <v>5825250</v>
      </c>
      <c r="L11" s="85">
        <v>0</v>
      </c>
      <c r="M11" s="86"/>
    </row>
    <row r="12" spans="2:14" ht="13.5" thickBot="1" x14ac:dyDescent="0.25">
      <c r="B12" s="91" t="s">
        <v>16</v>
      </c>
      <c r="C12" s="92"/>
      <c r="D12" s="92"/>
      <c r="E12" s="92"/>
      <c r="F12" s="92"/>
      <c r="G12" s="92"/>
      <c r="H12" s="92"/>
      <c r="I12" s="92"/>
      <c r="J12" s="92"/>
      <c r="K12" s="92"/>
      <c r="L12" s="92"/>
      <c r="M12" s="93"/>
    </row>
    <row r="13" spans="2:14" ht="209.45" customHeight="1" x14ac:dyDescent="0.2">
      <c r="B13" s="60" t="s">
        <v>17</v>
      </c>
      <c r="C13" s="70"/>
      <c r="D13" s="70"/>
      <c r="E13" s="71">
        <f t="shared" ref="E13:J13" si="3">SUM(E14:E14)</f>
        <v>0</v>
      </c>
      <c r="F13" s="71">
        <f t="shared" si="3"/>
        <v>0</v>
      </c>
      <c r="G13" s="71">
        <f t="shared" si="3"/>
        <v>0</v>
      </c>
      <c r="H13" s="71">
        <f t="shared" si="3"/>
        <v>0</v>
      </c>
      <c r="I13" s="71">
        <f t="shared" si="3"/>
        <v>0</v>
      </c>
      <c r="J13" s="71">
        <f t="shared" si="3"/>
        <v>0</v>
      </c>
      <c r="K13" s="71">
        <v>0</v>
      </c>
      <c r="L13" s="71">
        <v>0</v>
      </c>
      <c r="M13" s="72"/>
    </row>
    <row r="14" spans="2:14" ht="51" x14ac:dyDescent="0.2">
      <c r="B14" s="22"/>
      <c r="C14" s="8" t="s">
        <v>22</v>
      </c>
      <c r="D14" s="8"/>
      <c r="E14" s="5">
        <v>0</v>
      </c>
      <c r="F14" s="5">
        <v>0</v>
      </c>
      <c r="G14" s="5">
        <v>0</v>
      </c>
      <c r="H14" s="5">
        <v>0</v>
      </c>
      <c r="I14" s="5">
        <v>0</v>
      </c>
      <c r="J14" s="5">
        <v>0</v>
      </c>
      <c r="K14" s="5">
        <v>0</v>
      </c>
      <c r="L14" s="5">
        <v>0</v>
      </c>
      <c r="M14" s="23"/>
    </row>
    <row r="15" spans="2:14" ht="38.25" x14ac:dyDescent="0.2">
      <c r="B15" s="22"/>
      <c r="C15" s="8" t="s">
        <v>42</v>
      </c>
      <c r="D15" s="56" t="s">
        <v>96</v>
      </c>
      <c r="E15" s="5">
        <v>0</v>
      </c>
      <c r="F15" s="5">
        <v>0</v>
      </c>
      <c r="G15" s="5">
        <v>0</v>
      </c>
      <c r="H15" s="5">
        <v>0</v>
      </c>
      <c r="I15" s="5">
        <v>0</v>
      </c>
      <c r="J15" s="5">
        <v>0</v>
      </c>
      <c r="K15" s="5">
        <v>0</v>
      </c>
      <c r="L15" s="5">
        <v>0</v>
      </c>
      <c r="M15" s="23"/>
      <c r="N15" s="49" t="s">
        <v>100</v>
      </c>
    </row>
    <row r="16" spans="2:14" x14ac:dyDescent="0.2">
      <c r="B16" s="22"/>
      <c r="C16" s="8" t="s">
        <v>41</v>
      </c>
      <c r="D16" s="8"/>
      <c r="E16" s="5">
        <v>0</v>
      </c>
      <c r="F16" s="5">
        <v>0</v>
      </c>
      <c r="G16" s="5">
        <v>0</v>
      </c>
      <c r="H16" s="5">
        <v>0</v>
      </c>
      <c r="I16" s="5">
        <v>0</v>
      </c>
      <c r="J16" s="5">
        <v>0</v>
      </c>
      <c r="K16" s="5">
        <v>0</v>
      </c>
      <c r="L16" s="5">
        <v>0</v>
      </c>
      <c r="M16" s="23"/>
    </row>
    <row r="17" spans="1:14" ht="76.5" x14ac:dyDescent="0.2">
      <c r="B17" s="20" t="s">
        <v>18</v>
      </c>
      <c r="C17" s="6"/>
      <c r="D17" s="6"/>
      <c r="E17" s="7">
        <f>SUM(E18)</f>
        <v>0</v>
      </c>
      <c r="F17" s="7">
        <f t="shared" ref="F17:J17" si="4">SUM(F18)</f>
        <v>0</v>
      </c>
      <c r="G17" s="7">
        <f t="shared" si="4"/>
        <v>0</v>
      </c>
      <c r="H17" s="7">
        <f t="shared" si="4"/>
        <v>0</v>
      </c>
      <c r="I17" s="7">
        <f t="shared" si="4"/>
        <v>0</v>
      </c>
      <c r="J17" s="7">
        <f t="shared" si="4"/>
        <v>0</v>
      </c>
      <c r="K17" s="7">
        <v>0</v>
      </c>
      <c r="L17" s="7">
        <v>0</v>
      </c>
      <c r="M17" s="21"/>
    </row>
    <row r="18" spans="1:14" ht="63.75" x14ac:dyDescent="0.2">
      <c r="B18" s="22"/>
      <c r="C18" s="8" t="s">
        <v>19</v>
      </c>
      <c r="D18" s="8"/>
      <c r="E18" s="5">
        <v>0</v>
      </c>
      <c r="F18" s="5">
        <v>0</v>
      </c>
      <c r="G18" s="5">
        <v>0</v>
      </c>
      <c r="H18" s="5">
        <v>0</v>
      </c>
      <c r="I18" s="5">
        <v>0</v>
      </c>
      <c r="J18" s="5">
        <v>0</v>
      </c>
      <c r="K18" s="5">
        <v>0</v>
      </c>
      <c r="L18" s="5">
        <v>0</v>
      </c>
      <c r="M18" s="23"/>
      <c r="N18" s="1"/>
    </row>
    <row r="19" spans="1:14" ht="38.25" x14ac:dyDescent="0.2">
      <c r="B19" s="22"/>
      <c r="C19" s="8" t="s">
        <v>42</v>
      </c>
      <c r="D19" s="56" t="s">
        <v>96</v>
      </c>
      <c r="E19" s="5">
        <v>0</v>
      </c>
      <c r="F19" s="5">
        <v>0</v>
      </c>
      <c r="G19" s="5">
        <v>0</v>
      </c>
      <c r="H19" s="5">
        <v>0</v>
      </c>
      <c r="I19" s="5">
        <v>0</v>
      </c>
      <c r="J19" s="5">
        <v>0</v>
      </c>
      <c r="K19" s="5">
        <v>0</v>
      </c>
      <c r="L19" s="5">
        <v>0</v>
      </c>
      <c r="M19" s="23"/>
      <c r="N19" s="49" t="s">
        <v>100</v>
      </c>
    </row>
    <row r="20" spans="1:14" x14ac:dyDescent="0.2">
      <c r="B20" s="22"/>
      <c r="C20" s="8" t="s">
        <v>41</v>
      </c>
      <c r="D20" s="8"/>
      <c r="E20" s="5">
        <v>0</v>
      </c>
      <c r="F20" s="5">
        <v>0</v>
      </c>
      <c r="G20" s="5">
        <v>0</v>
      </c>
      <c r="H20" s="5">
        <v>0</v>
      </c>
      <c r="I20" s="5">
        <v>0</v>
      </c>
      <c r="J20" s="5">
        <v>0</v>
      </c>
      <c r="K20" s="5">
        <v>0</v>
      </c>
      <c r="L20" s="5">
        <v>0</v>
      </c>
      <c r="M20" s="23"/>
    </row>
    <row r="21" spans="1:14" ht="89.25" x14ac:dyDescent="0.2">
      <c r="B21" s="20" t="s">
        <v>20</v>
      </c>
      <c r="C21" s="6"/>
      <c r="D21" s="6"/>
      <c r="E21" s="7">
        <f t="shared" ref="E21:J21" si="5">SUM(E22:E24)</f>
        <v>0</v>
      </c>
      <c r="F21" s="7">
        <f t="shared" si="5"/>
        <v>0</v>
      </c>
      <c r="G21" s="7">
        <f t="shared" si="5"/>
        <v>0</v>
      </c>
      <c r="H21" s="7">
        <f t="shared" si="5"/>
        <v>0</v>
      </c>
      <c r="I21" s="7">
        <f t="shared" si="5"/>
        <v>0</v>
      </c>
      <c r="J21" s="7">
        <f t="shared" si="5"/>
        <v>0</v>
      </c>
      <c r="K21" s="7">
        <v>0</v>
      </c>
      <c r="L21" s="7">
        <v>0</v>
      </c>
      <c r="M21" s="21"/>
    </row>
    <row r="22" spans="1:14" ht="76.5" x14ac:dyDescent="0.2">
      <c r="B22" s="22"/>
      <c r="C22" s="8" t="s">
        <v>21</v>
      </c>
      <c r="D22" s="8"/>
      <c r="E22" s="5">
        <v>0</v>
      </c>
      <c r="F22" s="5">
        <v>0</v>
      </c>
      <c r="G22" s="5">
        <v>0</v>
      </c>
      <c r="H22" s="5">
        <v>0</v>
      </c>
      <c r="I22" s="5">
        <v>0</v>
      </c>
      <c r="J22" s="5">
        <v>0</v>
      </c>
      <c r="K22" s="5">
        <v>0</v>
      </c>
      <c r="L22" s="5">
        <v>0</v>
      </c>
      <c r="M22" s="23"/>
      <c r="N22" s="1"/>
    </row>
    <row r="23" spans="1:14" ht="38.25" x14ac:dyDescent="0.2">
      <c r="B23" s="22"/>
      <c r="C23" s="8" t="s">
        <v>42</v>
      </c>
      <c r="D23" s="56" t="s">
        <v>96</v>
      </c>
      <c r="E23" s="5">
        <v>0</v>
      </c>
      <c r="F23" s="5">
        <v>0</v>
      </c>
      <c r="G23" s="5">
        <v>0</v>
      </c>
      <c r="H23" s="5">
        <v>0</v>
      </c>
      <c r="I23" s="5">
        <v>0</v>
      </c>
      <c r="J23" s="5">
        <v>0</v>
      </c>
      <c r="K23" s="5">
        <v>0</v>
      </c>
      <c r="L23" s="5">
        <v>0</v>
      </c>
      <c r="M23" s="23"/>
      <c r="N23" s="49" t="s">
        <v>100</v>
      </c>
    </row>
    <row r="24" spans="1:14" ht="13.5" thickBot="1" x14ac:dyDescent="0.25">
      <c r="B24" s="52"/>
      <c r="C24" s="53" t="s">
        <v>41</v>
      </c>
      <c r="D24" s="53"/>
      <c r="E24" s="54">
        <v>0</v>
      </c>
      <c r="F24" s="54">
        <v>0</v>
      </c>
      <c r="G24" s="54">
        <v>0</v>
      </c>
      <c r="H24" s="54">
        <v>0</v>
      </c>
      <c r="I24" s="54">
        <v>0</v>
      </c>
      <c r="J24" s="54">
        <v>0</v>
      </c>
      <c r="K24" s="54">
        <v>0</v>
      </c>
      <c r="L24" s="54">
        <v>0</v>
      </c>
      <c r="M24" s="55"/>
    </row>
    <row r="25" spans="1:14" s="27" customFormat="1" ht="160.15" customHeight="1" x14ac:dyDescent="0.2">
      <c r="B25" s="64" t="s">
        <v>67</v>
      </c>
      <c r="C25" s="73"/>
      <c r="D25" s="80"/>
      <c r="E25" s="74">
        <f>SUM(E26:E26)</f>
        <v>467120.8</v>
      </c>
      <c r="F25" s="74">
        <f t="shared" ref="F25:L25" si="6">SUM(F26:F26)</f>
        <v>0</v>
      </c>
      <c r="G25" s="74">
        <f t="shared" si="6"/>
        <v>0</v>
      </c>
      <c r="H25" s="74">
        <f t="shared" si="6"/>
        <v>12297879.199999999</v>
      </c>
      <c r="I25" s="74">
        <f t="shared" si="6"/>
        <v>13799999.999999998</v>
      </c>
      <c r="J25" s="74">
        <f t="shared" si="6"/>
        <v>17250000</v>
      </c>
      <c r="K25" s="74">
        <f t="shared" si="6"/>
        <v>38835000</v>
      </c>
      <c r="L25" s="74">
        <f t="shared" si="6"/>
        <v>0</v>
      </c>
      <c r="M25" s="75"/>
      <c r="N25" s="36"/>
    </row>
    <row r="26" spans="1:14" s="27" customFormat="1" ht="103.15" customHeight="1" x14ac:dyDescent="0.2">
      <c r="B26" s="32"/>
      <c r="C26" s="40" t="s">
        <v>92</v>
      </c>
      <c r="D26" s="29"/>
      <c r="E26" s="41">
        <f>SUM(E27:E28)</f>
        <v>467120.8</v>
      </c>
      <c r="F26" s="41">
        <f t="shared" ref="F26:L26" si="7">F27+F28</f>
        <v>0</v>
      </c>
      <c r="G26" s="41">
        <f t="shared" si="7"/>
        <v>0</v>
      </c>
      <c r="H26" s="41">
        <f t="shared" si="7"/>
        <v>12297879.199999999</v>
      </c>
      <c r="I26" s="41">
        <f t="shared" si="7"/>
        <v>13799999.999999998</v>
      </c>
      <c r="J26" s="41">
        <f t="shared" si="7"/>
        <v>17250000</v>
      </c>
      <c r="K26" s="41">
        <f t="shared" si="7"/>
        <v>38835000</v>
      </c>
      <c r="L26" s="41">
        <f t="shared" si="7"/>
        <v>0</v>
      </c>
      <c r="M26" s="51" t="s">
        <v>89</v>
      </c>
      <c r="N26" s="42" t="s">
        <v>99</v>
      </c>
    </row>
    <row r="27" spans="1:14" s="27" customFormat="1" ht="89.25" x14ac:dyDescent="0.2">
      <c r="A27" s="39"/>
      <c r="B27" s="32"/>
      <c r="C27" s="29" t="s">
        <v>61</v>
      </c>
      <c r="D27" s="43" t="s">
        <v>82</v>
      </c>
      <c r="E27" s="41">
        <v>406192</v>
      </c>
      <c r="F27" s="30">
        <v>0</v>
      </c>
      <c r="G27" s="30">
        <v>0</v>
      </c>
      <c r="H27" s="46">
        <f>4100000+7000000-E27</f>
        <v>10693808</v>
      </c>
      <c r="I27" s="47">
        <v>12000000</v>
      </c>
      <c r="J27" s="33">
        <v>15000000</v>
      </c>
      <c r="K27" s="33">
        <v>33009750</v>
      </c>
      <c r="L27" s="30">
        <v>0</v>
      </c>
      <c r="M27" s="34"/>
      <c r="N27" s="48" t="s">
        <v>74</v>
      </c>
    </row>
    <row r="28" spans="1:14" s="27" customFormat="1" ht="13.5" thickBot="1" x14ac:dyDescent="0.25">
      <c r="B28" s="76"/>
      <c r="C28" s="77" t="s">
        <v>41</v>
      </c>
      <c r="D28" s="81"/>
      <c r="E28" s="89">
        <f>E27*1.15-E27</f>
        <v>60928.799999999988</v>
      </c>
      <c r="F28" s="82">
        <v>0</v>
      </c>
      <c r="G28" s="82">
        <v>0</v>
      </c>
      <c r="H28" s="89">
        <f>H27*1.15-H27</f>
        <v>1604071.1999999993</v>
      </c>
      <c r="I28" s="82">
        <f>I27*1.15-I27</f>
        <v>1799999.9999999981</v>
      </c>
      <c r="J28" s="78">
        <f>J27*1.15-J27</f>
        <v>2250000</v>
      </c>
      <c r="K28" s="78">
        <v>5825250</v>
      </c>
      <c r="L28" s="78">
        <v>0</v>
      </c>
      <c r="M28" s="79"/>
      <c r="N28" s="38"/>
    </row>
    <row r="29" spans="1:14" ht="13.5" thickBot="1" x14ac:dyDescent="0.25">
      <c r="B29" s="94" t="s">
        <v>23</v>
      </c>
      <c r="C29" s="95"/>
      <c r="D29" s="95"/>
      <c r="E29" s="95"/>
      <c r="F29" s="95"/>
      <c r="G29" s="95"/>
      <c r="H29" s="95"/>
      <c r="I29" s="95"/>
      <c r="J29" s="95"/>
      <c r="K29" s="95"/>
      <c r="L29" s="95"/>
      <c r="M29" s="96"/>
    </row>
    <row r="30" spans="1:14" s="27" customFormat="1" ht="136.15" customHeight="1" x14ac:dyDescent="0.2">
      <c r="B30" s="64" t="s">
        <v>24</v>
      </c>
      <c r="C30" s="73"/>
      <c r="D30" s="73"/>
      <c r="E30" s="74">
        <f t="shared" ref="E30:J30" si="8">E34+E36</f>
        <v>6210908</v>
      </c>
      <c r="F30" s="74">
        <f t="shared" si="8"/>
        <v>20974815</v>
      </c>
      <c r="G30" s="74">
        <f t="shared" si="8"/>
        <v>15714277</v>
      </c>
      <c r="H30" s="74">
        <f t="shared" si="8"/>
        <v>0</v>
      </c>
      <c r="I30" s="74">
        <f t="shared" si="8"/>
        <v>30000000</v>
      </c>
      <c r="J30" s="74">
        <f t="shared" si="8"/>
        <v>30000000</v>
      </c>
      <c r="K30" s="74">
        <v>0</v>
      </c>
      <c r="L30" s="74">
        <v>0</v>
      </c>
      <c r="M30" s="75"/>
      <c r="N30" s="36"/>
    </row>
    <row r="31" spans="1:14" ht="38.25" x14ac:dyDescent="0.2">
      <c r="B31" s="22"/>
      <c r="C31" s="8" t="s">
        <v>25</v>
      </c>
      <c r="D31" s="8"/>
      <c r="E31" s="30">
        <v>0</v>
      </c>
      <c r="F31" s="30">
        <v>0</v>
      </c>
      <c r="G31" s="30">
        <v>0</v>
      </c>
      <c r="H31" s="30">
        <v>0</v>
      </c>
      <c r="I31" s="30">
        <v>0</v>
      </c>
      <c r="J31" s="30">
        <v>0</v>
      </c>
      <c r="K31" s="5">
        <v>0</v>
      </c>
      <c r="L31" s="5">
        <v>0</v>
      </c>
      <c r="M31" s="23"/>
      <c r="N31" s="1"/>
    </row>
    <row r="32" spans="1:14" ht="38.25" x14ac:dyDescent="0.2">
      <c r="B32" s="22"/>
      <c r="C32" s="8" t="s">
        <v>42</v>
      </c>
      <c r="D32" s="56" t="s">
        <v>96</v>
      </c>
      <c r="E32" s="5">
        <v>0</v>
      </c>
      <c r="F32" s="5">
        <v>0</v>
      </c>
      <c r="G32" s="5">
        <v>0</v>
      </c>
      <c r="H32" s="5">
        <v>0</v>
      </c>
      <c r="I32" s="5">
        <v>0</v>
      </c>
      <c r="J32" s="5">
        <v>0</v>
      </c>
      <c r="K32" s="5">
        <v>0</v>
      </c>
      <c r="L32" s="5">
        <v>0</v>
      </c>
      <c r="M32" s="23"/>
      <c r="N32" s="49" t="s">
        <v>100</v>
      </c>
    </row>
    <row r="33" spans="1:14" x14ac:dyDescent="0.2">
      <c r="B33" s="22"/>
      <c r="C33" s="8" t="s">
        <v>41</v>
      </c>
      <c r="D33" s="8"/>
      <c r="E33" s="5">
        <v>0</v>
      </c>
      <c r="F33" s="5">
        <v>0</v>
      </c>
      <c r="G33" s="5">
        <v>0</v>
      </c>
      <c r="H33" s="5">
        <v>0</v>
      </c>
      <c r="I33" s="5">
        <v>0</v>
      </c>
      <c r="J33" s="5">
        <v>0</v>
      </c>
      <c r="K33" s="5">
        <v>0</v>
      </c>
      <c r="L33" s="5">
        <v>0</v>
      </c>
      <c r="M33" s="23"/>
    </row>
    <row r="34" spans="1:14" s="27" customFormat="1" ht="147.4" customHeight="1" x14ac:dyDescent="0.2">
      <c r="B34" s="32"/>
      <c r="C34" s="29" t="s">
        <v>68</v>
      </c>
      <c r="D34" s="50"/>
      <c r="E34" s="30">
        <f>6132000+78908</f>
        <v>6210908</v>
      </c>
      <c r="F34" s="30">
        <v>20974815</v>
      </c>
      <c r="G34" s="30">
        <v>15714277</v>
      </c>
      <c r="H34" s="57">
        <v>0</v>
      </c>
      <c r="I34" s="57">
        <v>0</v>
      </c>
      <c r="J34" s="57">
        <v>0</v>
      </c>
      <c r="K34" s="30">
        <v>0</v>
      </c>
      <c r="L34" s="30">
        <v>0</v>
      </c>
      <c r="M34" s="31"/>
      <c r="N34" s="42" t="s">
        <v>84</v>
      </c>
    </row>
    <row r="35" spans="1:14" s="27" customFormat="1" ht="63.75" x14ac:dyDescent="0.2">
      <c r="B35" s="32"/>
      <c r="C35" s="29" t="s">
        <v>42</v>
      </c>
      <c r="D35" s="43" t="s">
        <v>83</v>
      </c>
      <c r="E35" s="30">
        <f>E34</f>
        <v>6210908</v>
      </c>
      <c r="F35" s="30">
        <f>F34</f>
        <v>20974815</v>
      </c>
      <c r="G35" s="30">
        <f>G34</f>
        <v>15714277</v>
      </c>
      <c r="H35" s="30">
        <v>0</v>
      </c>
      <c r="I35" s="30">
        <v>0</v>
      </c>
      <c r="J35" s="30">
        <v>0</v>
      </c>
      <c r="K35" s="30">
        <v>0</v>
      </c>
      <c r="L35" s="30">
        <v>0</v>
      </c>
      <c r="M35" s="31"/>
      <c r="N35" s="42"/>
    </row>
    <row r="36" spans="1:14" s="27" customFormat="1" ht="409.15" customHeight="1" x14ac:dyDescent="0.2">
      <c r="B36" s="32"/>
      <c r="C36" s="29" t="s">
        <v>73</v>
      </c>
      <c r="D36" s="50"/>
      <c r="E36" s="30">
        <v>0</v>
      </c>
      <c r="F36" s="30">
        <v>0</v>
      </c>
      <c r="G36" s="30">
        <v>0</v>
      </c>
      <c r="H36" s="30">
        <v>0</v>
      </c>
      <c r="I36" s="30">
        <f>I37</f>
        <v>30000000</v>
      </c>
      <c r="J36" s="30">
        <f>J37</f>
        <v>30000000</v>
      </c>
      <c r="K36" s="30">
        <v>0</v>
      </c>
      <c r="L36" s="30">
        <v>0</v>
      </c>
      <c r="M36" s="31"/>
      <c r="N36" s="42" t="s">
        <v>81</v>
      </c>
    </row>
    <row r="37" spans="1:14" s="27" customFormat="1" ht="102.75" thickBot="1" x14ac:dyDescent="0.25">
      <c r="A37" s="39"/>
      <c r="B37" s="32"/>
      <c r="C37" s="29" t="s">
        <v>42</v>
      </c>
      <c r="D37" s="43" t="s">
        <v>85</v>
      </c>
      <c r="E37" s="30">
        <v>0</v>
      </c>
      <c r="F37" s="30">
        <v>0</v>
      </c>
      <c r="G37" s="30">
        <v>0</v>
      </c>
      <c r="H37" s="30">
        <v>0</v>
      </c>
      <c r="I37" s="30">
        <v>30000000</v>
      </c>
      <c r="J37" s="30">
        <v>30000000</v>
      </c>
      <c r="K37" s="30">
        <v>0</v>
      </c>
      <c r="L37" s="30">
        <v>0</v>
      </c>
      <c r="M37" s="31"/>
      <c r="N37" s="42"/>
    </row>
    <row r="38" spans="1:14" ht="129" customHeight="1" x14ac:dyDescent="0.2">
      <c r="B38" s="60" t="s">
        <v>26</v>
      </c>
      <c r="C38" s="61"/>
      <c r="D38" s="61"/>
      <c r="E38" s="62">
        <f>E39</f>
        <v>0</v>
      </c>
      <c r="F38" s="62">
        <f t="shared" ref="F38:J38" si="9">F39</f>
        <v>0</v>
      </c>
      <c r="G38" s="62">
        <f t="shared" si="9"/>
        <v>0</v>
      </c>
      <c r="H38" s="62">
        <f t="shared" si="9"/>
        <v>0</v>
      </c>
      <c r="I38" s="62">
        <f t="shared" si="9"/>
        <v>0</v>
      </c>
      <c r="J38" s="62">
        <f t="shared" si="9"/>
        <v>0</v>
      </c>
      <c r="K38" s="62">
        <v>0</v>
      </c>
      <c r="L38" s="62">
        <v>0</v>
      </c>
      <c r="M38" s="63"/>
    </row>
    <row r="39" spans="1:14" ht="129" customHeight="1" x14ac:dyDescent="0.2">
      <c r="B39" s="20"/>
      <c r="C39" s="8" t="s">
        <v>90</v>
      </c>
      <c r="D39" s="8"/>
      <c r="E39" s="5">
        <v>0</v>
      </c>
      <c r="F39" s="5">
        <v>0</v>
      </c>
      <c r="G39" s="5">
        <v>0</v>
      </c>
      <c r="H39" s="5">
        <v>0</v>
      </c>
      <c r="I39" s="5">
        <v>0</v>
      </c>
      <c r="J39" s="5">
        <v>0</v>
      </c>
      <c r="K39" s="5">
        <v>0</v>
      </c>
      <c r="L39" s="5">
        <v>0</v>
      </c>
      <c r="M39" s="23"/>
    </row>
    <row r="40" spans="1:14" ht="39" thickBot="1" x14ac:dyDescent="0.25">
      <c r="B40" s="22"/>
      <c r="C40" s="8" t="s">
        <v>42</v>
      </c>
      <c r="D40" s="56" t="s">
        <v>96</v>
      </c>
      <c r="E40" s="5">
        <v>0</v>
      </c>
      <c r="F40" s="5">
        <v>0</v>
      </c>
      <c r="G40" s="5">
        <v>0</v>
      </c>
      <c r="H40" s="5">
        <v>0</v>
      </c>
      <c r="I40" s="5">
        <v>0</v>
      </c>
      <c r="J40" s="5">
        <v>0</v>
      </c>
      <c r="K40" s="5">
        <v>0</v>
      </c>
      <c r="L40" s="5">
        <v>0</v>
      </c>
      <c r="M40" s="23"/>
      <c r="N40" s="49" t="s">
        <v>100</v>
      </c>
    </row>
    <row r="41" spans="1:14" ht="147" customHeight="1" x14ac:dyDescent="0.2">
      <c r="B41" s="60" t="s">
        <v>76</v>
      </c>
      <c r="C41" s="61"/>
      <c r="D41" s="61"/>
      <c r="E41" s="62">
        <f>E42</f>
        <v>0</v>
      </c>
      <c r="F41" s="62">
        <f t="shared" ref="F41" si="10">F42</f>
        <v>0</v>
      </c>
      <c r="G41" s="62">
        <f t="shared" ref="G41" si="11">G42</f>
        <v>0</v>
      </c>
      <c r="H41" s="62">
        <f t="shared" ref="H41" si="12">H42</f>
        <v>0</v>
      </c>
      <c r="I41" s="62">
        <f t="shared" ref="I41" si="13">I42</f>
        <v>0</v>
      </c>
      <c r="J41" s="62">
        <f t="shared" ref="J41" si="14">J42</f>
        <v>0</v>
      </c>
      <c r="K41" s="62">
        <v>0</v>
      </c>
      <c r="L41" s="62">
        <v>0</v>
      </c>
      <c r="M41" s="63"/>
    </row>
    <row r="42" spans="1:14" ht="129" customHeight="1" x14ac:dyDescent="0.2">
      <c r="B42" s="20"/>
      <c r="C42" s="8" t="s">
        <v>77</v>
      </c>
      <c r="D42" s="8"/>
      <c r="E42" s="5">
        <v>0</v>
      </c>
      <c r="F42" s="5">
        <v>0</v>
      </c>
      <c r="G42" s="5">
        <v>0</v>
      </c>
      <c r="H42" s="5">
        <v>0</v>
      </c>
      <c r="I42" s="5">
        <v>0</v>
      </c>
      <c r="J42" s="5">
        <v>0</v>
      </c>
      <c r="K42" s="5">
        <v>0</v>
      </c>
      <c r="L42" s="5">
        <v>0</v>
      </c>
      <c r="M42" s="23"/>
    </row>
    <row r="43" spans="1:14" ht="38.25" x14ac:dyDescent="0.2">
      <c r="B43" s="22"/>
      <c r="C43" s="8" t="s">
        <v>60</v>
      </c>
      <c r="D43" s="56" t="s">
        <v>96</v>
      </c>
      <c r="E43" s="5">
        <v>0</v>
      </c>
      <c r="F43" s="5">
        <v>0</v>
      </c>
      <c r="G43" s="5">
        <v>0</v>
      </c>
      <c r="H43" s="5">
        <v>0</v>
      </c>
      <c r="I43" s="5">
        <v>0</v>
      </c>
      <c r="J43" s="5">
        <v>0</v>
      </c>
      <c r="K43" s="5">
        <v>0</v>
      </c>
      <c r="L43" s="5">
        <v>0</v>
      </c>
      <c r="M43" s="23"/>
      <c r="N43" s="49" t="s">
        <v>100</v>
      </c>
    </row>
    <row r="44" spans="1:14" ht="13.5" thickBot="1" x14ac:dyDescent="0.25">
      <c r="B44" s="52"/>
      <c r="C44" s="53" t="s">
        <v>41</v>
      </c>
      <c r="D44" s="53"/>
      <c r="E44" s="54">
        <v>0</v>
      </c>
      <c r="F44" s="54">
        <v>0</v>
      </c>
      <c r="G44" s="54">
        <v>0</v>
      </c>
      <c r="H44" s="54">
        <v>0</v>
      </c>
      <c r="I44" s="54">
        <v>0</v>
      </c>
      <c r="J44" s="54">
        <v>0</v>
      </c>
      <c r="K44" s="54">
        <v>0</v>
      </c>
      <c r="L44" s="54">
        <v>0</v>
      </c>
      <c r="M44" s="55"/>
    </row>
    <row r="45" spans="1:14" ht="147" customHeight="1" x14ac:dyDescent="0.2">
      <c r="B45" s="60" t="s">
        <v>27</v>
      </c>
      <c r="C45" s="61"/>
      <c r="D45" s="61"/>
      <c r="E45" s="62">
        <f>E46</f>
        <v>0</v>
      </c>
      <c r="F45" s="62">
        <f t="shared" ref="F45" si="15">F46</f>
        <v>0</v>
      </c>
      <c r="G45" s="62">
        <f t="shared" ref="G45" si="16">G46</f>
        <v>0</v>
      </c>
      <c r="H45" s="62">
        <f t="shared" ref="H45" si="17">H46</f>
        <v>0</v>
      </c>
      <c r="I45" s="62">
        <f t="shared" ref="I45" si="18">I46</f>
        <v>0</v>
      </c>
      <c r="J45" s="62">
        <f t="shared" ref="J45" si="19">J46</f>
        <v>0</v>
      </c>
      <c r="K45" s="62">
        <f t="shared" ref="K45" si="20">K46</f>
        <v>0</v>
      </c>
      <c r="L45" s="62">
        <f t="shared" ref="L45" si="21">L46</f>
        <v>0</v>
      </c>
      <c r="M45" s="63"/>
    </row>
    <row r="46" spans="1:14" ht="129" customHeight="1" x14ac:dyDescent="0.2">
      <c r="B46" s="20"/>
      <c r="C46" s="8" t="s">
        <v>28</v>
      </c>
      <c r="D46" s="8"/>
      <c r="E46" s="5">
        <v>0</v>
      </c>
      <c r="F46" s="5">
        <v>0</v>
      </c>
      <c r="G46" s="5">
        <v>0</v>
      </c>
      <c r="H46" s="5">
        <v>0</v>
      </c>
      <c r="I46" s="5">
        <v>0</v>
      </c>
      <c r="J46" s="5">
        <v>0</v>
      </c>
      <c r="K46" s="5">
        <v>0</v>
      </c>
      <c r="L46" s="5">
        <v>0</v>
      </c>
      <c r="M46" s="23"/>
    </row>
    <row r="47" spans="1:14" ht="38.25" x14ac:dyDescent="0.2">
      <c r="B47" s="22"/>
      <c r="C47" s="8" t="s">
        <v>61</v>
      </c>
      <c r="D47" s="56" t="s">
        <v>96</v>
      </c>
      <c r="E47" s="5">
        <v>0</v>
      </c>
      <c r="F47" s="5">
        <v>0</v>
      </c>
      <c r="G47" s="5">
        <v>0</v>
      </c>
      <c r="H47" s="5">
        <v>0</v>
      </c>
      <c r="I47" s="5">
        <v>0</v>
      </c>
      <c r="J47" s="5">
        <v>0</v>
      </c>
      <c r="K47" s="5">
        <v>0</v>
      </c>
      <c r="L47" s="5">
        <v>0</v>
      </c>
      <c r="M47" s="23"/>
      <c r="N47" s="49" t="s">
        <v>100</v>
      </c>
    </row>
    <row r="48" spans="1:14" x14ac:dyDescent="0.2">
      <c r="B48" s="22"/>
      <c r="C48" s="8" t="s">
        <v>41</v>
      </c>
      <c r="D48" s="8"/>
      <c r="E48" s="5">
        <v>0</v>
      </c>
      <c r="F48" s="5">
        <v>0</v>
      </c>
      <c r="G48" s="5">
        <v>0</v>
      </c>
      <c r="H48" s="5">
        <v>0</v>
      </c>
      <c r="I48" s="5">
        <v>0</v>
      </c>
      <c r="J48" s="5">
        <v>0</v>
      </c>
      <c r="K48" s="5">
        <v>0</v>
      </c>
      <c r="L48" s="5">
        <v>0</v>
      </c>
      <c r="M48" s="23"/>
    </row>
    <row r="49" spans="2:14" s="27" customFormat="1" ht="129" customHeight="1" x14ac:dyDescent="0.2">
      <c r="B49" s="28"/>
      <c r="C49" s="29" t="s">
        <v>93</v>
      </c>
      <c r="D49" s="29"/>
      <c r="E49" s="30">
        <v>0</v>
      </c>
      <c r="F49" s="30">
        <v>0</v>
      </c>
      <c r="G49" s="30">
        <v>0</v>
      </c>
      <c r="H49" s="30">
        <v>0</v>
      </c>
      <c r="I49" s="30">
        <v>0</v>
      </c>
      <c r="J49" s="30">
        <v>0</v>
      </c>
      <c r="K49" s="30">
        <v>0</v>
      </c>
      <c r="L49" s="30">
        <v>0</v>
      </c>
      <c r="M49" s="31"/>
      <c r="N49" s="36"/>
    </row>
    <row r="50" spans="2:14" s="27" customFormat="1" ht="38.25" x14ac:dyDescent="0.2">
      <c r="B50" s="32"/>
      <c r="C50" s="29" t="s">
        <v>61</v>
      </c>
      <c r="D50" s="43" t="s">
        <v>96</v>
      </c>
      <c r="E50" s="30">
        <v>0</v>
      </c>
      <c r="F50" s="30">
        <v>0</v>
      </c>
      <c r="G50" s="30">
        <v>0</v>
      </c>
      <c r="H50" s="30">
        <v>0</v>
      </c>
      <c r="I50" s="30">
        <v>0</v>
      </c>
      <c r="J50" s="30">
        <v>0</v>
      </c>
      <c r="K50" s="30">
        <v>0</v>
      </c>
      <c r="L50" s="30">
        <v>0</v>
      </c>
      <c r="M50" s="31"/>
      <c r="N50" s="42" t="s">
        <v>100</v>
      </c>
    </row>
    <row r="51" spans="2:14" s="27" customFormat="1" ht="13.5" thickBot="1" x14ac:dyDescent="0.25">
      <c r="B51" s="76"/>
      <c r="C51" s="77" t="s">
        <v>41</v>
      </c>
      <c r="D51" s="77"/>
      <c r="E51" s="78">
        <v>0</v>
      </c>
      <c r="F51" s="78">
        <v>0</v>
      </c>
      <c r="G51" s="78">
        <v>0</v>
      </c>
      <c r="H51" s="78">
        <v>0</v>
      </c>
      <c r="I51" s="78">
        <v>0</v>
      </c>
      <c r="J51" s="78">
        <v>0</v>
      </c>
      <c r="K51" s="78">
        <v>0</v>
      </c>
      <c r="L51" s="78">
        <v>0</v>
      </c>
      <c r="M51" s="79"/>
      <c r="N51" s="36"/>
    </row>
    <row r="52" spans="2:14" ht="147" customHeight="1" x14ac:dyDescent="0.2">
      <c r="B52" s="60" t="s">
        <v>29</v>
      </c>
      <c r="C52" s="61"/>
      <c r="D52" s="61"/>
      <c r="E52" s="62">
        <f>E53</f>
        <v>0</v>
      </c>
      <c r="F52" s="62">
        <f t="shared" ref="F52" si="22">F53</f>
        <v>0</v>
      </c>
      <c r="G52" s="62">
        <f t="shared" ref="G52" si="23">G53</f>
        <v>0</v>
      </c>
      <c r="H52" s="62">
        <v>0</v>
      </c>
      <c r="I52" s="62">
        <v>0</v>
      </c>
      <c r="J52" s="62">
        <f t="shared" ref="J52" si="24">J53</f>
        <v>0</v>
      </c>
      <c r="K52" s="62">
        <f t="shared" ref="K52" si="25">K53</f>
        <v>0</v>
      </c>
      <c r="L52" s="62">
        <f t="shared" ref="L52" si="26">L53</f>
        <v>0</v>
      </c>
      <c r="M52" s="63"/>
    </row>
    <row r="53" spans="2:14" ht="129" customHeight="1" x14ac:dyDescent="0.2">
      <c r="B53" s="20"/>
      <c r="C53" s="8" t="s">
        <v>80</v>
      </c>
      <c r="D53" s="8"/>
      <c r="E53" s="5">
        <v>0</v>
      </c>
      <c r="F53" s="5">
        <v>0</v>
      </c>
      <c r="G53" s="5">
        <v>0</v>
      </c>
      <c r="H53" s="5">
        <v>0</v>
      </c>
      <c r="I53" s="5">
        <v>0</v>
      </c>
      <c r="J53" s="5">
        <v>0</v>
      </c>
      <c r="K53" s="5">
        <v>0</v>
      </c>
      <c r="L53" s="5">
        <v>0</v>
      </c>
      <c r="M53" s="23"/>
      <c r="N53" s="1"/>
    </row>
    <row r="54" spans="2:14" ht="39" thickBot="1" x14ac:dyDescent="0.25">
      <c r="B54" s="22"/>
      <c r="C54" s="8" t="s">
        <v>62</v>
      </c>
      <c r="D54" s="56" t="s">
        <v>96</v>
      </c>
      <c r="E54" s="5">
        <v>0</v>
      </c>
      <c r="F54" s="5">
        <v>0</v>
      </c>
      <c r="G54" s="5">
        <v>0</v>
      </c>
      <c r="H54" s="58">
        <v>0</v>
      </c>
      <c r="I54" s="5">
        <v>0</v>
      </c>
      <c r="J54" s="5">
        <v>0</v>
      </c>
      <c r="K54" s="5">
        <v>0</v>
      </c>
      <c r="L54" s="5">
        <v>0</v>
      </c>
      <c r="M54" s="23"/>
      <c r="N54" s="49" t="s">
        <v>100</v>
      </c>
    </row>
    <row r="55" spans="2:14" ht="147" customHeight="1" x14ac:dyDescent="0.2">
      <c r="B55" s="60" t="s">
        <v>54</v>
      </c>
      <c r="C55" s="61"/>
      <c r="D55" s="61"/>
      <c r="E55" s="62">
        <f>E56</f>
        <v>0</v>
      </c>
      <c r="F55" s="62">
        <f t="shared" ref="F55:I55" si="27">F56</f>
        <v>0</v>
      </c>
      <c r="G55" s="62">
        <f t="shared" si="27"/>
        <v>0</v>
      </c>
      <c r="H55" s="62">
        <f t="shared" si="27"/>
        <v>0</v>
      </c>
      <c r="I55" s="62">
        <f t="shared" si="27"/>
        <v>0</v>
      </c>
      <c r="J55" s="62">
        <f t="shared" ref="J55" si="28">J56</f>
        <v>0</v>
      </c>
      <c r="K55" s="62">
        <f t="shared" ref="K55" si="29">K56</f>
        <v>0</v>
      </c>
      <c r="L55" s="62">
        <f t="shared" ref="L55:M55" si="30">L56</f>
        <v>0</v>
      </c>
      <c r="M55" s="63">
        <f t="shared" si="30"/>
        <v>0</v>
      </c>
    </row>
    <row r="56" spans="2:14" ht="129" customHeight="1" x14ac:dyDescent="0.2">
      <c r="B56" s="20"/>
      <c r="C56" s="8" t="s">
        <v>78</v>
      </c>
      <c r="D56" s="8"/>
      <c r="E56" s="5">
        <v>0</v>
      </c>
      <c r="F56" s="5">
        <v>0</v>
      </c>
      <c r="G56" s="5">
        <v>0</v>
      </c>
      <c r="H56" s="5">
        <v>0</v>
      </c>
      <c r="I56" s="5">
        <v>0</v>
      </c>
      <c r="J56" s="5">
        <v>0</v>
      </c>
      <c r="K56" s="5">
        <v>0</v>
      </c>
      <c r="L56" s="5">
        <v>0</v>
      </c>
      <c r="M56" s="23"/>
    </row>
    <row r="57" spans="2:14" ht="38.25" x14ac:dyDescent="0.2">
      <c r="B57" s="22"/>
      <c r="C57" s="8" t="s">
        <v>42</v>
      </c>
      <c r="D57" s="56" t="s">
        <v>52</v>
      </c>
      <c r="E57" s="5">
        <v>0</v>
      </c>
      <c r="F57" s="5">
        <v>0</v>
      </c>
      <c r="G57" s="5">
        <v>0</v>
      </c>
      <c r="H57" s="5">
        <v>0</v>
      </c>
      <c r="I57" s="5">
        <v>0</v>
      </c>
      <c r="J57" s="5">
        <v>0</v>
      </c>
      <c r="K57" s="5">
        <v>0</v>
      </c>
      <c r="L57" s="5">
        <v>0</v>
      </c>
      <c r="M57" s="23"/>
      <c r="N57" s="49" t="s">
        <v>100</v>
      </c>
    </row>
    <row r="58" spans="2:14" ht="13.5" thickBot="1" x14ac:dyDescent="0.25">
      <c r="B58" s="52"/>
      <c r="C58" s="53" t="s">
        <v>41</v>
      </c>
      <c r="D58" s="53"/>
      <c r="E58" s="54">
        <v>0</v>
      </c>
      <c r="F58" s="54">
        <v>0</v>
      </c>
      <c r="G58" s="54">
        <v>0</v>
      </c>
      <c r="H58" s="54">
        <v>0</v>
      </c>
      <c r="I58" s="54">
        <v>0</v>
      </c>
      <c r="J58" s="54">
        <v>0</v>
      </c>
      <c r="K58" s="54">
        <v>0</v>
      </c>
      <c r="L58" s="54">
        <v>0</v>
      </c>
      <c r="M58" s="55"/>
    </row>
    <row r="59" spans="2:14" ht="147" customHeight="1" x14ac:dyDescent="0.2">
      <c r="B59" s="60" t="s">
        <v>30</v>
      </c>
      <c r="C59" s="61"/>
      <c r="D59" s="61"/>
      <c r="E59" s="62">
        <f>E60</f>
        <v>0</v>
      </c>
      <c r="F59" s="62">
        <f t="shared" ref="F59:L59" si="31">F60</f>
        <v>0</v>
      </c>
      <c r="G59" s="62">
        <f t="shared" si="31"/>
        <v>0</v>
      </c>
      <c r="H59" s="62">
        <f t="shared" si="31"/>
        <v>0</v>
      </c>
      <c r="I59" s="62">
        <f t="shared" si="31"/>
        <v>0</v>
      </c>
      <c r="J59" s="62">
        <f t="shared" si="31"/>
        <v>0</v>
      </c>
      <c r="K59" s="62">
        <f t="shared" si="31"/>
        <v>0</v>
      </c>
      <c r="L59" s="62">
        <f t="shared" si="31"/>
        <v>0</v>
      </c>
      <c r="M59" s="63"/>
    </row>
    <row r="60" spans="2:14" ht="129" customHeight="1" x14ac:dyDescent="0.2">
      <c r="B60" s="20"/>
      <c r="C60" s="8" t="s">
        <v>75</v>
      </c>
      <c r="D60" s="8"/>
      <c r="E60" s="5">
        <v>0</v>
      </c>
      <c r="F60" s="5">
        <v>0</v>
      </c>
      <c r="G60" s="5">
        <v>0</v>
      </c>
      <c r="H60" s="5">
        <v>0</v>
      </c>
      <c r="I60" s="5">
        <v>0</v>
      </c>
      <c r="J60" s="5">
        <v>0</v>
      </c>
      <c r="K60" s="5">
        <v>0</v>
      </c>
      <c r="L60" s="5">
        <v>0</v>
      </c>
      <c r="M60" s="23"/>
    </row>
    <row r="61" spans="2:14" ht="38.25" x14ac:dyDescent="0.2">
      <c r="B61" s="22"/>
      <c r="C61" s="8" t="s">
        <v>42</v>
      </c>
      <c r="D61" s="56" t="s">
        <v>96</v>
      </c>
      <c r="E61" s="5">
        <v>0</v>
      </c>
      <c r="F61" s="5">
        <v>0</v>
      </c>
      <c r="G61" s="5">
        <v>0</v>
      </c>
      <c r="H61" s="5">
        <v>0</v>
      </c>
      <c r="I61" s="5">
        <v>0</v>
      </c>
      <c r="J61" s="5">
        <v>0</v>
      </c>
      <c r="K61" s="5">
        <v>0</v>
      </c>
      <c r="L61" s="5">
        <v>0</v>
      </c>
      <c r="M61" s="23"/>
      <c r="N61" s="49" t="s">
        <v>100</v>
      </c>
    </row>
    <row r="62" spans="2:14" ht="13.5" thickBot="1" x14ac:dyDescent="0.25">
      <c r="B62" s="52"/>
      <c r="C62" s="53" t="s">
        <v>41</v>
      </c>
      <c r="D62" s="53"/>
      <c r="E62" s="54">
        <v>0</v>
      </c>
      <c r="F62" s="54">
        <v>0</v>
      </c>
      <c r="G62" s="54">
        <v>0</v>
      </c>
      <c r="H62" s="54">
        <v>0</v>
      </c>
      <c r="I62" s="54">
        <v>0</v>
      </c>
      <c r="J62" s="54">
        <v>0</v>
      </c>
      <c r="K62" s="54">
        <v>0</v>
      </c>
      <c r="L62" s="54">
        <v>0</v>
      </c>
      <c r="M62" s="55"/>
    </row>
    <row r="63" spans="2:14" ht="13.5" thickBot="1" x14ac:dyDescent="0.25">
      <c r="B63" s="94" t="s">
        <v>31</v>
      </c>
      <c r="C63" s="95"/>
      <c r="D63" s="95"/>
      <c r="E63" s="95"/>
      <c r="F63" s="95"/>
      <c r="G63" s="95"/>
      <c r="H63" s="95"/>
      <c r="I63" s="95"/>
      <c r="J63" s="95"/>
      <c r="K63" s="95"/>
      <c r="L63" s="95"/>
      <c r="M63" s="96"/>
    </row>
    <row r="64" spans="2:14" s="27" customFormat="1" ht="204" x14ac:dyDescent="0.2">
      <c r="B64" s="64" t="s">
        <v>95</v>
      </c>
      <c r="C64" s="73"/>
      <c r="D64" s="65"/>
      <c r="E64" s="74">
        <f t="shared" ref="E64:L64" si="32">SUM(E65:E65)</f>
        <v>3600000</v>
      </c>
      <c r="F64" s="74">
        <f t="shared" si="32"/>
        <v>3600000</v>
      </c>
      <c r="G64" s="74">
        <f t="shared" si="32"/>
        <v>0</v>
      </c>
      <c r="H64" s="74">
        <f t="shared" si="32"/>
        <v>0</v>
      </c>
      <c r="I64" s="74">
        <f t="shared" si="32"/>
        <v>3600000</v>
      </c>
      <c r="J64" s="74">
        <f t="shared" si="32"/>
        <v>3600000</v>
      </c>
      <c r="K64" s="74">
        <f t="shared" si="32"/>
        <v>0</v>
      </c>
      <c r="L64" s="74">
        <f t="shared" si="32"/>
        <v>3600000</v>
      </c>
      <c r="M64" s="75"/>
      <c r="N64" s="42" t="s">
        <v>79</v>
      </c>
    </row>
    <row r="65" spans="1:14" s="27" customFormat="1" ht="78.599999999999994" customHeight="1" x14ac:dyDescent="0.2">
      <c r="B65" s="32"/>
      <c r="C65" s="29" t="s">
        <v>94</v>
      </c>
      <c r="D65" s="50"/>
      <c r="E65" s="30">
        <f>E66</f>
        <v>3600000</v>
      </c>
      <c r="F65" s="30">
        <f t="shared" ref="F65:J65" si="33">F66</f>
        <v>3600000</v>
      </c>
      <c r="G65" s="30">
        <f t="shared" si="33"/>
        <v>0</v>
      </c>
      <c r="H65" s="30">
        <f t="shared" si="33"/>
        <v>0</v>
      </c>
      <c r="I65" s="30">
        <f t="shared" si="33"/>
        <v>3600000</v>
      </c>
      <c r="J65" s="30">
        <f t="shared" si="33"/>
        <v>3600000</v>
      </c>
      <c r="K65" s="30">
        <v>0</v>
      </c>
      <c r="L65" s="30">
        <f>L66</f>
        <v>3600000</v>
      </c>
      <c r="M65" s="31"/>
      <c r="N65" s="36"/>
    </row>
    <row r="66" spans="1:14" s="27" customFormat="1" ht="39" thickBot="1" x14ac:dyDescent="0.25">
      <c r="A66" s="39"/>
      <c r="B66" s="32"/>
      <c r="C66" s="29" t="s">
        <v>42</v>
      </c>
      <c r="D66" s="43" t="s">
        <v>52</v>
      </c>
      <c r="E66" s="30">
        <v>3600000</v>
      </c>
      <c r="F66" s="30">
        <v>3600000</v>
      </c>
      <c r="G66" s="30">
        <v>0</v>
      </c>
      <c r="H66" s="30">
        <v>0</v>
      </c>
      <c r="I66" s="30">
        <v>3600000</v>
      </c>
      <c r="J66" s="30">
        <v>3600000</v>
      </c>
      <c r="K66" s="30">
        <v>0</v>
      </c>
      <c r="L66" s="30">
        <v>3600000</v>
      </c>
      <c r="M66" s="31"/>
      <c r="N66" s="36"/>
    </row>
    <row r="67" spans="1:14" s="27" customFormat="1" ht="76.5" x14ac:dyDescent="0.2">
      <c r="B67" s="64" t="s">
        <v>32</v>
      </c>
      <c r="C67" s="73"/>
      <c r="D67" s="65"/>
      <c r="E67" s="74">
        <f t="shared" ref="E67:G67" si="34">SUM(E68:E68)</f>
        <v>5500000</v>
      </c>
      <c r="F67" s="74">
        <f>F68</f>
        <v>5500000</v>
      </c>
      <c r="G67" s="74">
        <f t="shared" si="34"/>
        <v>5500000</v>
      </c>
      <c r="H67" s="74">
        <v>0</v>
      </c>
      <c r="I67" s="74">
        <v>0</v>
      </c>
      <c r="J67" s="74">
        <v>0</v>
      </c>
      <c r="K67" s="74">
        <v>0</v>
      </c>
      <c r="L67" s="74">
        <v>0</v>
      </c>
      <c r="M67" s="75"/>
      <c r="N67" s="36"/>
    </row>
    <row r="68" spans="1:14" s="27" customFormat="1" ht="78.599999999999994" customHeight="1" x14ac:dyDescent="0.2">
      <c r="B68" s="32"/>
      <c r="C68" s="29" t="s">
        <v>33</v>
      </c>
      <c r="D68" s="50"/>
      <c r="E68" s="30">
        <f>E69</f>
        <v>5500000</v>
      </c>
      <c r="F68" s="30">
        <f>F69</f>
        <v>5500000</v>
      </c>
      <c r="G68" s="30">
        <f t="shared" ref="G68" si="35">G69</f>
        <v>5500000</v>
      </c>
      <c r="H68" s="30">
        <v>0</v>
      </c>
      <c r="I68" s="30">
        <v>0</v>
      </c>
      <c r="J68" s="30">
        <v>0</v>
      </c>
      <c r="K68" s="30">
        <v>0</v>
      </c>
      <c r="L68" s="30">
        <v>0</v>
      </c>
      <c r="M68" s="31"/>
      <c r="N68" s="36"/>
    </row>
    <row r="69" spans="1:14" s="27" customFormat="1" ht="39" thickBot="1" x14ac:dyDescent="0.25">
      <c r="B69" s="32"/>
      <c r="C69" s="29" t="s">
        <v>42</v>
      </c>
      <c r="D69" s="43" t="s">
        <v>52</v>
      </c>
      <c r="E69" s="30">
        <v>5500000</v>
      </c>
      <c r="F69" s="30">
        <v>5500000</v>
      </c>
      <c r="G69" s="30">
        <v>5500000</v>
      </c>
      <c r="H69" s="30">
        <v>0</v>
      </c>
      <c r="I69" s="30">
        <v>0</v>
      </c>
      <c r="J69" s="30">
        <v>0</v>
      </c>
      <c r="K69" s="30">
        <v>0</v>
      </c>
      <c r="L69" s="30">
        <v>0</v>
      </c>
      <c r="M69" s="31"/>
      <c r="N69" s="36"/>
    </row>
    <row r="70" spans="1:14" s="27" customFormat="1" ht="76.5" x14ac:dyDescent="0.2">
      <c r="B70" s="64" t="s">
        <v>34</v>
      </c>
      <c r="C70" s="73"/>
      <c r="D70" s="73"/>
      <c r="E70" s="74">
        <f>SUM(E71)</f>
        <v>0</v>
      </c>
      <c r="F70" s="74">
        <f t="shared" ref="F70:L70" si="36">SUM(F71)</f>
        <v>0</v>
      </c>
      <c r="G70" s="74">
        <f t="shared" si="36"/>
        <v>0</v>
      </c>
      <c r="H70" s="74">
        <f t="shared" si="36"/>
        <v>0</v>
      </c>
      <c r="I70" s="74">
        <f t="shared" si="36"/>
        <v>0</v>
      </c>
      <c r="J70" s="74">
        <f t="shared" si="36"/>
        <v>0</v>
      </c>
      <c r="K70" s="74">
        <f t="shared" si="36"/>
        <v>0</v>
      </c>
      <c r="L70" s="74">
        <f t="shared" si="36"/>
        <v>0</v>
      </c>
      <c r="M70" s="75"/>
      <c r="N70" s="36"/>
    </row>
    <row r="71" spans="1:14" s="27" customFormat="1" ht="51" x14ac:dyDescent="0.2">
      <c r="B71" s="32"/>
      <c r="C71" s="29" t="s">
        <v>70</v>
      </c>
      <c r="D71" s="29"/>
      <c r="E71" s="30">
        <v>0</v>
      </c>
      <c r="F71" s="30">
        <v>0</v>
      </c>
      <c r="G71" s="30">
        <v>0</v>
      </c>
      <c r="H71" s="30">
        <v>0</v>
      </c>
      <c r="I71" s="30">
        <v>0</v>
      </c>
      <c r="J71" s="30">
        <v>0</v>
      </c>
      <c r="K71" s="30">
        <v>0</v>
      </c>
      <c r="L71" s="30">
        <v>0</v>
      </c>
      <c r="M71" s="31"/>
      <c r="N71" s="42" t="s">
        <v>98</v>
      </c>
    </row>
    <row r="72" spans="1:14" s="27" customFormat="1" ht="51.75" thickBot="1" x14ac:dyDescent="0.25">
      <c r="A72" s="45"/>
      <c r="B72" s="76"/>
      <c r="C72" s="77" t="s">
        <v>69</v>
      </c>
      <c r="D72" s="77"/>
      <c r="E72" s="78">
        <v>0</v>
      </c>
      <c r="F72" s="78">
        <v>0</v>
      </c>
      <c r="G72" s="78">
        <v>0</v>
      </c>
      <c r="H72" s="78">
        <v>0</v>
      </c>
      <c r="I72" s="78">
        <v>0</v>
      </c>
      <c r="J72" s="78">
        <v>0</v>
      </c>
      <c r="K72" s="78">
        <v>0</v>
      </c>
      <c r="L72" s="78">
        <v>0</v>
      </c>
      <c r="M72" s="79">
        <v>0</v>
      </c>
      <c r="N72" s="42" t="s">
        <v>98</v>
      </c>
    </row>
    <row r="73" spans="1:14" ht="13.5" thickBot="1" x14ac:dyDescent="0.25">
      <c r="B73" s="94" t="s">
        <v>44</v>
      </c>
      <c r="C73" s="95"/>
      <c r="D73" s="95"/>
      <c r="E73" s="95"/>
      <c r="F73" s="95"/>
      <c r="G73" s="95"/>
      <c r="H73" s="95"/>
      <c r="I73" s="95"/>
      <c r="J73" s="95"/>
      <c r="K73" s="95"/>
      <c r="L73" s="95"/>
      <c r="M73" s="96"/>
    </row>
    <row r="74" spans="1:14" ht="118.15" customHeight="1" x14ac:dyDescent="0.2">
      <c r="B74" s="60" t="s">
        <v>35</v>
      </c>
      <c r="C74" s="70"/>
      <c r="D74" s="70"/>
      <c r="E74" s="71">
        <f>SUM(E75:E75)</f>
        <v>0</v>
      </c>
      <c r="F74" s="71">
        <f t="shared" ref="F74:L74" si="37">SUM(F75:F75)</f>
        <v>0</v>
      </c>
      <c r="G74" s="71">
        <f t="shared" si="37"/>
        <v>0</v>
      </c>
      <c r="H74" s="71">
        <f t="shared" si="37"/>
        <v>0</v>
      </c>
      <c r="I74" s="71">
        <f t="shared" si="37"/>
        <v>0</v>
      </c>
      <c r="J74" s="71">
        <f t="shared" si="37"/>
        <v>0</v>
      </c>
      <c r="K74" s="71">
        <f t="shared" si="37"/>
        <v>0</v>
      </c>
      <c r="L74" s="71">
        <f t="shared" si="37"/>
        <v>0</v>
      </c>
      <c r="M74" s="72"/>
    </row>
    <row r="75" spans="1:14" ht="97.15" customHeight="1" x14ac:dyDescent="0.2">
      <c r="B75" s="22"/>
      <c r="C75" s="8" t="s">
        <v>36</v>
      </c>
      <c r="D75" s="8"/>
      <c r="E75" s="5">
        <v>0</v>
      </c>
      <c r="F75" s="5">
        <v>0</v>
      </c>
      <c r="G75" s="5">
        <v>0</v>
      </c>
      <c r="H75" s="5">
        <v>0</v>
      </c>
      <c r="I75" s="5">
        <v>0</v>
      </c>
      <c r="J75" s="5">
        <v>0</v>
      </c>
      <c r="K75" s="5">
        <v>0</v>
      </c>
      <c r="L75" s="5">
        <v>0</v>
      </c>
      <c r="M75" s="23"/>
    </row>
    <row r="76" spans="1:14" ht="39" thickBot="1" x14ac:dyDescent="0.25">
      <c r="B76" s="22"/>
      <c r="C76" s="8" t="s">
        <v>42</v>
      </c>
      <c r="D76" s="56" t="s">
        <v>96</v>
      </c>
      <c r="E76" s="5">
        <v>0</v>
      </c>
      <c r="F76" s="5">
        <v>0</v>
      </c>
      <c r="G76" s="5">
        <v>0</v>
      </c>
      <c r="H76" s="5">
        <v>0</v>
      </c>
      <c r="I76" s="5">
        <v>0</v>
      </c>
      <c r="J76" s="5">
        <v>0</v>
      </c>
      <c r="K76" s="5">
        <v>0</v>
      </c>
      <c r="L76" s="5">
        <v>0</v>
      </c>
      <c r="M76" s="23"/>
      <c r="N76" s="49" t="s">
        <v>100</v>
      </c>
    </row>
    <row r="77" spans="1:14" ht="178.9" customHeight="1" x14ac:dyDescent="0.2">
      <c r="B77" s="60" t="s">
        <v>37</v>
      </c>
      <c r="C77" s="70"/>
      <c r="D77" s="70"/>
      <c r="E77" s="71">
        <f t="shared" ref="E77:L77" si="38">SUM(E78:E78)</f>
        <v>0</v>
      </c>
      <c r="F77" s="71">
        <f t="shared" si="38"/>
        <v>0</v>
      </c>
      <c r="G77" s="71">
        <f t="shared" si="38"/>
        <v>0</v>
      </c>
      <c r="H77" s="71">
        <f t="shared" si="38"/>
        <v>0</v>
      </c>
      <c r="I77" s="71">
        <f t="shared" si="38"/>
        <v>0</v>
      </c>
      <c r="J77" s="71">
        <f t="shared" si="38"/>
        <v>0</v>
      </c>
      <c r="K77" s="71">
        <f t="shared" si="38"/>
        <v>0</v>
      </c>
      <c r="L77" s="71">
        <f t="shared" si="38"/>
        <v>0</v>
      </c>
      <c r="M77" s="72"/>
    </row>
    <row r="78" spans="1:14" ht="102" x14ac:dyDescent="0.2">
      <c r="B78" s="22"/>
      <c r="C78" s="8" t="s">
        <v>38</v>
      </c>
      <c r="D78" s="8"/>
      <c r="E78" s="5">
        <v>0</v>
      </c>
      <c r="F78" s="5">
        <v>0</v>
      </c>
      <c r="G78" s="5">
        <v>0</v>
      </c>
      <c r="H78" s="5">
        <v>0</v>
      </c>
      <c r="I78" s="5">
        <v>0</v>
      </c>
      <c r="J78" s="5">
        <v>0</v>
      </c>
      <c r="K78" s="5">
        <v>0</v>
      </c>
      <c r="L78" s="5">
        <v>0</v>
      </c>
      <c r="M78" s="23"/>
    </row>
    <row r="79" spans="1:14" ht="39" thickBot="1" x14ac:dyDescent="0.25">
      <c r="B79" s="22"/>
      <c r="C79" s="8" t="s">
        <v>42</v>
      </c>
      <c r="D79" s="56" t="s">
        <v>96</v>
      </c>
      <c r="E79" s="5">
        <v>0</v>
      </c>
      <c r="F79" s="5">
        <v>0</v>
      </c>
      <c r="G79" s="5">
        <v>0</v>
      </c>
      <c r="H79" s="5">
        <v>0</v>
      </c>
      <c r="I79" s="5">
        <v>0</v>
      </c>
      <c r="J79" s="5">
        <v>0</v>
      </c>
      <c r="K79" s="5">
        <v>0</v>
      </c>
      <c r="L79" s="5">
        <v>0</v>
      </c>
      <c r="M79" s="23"/>
      <c r="N79" s="49" t="s">
        <v>100</v>
      </c>
    </row>
    <row r="80" spans="1:14" ht="99" customHeight="1" x14ac:dyDescent="0.2">
      <c r="B80" s="60" t="s">
        <v>39</v>
      </c>
      <c r="C80" s="70"/>
      <c r="D80" s="70"/>
      <c r="E80" s="71">
        <f>SUM(E81)</f>
        <v>0</v>
      </c>
      <c r="F80" s="71">
        <f t="shared" ref="F80:L80" si="39">SUM(F81)</f>
        <v>0</v>
      </c>
      <c r="G80" s="71">
        <f t="shared" si="39"/>
        <v>0</v>
      </c>
      <c r="H80" s="71">
        <f t="shared" si="39"/>
        <v>0</v>
      </c>
      <c r="I80" s="71">
        <f t="shared" si="39"/>
        <v>0</v>
      </c>
      <c r="J80" s="71">
        <f t="shared" si="39"/>
        <v>0</v>
      </c>
      <c r="K80" s="71">
        <f t="shared" si="39"/>
        <v>0</v>
      </c>
      <c r="L80" s="71">
        <f t="shared" si="39"/>
        <v>0</v>
      </c>
      <c r="M80" s="72"/>
    </row>
    <row r="81" spans="1:15" ht="38.25" x14ac:dyDescent="0.2">
      <c r="B81" s="22"/>
      <c r="C81" s="8" t="s">
        <v>40</v>
      </c>
      <c r="D81" s="8"/>
      <c r="E81" s="5">
        <v>0</v>
      </c>
      <c r="F81" s="5">
        <v>0</v>
      </c>
      <c r="G81" s="5">
        <v>0</v>
      </c>
      <c r="H81" s="5">
        <v>0</v>
      </c>
      <c r="I81" s="5">
        <v>0</v>
      </c>
      <c r="J81" s="5">
        <v>0</v>
      </c>
      <c r="K81" s="5">
        <v>0</v>
      </c>
      <c r="L81" s="5">
        <v>0</v>
      </c>
      <c r="M81" s="23"/>
    </row>
    <row r="82" spans="1:15" ht="38.25" x14ac:dyDescent="0.2">
      <c r="B82" s="22"/>
      <c r="C82" s="8" t="s">
        <v>42</v>
      </c>
      <c r="D82" s="56" t="s">
        <v>97</v>
      </c>
      <c r="E82" s="5">
        <v>0</v>
      </c>
      <c r="F82" s="5">
        <v>0</v>
      </c>
      <c r="G82" s="5">
        <v>0</v>
      </c>
      <c r="H82" s="5">
        <v>0</v>
      </c>
      <c r="I82" s="5">
        <v>0</v>
      </c>
      <c r="J82" s="5">
        <v>0</v>
      </c>
      <c r="K82" s="5">
        <v>0</v>
      </c>
      <c r="L82" s="5">
        <v>0</v>
      </c>
      <c r="M82" s="23"/>
      <c r="N82" s="49" t="s">
        <v>100</v>
      </c>
    </row>
    <row r="83" spans="1:15" ht="63.75" x14ac:dyDescent="0.2">
      <c r="B83" s="22"/>
      <c r="C83" s="8" t="s">
        <v>53</v>
      </c>
      <c r="D83" s="8"/>
      <c r="E83" s="5">
        <v>0</v>
      </c>
      <c r="F83" s="5">
        <v>0</v>
      </c>
      <c r="G83" s="5">
        <v>0</v>
      </c>
      <c r="H83" s="5">
        <v>0</v>
      </c>
      <c r="I83" s="5">
        <v>0</v>
      </c>
      <c r="J83" s="5">
        <v>0</v>
      </c>
      <c r="K83" s="5">
        <v>0</v>
      </c>
      <c r="L83" s="5">
        <v>0</v>
      </c>
      <c r="M83" s="23"/>
    </row>
    <row r="84" spans="1:15" ht="38.25" x14ac:dyDescent="0.2">
      <c r="B84" s="22"/>
      <c r="C84" s="8" t="s">
        <v>42</v>
      </c>
      <c r="D84" s="56" t="s">
        <v>96</v>
      </c>
      <c r="E84" s="5">
        <v>0</v>
      </c>
      <c r="F84" s="5">
        <v>0</v>
      </c>
      <c r="G84" s="5">
        <v>0</v>
      </c>
      <c r="H84" s="5">
        <v>0</v>
      </c>
      <c r="I84" s="5">
        <v>0</v>
      </c>
      <c r="J84" s="5">
        <v>0</v>
      </c>
      <c r="K84" s="5">
        <v>0</v>
      </c>
      <c r="L84" s="5">
        <v>0</v>
      </c>
      <c r="M84" s="23"/>
      <c r="N84" s="49" t="s">
        <v>100</v>
      </c>
    </row>
    <row r="85" spans="1:15" ht="77.25" thickBot="1" x14ac:dyDescent="0.25">
      <c r="B85" s="52"/>
      <c r="C85" s="53" t="s">
        <v>63</v>
      </c>
      <c r="D85" s="53"/>
      <c r="E85" s="54">
        <v>0</v>
      </c>
      <c r="F85" s="54">
        <v>0</v>
      </c>
      <c r="G85" s="54">
        <v>0</v>
      </c>
      <c r="H85" s="54">
        <v>0</v>
      </c>
      <c r="I85" s="54">
        <v>0</v>
      </c>
      <c r="J85" s="54">
        <v>0</v>
      </c>
      <c r="K85" s="54">
        <v>0</v>
      </c>
      <c r="L85" s="54">
        <v>0</v>
      </c>
      <c r="M85" s="55"/>
      <c r="N85" s="42" t="s">
        <v>98</v>
      </c>
    </row>
    <row r="86" spans="1:15" ht="140.25" x14ac:dyDescent="0.2">
      <c r="A86" s="27"/>
      <c r="B86" s="60" t="s">
        <v>43</v>
      </c>
      <c r="C86" s="61"/>
      <c r="D86" s="68"/>
      <c r="E86" s="69">
        <f>E88+E90</f>
        <v>75417820</v>
      </c>
      <c r="F86" s="69">
        <f t="shared" ref="F86:L86" si="40">SUM(F87)</f>
        <v>0</v>
      </c>
      <c r="G86" s="69">
        <f t="shared" si="40"/>
        <v>0</v>
      </c>
      <c r="H86" s="69">
        <f>H88+H90</f>
        <v>19946631.764705881</v>
      </c>
      <c r="I86" s="69">
        <f>I88+I90</f>
        <v>34084639</v>
      </c>
      <c r="J86" s="69">
        <f>J88+J90</f>
        <v>30718136.058823526</v>
      </c>
      <c r="K86" s="69">
        <f t="shared" si="40"/>
        <v>0</v>
      </c>
      <c r="L86" s="69">
        <f t="shared" si="40"/>
        <v>0</v>
      </c>
      <c r="M86" s="63"/>
    </row>
    <row r="87" spans="1:15" s="27" customFormat="1" ht="76.5" x14ac:dyDescent="0.2">
      <c r="B87" s="32"/>
      <c r="C87" s="29" t="s">
        <v>71</v>
      </c>
      <c r="D87" s="44"/>
      <c r="E87" s="30">
        <v>0</v>
      </c>
      <c r="F87" s="30">
        <v>0</v>
      </c>
      <c r="G87" s="30">
        <v>0</v>
      </c>
      <c r="H87" s="30">
        <v>0</v>
      </c>
      <c r="I87" s="30">
        <v>0</v>
      </c>
      <c r="J87" s="30">
        <v>0</v>
      </c>
      <c r="K87" s="30">
        <v>0</v>
      </c>
      <c r="L87" s="30">
        <v>0</v>
      </c>
      <c r="M87" s="31"/>
      <c r="O87" s="42"/>
    </row>
    <row r="88" spans="1:15" s="27" customFormat="1" ht="89.25" x14ac:dyDescent="0.2">
      <c r="B88" s="32"/>
      <c r="C88" s="29" t="s">
        <v>42</v>
      </c>
      <c r="D88" s="43" t="s">
        <v>83</v>
      </c>
      <c r="E88" s="30">
        <v>14282000</v>
      </c>
      <c r="F88" s="30">
        <v>0</v>
      </c>
      <c r="G88" s="30">
        <v>0</v>
      </c>
      <c r="H88" s="30">
        <v>11456400</v>
      </c>
      <c r="I88" s="30">
        <v>14359000</v>
      </c>
      <c r="J88" s="30">
        <v>0</v>
      </c>
      <c r="K88" s="30">
        <v>0</v>
      </c>
      <c r="L88" s="30">
        <v>0</v>
      </c>
      <c r="M88" s="31"/>
      <c r="N88" s="42" t="s">
        <v>84</v>
      </c>
    </row>
    <row r="89" spans="1:15" s="27" customFormat="1" ht="76.5" x14ac:dyDescent="0.2">
      <c r="B89" s="32"/>
      <c r="C89" s="29" t="s">
        <v>72</v>
      </c>
      <c r="D89" s="29"/>
      <c r="E89" s="30">
        <v>0</v>
      </c>
      <c r="F89" s="30">
        <v>0</v>
      </c>
      <c r="G89" s="30">
        <v>0</v>
      </c>
      <c r="H89" s="30">
        <v>0</v>
      </c>
      <c r="I89" s="30">
        <v>0</v>
      </c>
      <c r="J89" s="30">
        <v>0</v>
      </c>
      <c r="K89" s="30">
        <v>0</v>
      </c>
      <c r="L89" s="30">
        <v>0</v>
      </c>
      <c r="M89" s="31"/>
      <c r="N89" s="36"/>
    </row>
    <row r="90" spans="1:15" s="27" customFormat="1" ht="90" thickBot="1" x14ac:dyDescent="0.25">
      <c r="B90" s="32"/>
      <c r="C90" s="29" t="s">
        <v>42</v>
      </c>
      <c r="D90" s="43" t="s">
        <v>86</v>
      </c>
      <c r="E90" s="30">
        <v>61135820</v>
      </c>
      <c r="F90" s="30">
        <v>0</v>
      </c>
      <c r="G90" s="30">
        <v>0</v>
      </c>
      <c r="H90" s="30">
        <v>8490231.7647058833</v>
      </c>
      <c r="I90" s="30">
        <v>19725639</v>
      </c>
      <c r="J90" s="30">
        <v>30718136.058823526</v>
      </c>
      <c r="K90" s="30">
        <v>0</v>
      </c>
      <c r="L90" s="30">
        <v>0</v>
      </c>
      <c r="M90" s="31"/>
      <c r="N90" s="42" t="s">
        <v>84</v>
      </c>
    </row>
    <row r="91" spans="1:15" s="27" customFormat="1" ht="114.75" x14ac:dyDescent="0.2">
      <c r="B91" s="64" t="s">
        <v>45</v>
      </c>
      <c r="C91" s="65"/>
      <c r="D91" s="65"/>
      <c r="E91" s="66">
        <f>SUM(E92)</f>
        <v>0</v>
      </c>
      <c r="F91" s="66">
        <f t="shared" ref="F91:L91" si="41">SUM(F92)</f>
        <v>0</v>
      </c>
      <c r="G91" s="66">
        <f t="shared" si="41"/>
        <v>0</v>
      </c>
      <c r="H91" s="66">
        <f t="shared" si="41"/>
        <v>0</v>
      </c>
      <c r="I91" s="66">
        <f t="shared" si="41"/>
        <v>0</v>
      </c>
      <c r="J91" s="66">
        <v>0</v>
      </c>
      <c r="K91" s="66">
        <f t="shared" si="41"/>
        <v>0</v>
      </c>
      <c r="L91" s="66">
        <f t="shared" si="41"/>
        <v>0</v>
      </c>
      <c r="M91" s="67"/>
      <c r="N91" s="36"/>
    </row>
    <row r="92" spans="1:15" s="27" customFormat="1" ht="51" x14ac:dyDescent="0.2">
      <c r="B92" s="32"/>
      <c r="C92" s="29" t="s">
        <v>64</v>
      </c>
      <c r="D92" s="29"/>
      <c r="E92" s="30">
        <v>0</v>
      </c>
      <c r="F92" s="30">
        <v>0</v>
      </c>
      <c r="G92" s="30">
        <v>0</v>
      </c>
      <c r="H92" s="30">
        <v>0</v>
      </c>
      <c r="I92" s="30">
        <v>0</v>
      </c>
      <c r="J92" s="30">
        <v>0</v>
      </c>
      <c r="K92" s="30">
        <v>0</v>
      </c>
      <c r="L92" s="30">
        <v>0</v>
      </c>
      <c r="M92" s="31"/>
      <c r="N92" s="36"/>
    </row>
    <row r="93" spans="1:15" ht="38.25" x14ac:dyDescent="0.2">
      <c r="B93" s="22"/>
      <c r="C93" s="8" t="s">
        <v>42</v>
      </c>
      <c r="D93" s="56" t="s">
        <v>97</v>
      </c>
      <c r="E93" s="5">
        <v>0</v>
      </c>
      <c r="F93" s="5">
        <v>0</v>
      </c>
      <c r="G93" s="5">
        <v>0</v>
      </c>
      <c r="H93" s="5">
        <v>0</v>
      </c>
      <c r="I93" s="5">
        <v>0</v>
      </c>
      <c r="J93" s="5">
        <v>0</v>
      </c>
      <c r="K93" s="5">
        <v>0</v>
      </c>
      <c r="L93" s="5">
        <v>0</v>
      </c>
      <c r="M93" s="23"/>
      <c r="N93" s="49" t="s">
        <v>100</v>
      </c>
    </row>
    <row r="94" spans="1:15" ht="89.25" x14ac:dyDescent="0.2">
      <c r="B94" s="22"/>
      <c r="C94" s="8" t="s">
        <v>51</v>
      </c>
      <c r="D94" s="8"/>
      <c r="E94" s="5">
        <v>0</v>
      </c>
      <c r="F94" s="5">
        <v>0</v>
      </c>
      <c r="G94" s="5">
        <v>0</v>
      </c>
      <c r="H94" s="5">
        <v>0</v>
      </c>
      <c r="I94" s="5">
        <v>0</v>
      </c>
      <c r="J94" s="5">
        <v>0</v>
      </c>
      <c r="K94" s="5">
        <v>0</v>
      </c>
      <c r="L94" s="5">
        <v>0</v>
      </c>
      <c r="M94" s="23"/>
      <c r="N94" s="59"/>
      <c r="O94" s="4"/>
    </row>
    <row r="95" spans="1:15" ht="39" thickBot="1" x14ac:dyDescent="0.25">
      <c r="B95" s="22"/>
      <c r="C95" s="8" t="s">
        <v>42</v>
      </c>
      <c r="D95" s="56" t="s">
        <v>97</v>
      </c>
      <c r="E95" s="5">
        <v>0</v>
      </c>
      <c r="F95" s="5">
        <v>0</v>
      </c>
      <c r="G95" s="5">
        <v>0</v>
      </c>
      <c r="H95" s="5">
        <v>0</v>
      </c>
      <c r="I95" s="5">
        <v>0</v>
      </c>
      <c r="J95" s="5">
        <v>0</v>
      </c>
      <c r="K95" s="5">
        <v>0</v>
      </c>
      <c r="L95" s="5">
        <v>0</v>
      </c>
      <c r="M95" s="23"/>
      <c r="N95" s="59" t="s">
        <v>100</v>
      </c>
      <c r="O95" s="4"/>
    </row>
    <row r="96" spans="1:15" ht="166.5" customHeight="1" x14ac:dyDescent="0.2">
      <c r="B96" s="60" t="s">
        <v>46</v>
      </c>
      <c r="C96" s="61"/>
      <c r="D96" s="61"/>
      <c r="E96" s="62">
        <f>SUM(E97)</f>
        <v>0</v>
      </c>
      <c r="F96" s="62">
        <f t="shared" ref="F96:L96" si="42">SUM(F97)</f>
        <v>0</v>
      </c>
      <c r="G96" s="62">
        <f t="shared" si="42"/>
        <v>0</v>
      </c>
      <c r="H96" s="62">
        <f t="shared" si="42"/>
        <v>0</v>
      </c>
      <c r="I96" s="62">
        <f t="shared" si="42"/>
        <v>0</v>
      </c>
      <c r="J96" s="62">
        <v>0</v>
      </c>
      <c r="K96" s="62">
        <f t="shared" si="42"/>
        <v>0</v>
      </c>
      <c r="L96" s="62">
        <f t="shared" si="42"/>
        <v>0</v>
      </c>
      <c r="M96" s="63"/>
      <c r="N96" s="37"/>
      <c r="O96" s="4"/>
    </row>
    <row r="97" spans="2:14" ht="61.15" customHeight="1" x14ac:dyDescent="0.2">
      <c r="B97" s="22"/>
      <c r="C97" s="8" t="s">
        <v>47</v>
      </c>
      <c r="D97" s="8"/>
      <c r="E97" s="5">
        <v>0</v>
      </c>
      <c r="F97" s="5">
        <v>0</v>
      </c>
      <c r="G97" s="5">
        <v>0</v>
      </c>
      <c r="H97" s="5">
        <v>0</v>
      </c>
      <c r="I97" s="5">
        <v>0</v>
      </c>
      <c r="J97" s="5">
        <v>0</v>
      </c>
      <c r="K97" s="5">
        <v>0</v>
      </c>
      <c r="L97" s="5">
        <v>0</v>
      </c>
      <c r="M97" s="23"/>
    </row>
    <row r="98" spans="2:14" ht="39" thickBot="1" x14ac:dyDescent="0.25">
      <c r="B98" s="22"/>
      <c r="C98" s="8" t="s">
        <v>42</v>
      </c>
      <c r="D98" s="56" t="s">
        <v>97</v>
      </c>
      <c r="E98" s="5">
        <v>0</v>
      </c>
      <c r="F98" s="5">
        <v>0</v>
      </c>
      <c r="G98" s="5">
        <v>0</v>
      </c>
      <c r="H98" s="5">
        <v>0</v>
      </c>
      <c r="I98" s="5">
        <v>0</v>
      </c>
      <c r="J98" s="5">
        <v>0</v>
      </c>
      <c r="K98" s="5">
        <v>0</v>
      </c>
      <c r="L98" s="5">
        <v>0</v>
      </c>
      <c r="M98" s="23"/>
      <c r="N98" s="49" t="s">
        <v>100</v>
      </c>
    </row>
    <row r="99" spans="2:14" ht="126.75" customHeight="1" x14ac:dyDescent="0.2">
      <c r="B99" s="60" t="s">
        <v>48</v>
      </c>
      <c r="C99" s="61"/>
      <c r="D99" s="61"/>
      <c r="E99" s="62">
        <f>SUM(E100)</f>
        <v>0</v>
      </c>
      <c r="F99" s="62">
        <f t="shared" ref="F99:L99" si="43">SUM(F100)</f>
        <v>0</v>
      </c>
      <c r="G99" s="62">
        <f t="shared" si="43"/>
        <v>0</v>
      </c>
      <c r="H99" s="62">
        <f t="shared" si="43"/>
        <v>0</v>
      </c>
      <c r="I99" s="62">
        <f t="shared" si="43"/>
        <v>0</v>
      </c>
      <c r="J99" s="62">
        <v>0</v>
      </c>
      <c r="K99" s="62">
        <f t="shared" si="43"/>
        <v>0</v>
      </c>
      <c r="L99" s="62">
        <f t="shared" si="43"/>
        <v>0</v>
      </c>
      <c r="M99" s="63"/>
    </row>
    <row r="100" spans="2:14" ht="63.75" x14ac:dyDescent="0.2">
      <c r="B100" s="22"/>
      <c r="C100" s="8" t="s">
        <v>49</v>
      </c>
      <c r="D100" s="8"/>
      <c r="E100" s="5">
        <v>0</v>
      </c>
      <c r="F100" s="5">
        <v>0</v>
      </c>
      <c r="G100" s="5">
        <v>0</v>
      </c>
      <c r="H100" s="5">
        <v>0</v>
      </c>
      <c r="I100" s="5">
        <v>0</v>
      </c>
      <c r="J100" s="5">
        <v>0</v>
      </c>
      <c r="K100" s="5">
        <v>0</v>
      </c>
      <c r="L100" s="5">
        <v>0</v>
      </c>
      <c r="M100" s="23"/>
    </row>
    <row r="101" spans="2:14" ht="38.25" x14ac:dyDescent="0.2">
      <c r="B101" s="22"/>
      <c r="C101" s="8" t="s">
        <v>42</v>
      </c>
      <c r="D101" s="56" t="s">
        <v>97</v>
      </c>
      <c r="E101" s="5">
        <v>0</v>
      </c>
      <c r="F101" s="5">
        <v>0</v>
      </c>
      <c r="G101" s="5">
        <v>0</v>
      </c>
      <c r="H101" s="5">
        <v>0</v>
      </c>
      <c r="I101" s="5">
        <v>0</v>
      </c>
      <c r="J101" s="5">
        <v>0</v>
      </c>
      <c r="K101" s="5">
        <v>0</v>
      </c>
      <c r="L101" s="5">
        <v>0</v>
      </c>
      <c r="M101" s="23"/>
      <c r="N101" s="49" t="s">
        <v>100</v>
      </c>
    </row>
    <row r="102" spans="2:14" ht="89.25" x14ac:dyDescent="0.2">
      <c r="B102" s="22"/>
      <c r="C102" s="8" t="s">
        <v>55</v>
      </c>
      <c r="D102" s="8"/>
      <c r="E102" s="5">
        <v>0</v>
      </c>
      <c r="F102" s="5">
        <v>0</v>
      </c>
      <c r="G102" s="5">
        <v>0</v>
      </c>
      <c r="H102" s="5">
        <v>0</v>
      </c>
      <c r="I102" s="5">
        <v>0</v>
      </c>
      <c r="J102" s="5">
        <v>0</v>
      </c>
      <c r="K102" s="5">
        <v>0</v>
      </c>
      <c r="L102" s="5">
        <v>0</v>
      </c>
      <c r="M102" s="23"/>
    </row>
    <row r="103" spans="2:14" ht="38.25" x14ac:dyDescent="0.2">
      <c r="B103" s="22"/>
      <c r="C103" s="8" t="s">
        <v>42</v>
      </c>
      <c r="D103" s="56" t="s">
        <v>97</v>
      </c>
      <c r="E103" s="5">
        <v>0</v>
      </c>
      <c r="F103" s="5">
        <v>0</v>
      </c>
      <c r="G103" s="5">
        <v>0</v>
      </c>
      <c r="H103" s="5">
        <v>0</v>
      </c>
      <c r="I103" s="5">
        <v>0</v>
      </c>
      <c r="J103" s="5">
        <v>0</v>
      </c>
      <c r="K103" s="5">
        <v>0</v>
      </c>
      <c r="L103" s="5">
        <v>0</v>
      </c>
      <c r="M103" s="23"/>
      <c r="N103" s="49" t="s">
        <v>100</v>
      </c>
    </row>
    <row r="104" spans="2:14" ht="25.5" x14ac:dyDescent="0.2">
      <c r="B104" s="22"/>
      <c r="C104" s="8" t="s">
        <v>56</v>
      </c>
      <c r="D104" s="8"/>
      <c r="E104" s="5">
        <v>0</v>
      </c>
      <c r="F104" s="5">
        <v>0</v>
      </c>
      <c r="G104" s="5">
        <v>0</v>
      </c>
      <c r="H104" s="5">
        <v>0</v>
      </c>
      <c r="I104" s="5">
        <v>0</v>
      </c>
      <c r="J104" s="5">
        <v>0</v>
      </c>
      <c r="K104" s="5">
        <v>0</v>
      </c>
      <c r="L104" s="5">
        <v>0</v>
      </c>
      <c r="M104" s="23"/>
    </row>
    <row r="105" spans="2:14" ht="38.25" x14ac:dyDescent="0.2">
      <c r="B105" s="22"/>
      <c r="C105" s="8" t="s">
        <v>42</v>
      </c>
      <c r="D105" s="56" t="s">
        <v>97</v>
      </c>
      <c r="E105" s="5">
        <v>0</v>
      </c>
      <c r="F105" s="5">
        <v>0</v>
      </c>
      <c r="G105" s="5">
        <v>0</v>
      </c>
      <c r="H105" s="5">
        <v>0</v>
      </c>
      <c r="I105" s="5">
        <v>0</v>
      </c>
      <c r="J105" s="5">
        <v>0</v>
      </c>
      <c r="K105" s="5">
        <v>0</v>
      </c>
      <c r="L105" s="5">
        <v>0</v>
      </c>
      <c r="M105" s="23"/>
      <c r="N105" s="49" t="s">
        <v>100</v>
      </c>
    </row>
    <row r="106" spans="2:14" ht="51" x14ac:dyDescent="0.2">
      <c r="B106" s="22"/>
      <c r="C106" s="8" t="s">
        <v>57</v>
      </c>
      <c r="D106" s="8"/>
      <c r="E106" s="5">
        <v>0</v>
      </c>
      <c r="F106" s="5">
        <v>0</v>
      </c>
      <c r="G106" s="5">
        <v>0</v>
      </c>
      <c r="H106" s="5">
        <v>0</v>
      </c>
      <c r="I106" s="5">
        <v>0</v>
      </c>
      <c r="J106" s="5">
        <v>0</v>
      </c>
      <c r="K106" s="5">
        <v>0</v>
      </c>
      <c r="L106" s="5">
        <v>0</v>
      </c>
      <c r="M106" s="23"/>
    </row>
    <row r="107" spans="2:14" ht="26.25" thickBot="1" x14ac:dyDescent="0.25">
      <c r="B107" s="22"/>
      <c r="C107" s="8" t="s">
        <v>42</v>
      </c>
      <c r="D107" s="56" t="s">
        <v>97</v>
      </c>
      <c r="E107" s="5">
        <v>0</v>
      </c>
      <c r="F107" s="5">
        <v>0</v>
      </c>
      <c r="G107" s="5">
        <v>0</v>
      </c>
      <c r="H107" s="5">
        <v>0</v>
      </c>
      <c r="I107" s="5">
        <v>0</v>
      </c>
      <c r="J107" s="5">
        <v>0</v>
      </c>
      <c r="K107" s="5">
        <v>0</v>
      </c>
      <c r="L107" s="5">
        <v>0</v>
      </c>
      <c r="M107" s="23"/>
    </row>
    <row r="108" spans="2:14" ht="152.44999999999999" customHeight="1" x14ac:dyDescent="0.2">
      <c r="B108" s="60" t="s">
        <v>58</v>
      </c>
      <c r="C108" s="61"/>
      <c r="D108" s="61"/>
      <c r="E108" s="62">
        <f>SUM(E109)</f>
        <v>0</v>
      </c>
      <c r="F108" s="62">
        <f t="shared" ref="F108:L108" si="44">SUM(F109)</f>
        <v>0</v>
      </c>
      <c r="G108" s="62">
        <f t="shared" si="44"/>
        <v>0</v>
      </c>
      <c r="H108" s="62">
        <f t="shared" si="44"/>
        <v>0</v>
      </c>
      <c r="I108" s="62">
        <f>I110</f>
        <v>462120</v>
      </c>
      <c r="J108" s="62">
        <f t="shared" ref="J108:K108" si="45">J110</f>
        <v>462120</v>
      </c>
      <c r="K108" s="62" t="str">
        <f t="shared" si="45"/>
        <v>6 007 560</v>
      </c>
      <c r="L108" s="62">
        <f t="shared" si="44"/>
        <v>0</v>
      </c>
      <c r="M108" s="63" t="s">
        <v>87</v>
      </c>
    </row>
    <row r="109" spans="2:14" ht="89.25" x14ac:dyDescent="0.2">
      <c r="B109" s="22"/>
      <c r="C109" s="8" t="s">
        <v>59</v>
      </c>
      <c r="D109" s="8"/>
      <c r="E109" s="5">
        <v>0</v>
      </c>
      <c r="F109" s="5">
        <v>0</v>
      </c>
      <c r="G109" s="5">
        <v>0</v>
      </c>
      <c r="H109" s="5">
        <v>0</v>
      </c>
      <c r="I109" s="5">
        <f>I110</f>
        <v>462120</v>
      </c>
      <c r="J109" s="5">
        <f t="shared" ref="J109:K109" si="46">J110</f>
        <v>462120</v>
      </c>
      <c r="K109" s="5" t="str">
        <f t="shared" si="46"/>
        <v>6 007 560</v>
      </c>
      <c r="L109" s="5">
        <v>0</v>
      </c>
      <c r="M109" s="23" t="s">
        <v>87</v>
      </c>
    </row>
    <row r="110" spans="2:14" ht="319.5" thickBot="1" x14ac:dyDescent="0.25">
      <c r="B110" s="52"/>
      <c r="C110" s="53" t="s">
        <v>42</v>
      </c>
      <c r="D110" s="87" t="s">
        <v>52</v>
      </c>
      <c r="E110" s="88">
        <v>0</v>
      </c>
      <c r="F110" s="88">
        <v>0</v>
      </c>
      <c r="G110" s="88">
        <v>0</v>
      </c>
      <c r="H110" s="88">
        <v>0</v>
      </c>
      <c r="I110" s="54">
        <v>462120</v>
      </c>
      <c r="J110" s="54">
        <v>462120</v>
      </c>
      <c r="K110" s="54" t="s">
        <v>88</v>
      </c>
      <c r="L110" s="54">
        <v>0</v>
      </c>
      <c r="M110" s="55" t="s">
        <v>87</v>
      </c>
      <c r="N110" s="49" t="s">
        <v>91</v>
      </c>
    </row>
  </sheetData>
  <mergeCells count="11">
    <mergeCell ref="N4:N5"/>
    <mergeCell ref="B12:M12"/>
    <mergeCell ref="B29:M29"/>
    <mergeCell ref="B73:M73"/>
    <mergeCell ref="M4:M5"/>
    <mergeCell ref="B4:B5"/>
    <mergeCell ref="C4:C5"/>
    <mergeCell ref="D4:D5"/>
    <mergeCell ref="E4:G4"/>
    <mergeCell ref="H4:L4"/>
    <mergeCell ref="B63:M63"/>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aa7d295-2028-48ca-96f4-d3d4e853a23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0E751E91AD10442AD8827F170A8F5BE" ma:contentTypeVersion="15" ma:contentTypeDescription="Create a new document." ma:contentTypeScope="" ma:versionID="0fbb5071a2ef7fb929477016d7762381">
  <xsd:schema xmlns:xsd="http://www.w3.org/2001/XMLSchema" xmlns:xs="http://www.w3.org/2001/XMLSchema" xmlns:p="http://schemas.microsoft.com/office/2006/metadata/properties" xmlns:ns3="adb93525-2cd8-4c9b-88fb-f20da6f6cce1" xmlns:ns4="7aa7d295-2028-48ca-96f4-d3d4e853a235" targetNamespace="http://schemas.microsoft.com/office/2006/metadata/properties" ma:root="true" ma:fieldsID="b2fef502daa56b552c25a0a4b59a50bc" ns3:_="" ns4:_="">
    <xsd:import namespace="adb93525-2cd8-4c9b-88fb-f20da6f6cce1"/>
    <xsd:import namespace="7aa7d295-2028-48ca-96f4-d3d4e853a235"/>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AutoKeyPoints" minOccurs="0"/>
                <xsd:element ref="ns4:MediaServiceKeyPoints" minOccurs="0"/>
                <xsd:element ref="ns4:MediaServiceLocation"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b93525-2cd8-4c9b-88fb-f20da6f6cce1"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aa7d295-2028-48ca-96f4-d3d4e853a235"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91B5BF2-F3D7-4679-869F-469DE8D8871E}">
  <ds:schemaRefs>
    <ds:schemaRef ds:uri="http://schemas.openxmlformats.org/package/2006/metadata/core-properties"/>
    <ds:schemaRef ds:uri="adb93525-2cd8-4c9b-88fb-f20da6f6cce1"/>
    <ds:schemaRef ds:uri="http://schemas.microsoft.com/office/2006/documentManagement/types"/>
    <ds:schemaRef ds:uri="http://www.w3.org/XML/1998/namespace"/>
    <ds:schemaRef ds:uri="7aa7d295-2028-48ca-96f4-d3d4e853a235"/>
    <ds:schemaRef ds:uri="http://purl.org/dc/elements/1.1/"/>
    <ds:schemaRef ds:uri="http://purl.org/dc/dcmitype/"/>
    <ds:schemaRef ds:uri="http://schemas.microsoft.com/office/2006/metadata/properties"/>
    <ds:schemaRef ds:uri="http://schemas.microsoft.com/office/infopath/2007/PartnerControls"/>
    <ds:schemaRef ds:uri="http://purl.org/dc/terms/"/>
  </ds:schemaRefs>
</ds:datastoreItem>
</file>

<file path=customXml/itemProps2.xml><?xml version="1.0" encoding="utf-8"?>
<ds:datastoreItem xmlns:ds="http://schemas.openxmlformats.org/officeDocument/2006/customXml" ds:itemID="{B11F929B-C2CB-4CFB-9595-5CB523869A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b93525-2cd8-4c9b-88fb-f20da6f6cce1"/>
    <ds:schemaRef ds:uri="7aa7d295-2028-48ca-96f4-d3d4e853a23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A38144B-AA10-4FF0-A033-3CE8FBA4CC8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Pielikums</vt:lpstr>
    </vt:vector>
  </TitlesOfParts>
  <Company>Tieslietu Sektors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Niks Balinskis</dc:creator>
  <cp:lastModifiedBy>Niks Balinskis</cp:lastModifiedBy>
  <dcterms:created xsi:type="dcterms:W3CDTF">2023-03-16T07:07:14Z</dcterms:created>
  <dcterms:modified xsi:type="dcterms:W3CDTF">2024-10-28T12:11:37Z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0x01010010E751E91AD10442AD8827F170A8F5BE</vt:lpwstr>
  </property>
  <property fmtid="{D5CDD505-2E9C-101B-9397-08002B2CF9AE}" pid="3" name="MediaServiceImageTags">
    <vt:lpwstr/>
  </property>
</Properties>
</file>