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https://vide-my.sharepoint.com/personal/anete_apsite_varam_gov_lv/Documents/Desktop/"/>
    </mc:Choice>
  </mc:AlternateContent>
  <xr:revisionPtr revIDLastSave="0" documentId="8_{C5D68A90-396B-46F5-83BE-E4580B3D184B}" xr6:coauthVersionLast="47" xr6:coauthVersionMax="47" xr10:uidLastSave="{00000000-0000-0000-0000-000000000000}"/>
  <bookViews>
    <workbookView xWindow="-110" yWindow="-110" windowWidth="19420" windowHeight="10420" xr2:uid="{6CAC49B5-51FB-4603-85D2-33B472025DB5}"/>
  </bookViews>
  <sheets>
    <sheet name="Sheet1" sheetId="1" r:id="rId1"/>
  </sheets>
  <definedNames>
    <definedName name="_xlnm._FilterDatabase" localSheetId="0" hidden="1">Sheet1!$A$30:$Q$580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1" l="1"/>
  <c r="P9" i="1"/>
  <c r="I10" i="1"/>
  <c r="J10" i="1"/>
  <c r="K10" i="1"/>
  <c r="L10" i="1"/>
  <c r="M10" i="1"/>
  <c r="N10" i="1"/>
  <c r="O10" i="1"/>
  <c r="H10" i="1"/>
  <c r="I11" i="1"/>
  <c r="J11" i="1"/>
  <c r="K11" i="1"/>
  <c r="L11" i="1"/>
  <c r="M11" i="1"/>
  <c r="N11" i="1"/>
  <c r="O11" i="1"/>
  <c r="H11" i="1"/>
  <c r="I12" i="1"/>
  <c r="J12" i="1"/>
  <c r="K12" i="1"/>
  <c r="L12" i="1"/>
  <c r="M12" i="1"/>
  <c r="N12" i="1"/>
  <c r="O12" i="1"/>
  <c r="H12" i="1"/>
  <c r="I13" i="1"/>
  <c r="J13" i="1"/>
  <c r="K13" i="1"/>
  <c r="L13" i="1"/>
  <c r="M13" i="1"/>
  <c r="N13" i="1"/>
  <c r="O13" i="1"/>
  <c r="H13" i="1"/>
  <c r="I14" i="1"/>
  <c r="J14" i="1"/>
  <c r="K14" i="1"/>
  <c r="L14" i="1"/>
  <c r="M14" i="1"/>
  <c r="N14" i="1"/>
  <c r="O14" i="1"/>
  <c r="H14" i="1"/>
  <c r="I15" i="1"/>
  <c r="J15" i="1"/>
  <c r="K15" i="1"/>
  <c r="L15" i="1"/>
  <c r="M15" i="1"/>
  <c r="N15" i="1"/>
  <c r="O15" i="1"/>
  <c r="H15" i="1"/>
  <c r="I16" i="1"/>
  <c r="J16" i="1"/>
  <c r="K16" i="1"/>
  <c r="L16" i="1"/>
  <c r="M16" i="1"/>
  <c r="N16" i="1"/>
  <c r="O16" i="1"/>
  <c r="H16" i="1"/>
  <c r="I17" i="1"/>
  <c r="J17" i="1"/>
  <c r="K17" i="1"/>
  <c r="L17" i="1"/>
  <c r="M17" i="1"/>
  <c r="N17" i="1"/>
  <c r="O17" i="1"/>
  <c r="H17" i="1"/>
  <c r="I18" i="1"/>
  <c r="J18" i="1"/>
  <c r="K18" i="1"/>
  <c r="L18" i="1"/>
  <c r="M18" i="1"/>
  <c r="N18" i="1"/>
  <c r="O18" i="1"/>
  <c r="H18" i="1"/>
  <c r="I29" i="1"/>
  <c r="J29" i="1"/>
  <c r="K29" i="1"/>
  <c r="L29" i="1"/>
  <c r="M29" i="1"/>
  <c r="N29" i="1"/>
  <c r="O29" i="1"/>
  <c r="H29" i="1"/>
  <c r="I28" i="1"/>
  <c r="J28" i="1"/>
  <c r="K28" i="1"/>
  <c r="L28" i="1"/>
  <c r="M28" i="1"/>
  <c r="N28" i="1"/>
  <c r="O28" i="1"/>
  <c r="H28" i="1"/>
  <c r="I27" i="1"/>
  <c r="J27" i="1"/>
  <c r="K27" i="1"/>
  <c r="L27" i="1"/>
  <c r="M27" i="1"/>
  <c r="N27" i="1"/>
  <c r="O27" i="1"/>
  <c r="H27" i="1"/>
  <c r="I26" i="1"/>
  <c r="J26" i="1"/>
  <c r="K26" i="1"/>
  <c r="L26" i="1"/>
  <c r="M26" i="1"/>
  <c r="N26" i="1"/>
  <c r="O26" i="1"/>
  <c r="H26" i="1"/>
  <c r="I25" i="1"/>
  <c r="J25" i="1"/>
  <c r="K25" i="1"/>
  <c r="L25" i="1"/>
  <c r="M25" i="1"/>
  <c r="N25" i="1"/>
  <c r="O25" i="1"/>
  <c r="H25" i="1"/>
  <c r="P25" i="1"/>
  <c r="I24" i="1"/>
  <c r="J24" i="1"/>
  <c r="K24" i="1"/>
  <c r="L24" i="1"/>
  <c r="M24" i="1"/>
  <c r="N24" i="1"/>
  <c r="O24" i="1"/>
  <c r="H24" i="1"/>
  <c r="I23" i="1"/>
  <c r="J23" i="1"/>
  <c r="K23" i="1"/>
  <c r="L23" i="1"/>
  <c r="M23" i="1"/>
  <c r="N23" i="1"/>
  <c r="O23" i="1"/>
  <c r="H23" i="1"/>
  <c r="N22" i="1"/>
  <c r="O22" i="1"/>
  <c r="N21" i="1"/>
  <c r="O21" i="1"/>
  <c r="I22" i="1"/>
  <c r="J22" i="1"/>
  <c r="K22" i="1"/>
  <c r="L22" i="1"/>
  <c r="M22" i="1"/>
  <c r="H22" i="1"/>
  <c r="I21" i="1"/>
  <c r="J21" i="1"/>
  <c r="K21" i="1"/>
  <c r="L21" i="1"/>
  <c r="M21" i="1"/>
  <c r="E21" i="1"/>
  <c r="F21" i="1"/>
  <c r="G21" i="1"/>
  <c r="E22" i="1"/>
  <c r="F22" i="1"/>
  <c r="G22" i="1"/>
  <c r="E23" i="1"/>
  <c r="F23" i="1"/>
  <c r="G23" i="1"/>
  <c r="E24" i="1"/>
  <c r="F24" i="1"/>
  <c r="G24" i="1"/>
  <c r="E25" i="1"/>
  <c r="F25" i="1"/>
  <c r="G25" i="1"/>
  <c r="E26" i="1"/>
  <c r="F26" i="1"/>
  <c r="G26" i="1"/>
  <c r="E27" i="1"/>
  <c r="F27" i="1"/>
  <c r="G27" i="1"/>
  <c r="E28" i="1"/>
  <c r="F28" i="1"/>
  <c r="G28" i="1"/>
  <c r="E29" i="1"/>
  <c r="F29" i="1"/>
  <c r="G29" i="1"/>
  <c r="E31" i="1"/>
  <c r="F31" i="1"/>
  <c r="G31" i="1"/>
  <c r="E131" i="1"/>
  <c r="F131" i="1"/>
  <c r="G131" i="1"/>
  <c r="E163" i="1"/>
  <c r="F163" i="1"/>
  <c r="G163" i="1"/>
  <c r="E282" i="1"/>
  <c r="F282" i="1"/>
  <c r="G282" i="1"/>
  <c r="E340" i="1"/>
  <c r="F340" i="1"/>
  <c r="G340" i="1"/>
  <c r="E370" i="1"/>
  <c r="F370" i="1"/>
  <c r="G370" i="1"/>
  <c r="E452" i="1"/>
  <c r="F452" i="1"/>
  <c r="G452" i="1"/>
  <c r="E468" i="1"/>
  <c r="F468" i="1"/>
  <c r="G468" i="1"/>
  <c r="E526" i="1"/>
  <c r="F526" i="1"/>
  <c r="G526" i="1"/>
  <c r="E574" i="1"/>
  <c r="F574" i="1"/>
  <c r="G574" i="1"/>
  <c r="H574" i="1"/>
  <c r="I574" i="1"/>
  <c r="J574" i="1"/>
  <c r="K574" i="1"/>
  <c r="L574" i="1"/>
  <c r="M574" i="1"/>
  <c r="N574" i="1"/>
  <c r="O574" i="1"/>
  <c r="P574" i="1"/>
  <c r="H526" i="1"/>
  <c r="I526" i="1"/>
  <c r="J526" i="1"/>
  <c r="K526" i="1"/>
  <c r="L526" i="1"/>
  <c r="M526" i="1"/>
  <c r="N526" i="1"/>
  <c r="O526" i="1"/>
  <c r="P526" i="1"/>
  <c r="H468" i="1"/>
  <c r="I468" i="1"/>
  <c r="J468" i="1"/>
  <c r="K468" i="1"/>
  <c r="L468" i="1"/>
  <c r="M468" i="1"/>
  <c r="N468" i="1"/>
  <c r="O468" i="1"/>
  <c r="P468" i="1"/>
  <c r="H452" i="1"/>
  <c r="I452" i="1"/>
  <c r="J452" i="1"/>
  <c r="K452" i="1"/>
  <c r="L452" i="1"/>
  <c r="M452" i="1"/>
  <c r="N452" i="1"/>
  <c r="O452" i="1"/>
  <c r="P452" i="1"/>
  <c r="H370" i="1"/>
  <c r="I370" i="1"/>
  <c r="J370" i="1"/>
  <c r="K370" i="1"/>
  <c r="L370" i="1"/>
  <c r="M370" i="1"/>
  <c r="N370" i="1"/>
  <c r="O370" i="1"/>
  <c r="P370" i="1"/>
  <c r="H340" i="1"/>
  <c r="I340" i="1"/>
  <c r="J340" i="1"/>
  <c r="K340" i="1"/>
  <c r="L340" i="1"/>
  <c r="M340" i="1"/>
  <c r="N340" i="1"/>
  <c r="O340" i="1"/>
  <c r="P340" i="1"/>
  <c r="H282" i="1"/>
  <c r="I282" i="1"/>
  <c r="J282" i="1"/>
  <c r="K282" i="1"/>
  <c r="L282" i="1"/>
  <c r="M282" i="1"/>
  <c r="N282" i="1"/>
  <c r="O282" i="1"/>
  <c r="P282" i="1"/>
  <c r="H163" i="1"/>
  <c r="I163" i="1"/>
  <c r="J163" i="1"/>
  <c r="K163" i="1"/>
  <c r="L163" i="1"/>
  <c r="M163" i="1"/>
  <c r="N163" i="1"/>
  <c r="O163" i="1"/>
  <c r="P163" i="1"/>
  <c r="H131" i="1"/>
  <c r="I131" i="1"/>
  <c r="J131" i="1"/>
  <c r="K131" i="1"/>
  <c r="L131" i="1"/>
  <c r="M131" i="1"/>
  <c r="N131" i="1"/>
  <c r="O131" i="1"/>
  <c r="P131" i="1"/>
  <c r="H31" i="1"/>
  <c r="I31" i="1"/>
  <c r="J31" i="1"/>
  <c r="K31" i="1"/>
  <c r="L31" i="1"/>
  <c r="M31" i="1"/>
  <c r="N31" i="1"/>
  <c r="O31" i="1"/>
  <c r="O9" i="1" l="1"/>
  <c r="N9" i="1"/>
  <c r="M9" i="1"/>
  <c r="L9" i="1"/>
  <c r="K9" i="1"/>
  <c r="J9" i="1"/>
  <c r="I9" i="1"/>
  <c r="H9" i="1"/>
  <c r="H19" i="1"/>
  <c r="I19" i="1"/>
  <c r="K19" i="1"/>
  <c r="N19" i="1"/>
  <c r="J19" i="1"/>
  <c r="O19" i="1"/>
  <c r="L19" i="1"/>
  <c r="M19" i="1"/>
  <c r="E19" i="1"/>
  <c r="G19" i="1"/>
  <c r="F19" i="1"/>
  <c r="M8" i="1" l="1"/>
  <c r="I8" i="1"/>
  <c r="O8" i="1"/>
  <c r="J8" i="1"/>
  <c r="H8" i="1"/>
  <c r="N8" i="1"/>
  <c r="K8" i="1"/>
  <c r="L8" i="1"/>
</calcChain>
</file>

<file path=xl/sharedStrings.xml><?xml version="1.0" encoding="utf-8"?>
<sst xmlns="http://schemas.openxmlformats.org/spreadsheetml/2006/main" count="979" uniqueCount="349">
  <si>
    <t>Gaisa piesārņojuma samazināšanas rīcības plāns 2025.- 2030.gadam</t>
  </si>
  <si>
    <t>Pielikums</t>
  </si>
  <si>
    <t>Uzdevums</t>
  </si>
  <si>
    <t>Pasākums</t>
  </si>
  <si>
    <t>Vidēja termiņa budžeta ietvara likumā plānotais finansējums</t>
  </si>
  <si>
    <t>Nepieciešamais papildu finansējums</t>
  </si>
  <si>
    <t>Pasākuma īstenošanas gads</t>
  </si>
  <si>
    <t>Komentāri</t>
  </si>
  <si>
    <t>n gads</t>
  </si>
  <si>
    <t>n + 1</t>
  </si>
  <si>
    <t>n + 2</t>
  </si>
  <si>
    <t>Finansējums plāna realizācijai kopā (bāzes un mērķa scenārijs)</t>
  </si>
  <si>
    <t>Finansējums plāna realizācijai kopā (mērķa scenārijs)</t>
  </si>
  <si>
    <t>tajā skaitā</t>
  </si>
  <si>
    <t>16. Zemkopības ministrija</t>
  </si>
  <si>
    <t>Pašvaldību budžets</t>
  </si>
  <si>
    <t>Finansējums plāna realizācijai kopā (bāzes scenārijs)</t>
  </si>
  <si>
    <t xml:space="preserve">1. rīcības virziens - emisiju samazināšana no piesārņojošām darbībām </t>
  </si>
  <si>
    <t xml:space="preserve">1.1. apakšuzdevums: Piesārņojuma ierobežošana un kontrole </t>
  </si>
  <si>
    <t>B.1.1.1.Nodrošināt jaunajos secinājumos par LPTP noteikto prasību ieviešanu</t>
  </si>
  <si>
    <t>B</t>
  </si>
  <si>
    <t>Īstenots esošā budžeta ietvaros, neparedzot papildu finansējumu</t>
  </si>
  <si>
    <t>(VVD)</t>
  </si>
  <si>
    <t>23.01.00 Valsts vides dienests</t>
  </si>
  <si>
    <t>B.1.1.2. Stiprināt Valsts vides dienesta kapacitāti, lai nodrošinātu efektīvāku piesārņojošo darbību radīto emisiju kontroli</t>
  </si>
  <si>
    <t>B.1.1.3. Stiprināt Valsts ugunsdzēsības un glābšanas dienesta kapacitāti, lai mazinātu ugunsgrēku un citu negadījumu rezultātā radīto gaisa piesārņojumu: 1) Uzbūvēti astoņpadsmit katastrofu pārvaldības centri (KPC)</t>
  </si>
  <si>
    <t>B.1.1.3. Stiprināt Valsts ugunsdzēsības un glābšanas dienesta kapacitāti, lai mazinātu ugunsgrēku un citu negadījumu rezultātā radīto gaisa piesārņojumu: 2) Pilnveidota VUGD tehniskā bāze</t>
  </si>
  <si>
    <t>B.1.1.3. Stiprināt Valsts ugunsdzēsības un glābšanas dienesta kapacitāti, lai mazinātu ugunsgrēku un citu negadījumu rezultātā radīto gaisa piesārņojumu: 3) Attīstīta reaģēšanas personāla gatavības taktiskās un tehniskās spējas, ieviestas agrās brīdināšanas sistēmas, paplašināti prevencijas pasākumi</t>
  </si>
  <si>
    <t xml:space="preserve">Kopējais finansējums, kas ir pieejāms pasākumu B.1.1.3.un B.1.1.4. īstenošanai ir 36,630 milj.  EUR - ANMP investīcija 1.3.1.1.i. “Glābšanas dienestu kapacitātes stiprināšana”; 64,817 milj. EUR - KPP 2.1.3 SAM 3.pasākums “Katastrofu risku mazināšanas pasākumi” </t>
  </si>
  <si>
    <t>(VUGD)</t>
  </si>
  <si>
    <t>97.00.00 Nozaru vadība un
politikas plānošana / 07.00.00 Ugunsdrošība, glābšana un civilā aizsardzība/ MFF projektu īstenošana (74.00.00, 61.00.00 vai 62.00.00)</t>
  </si>
  <si>
    <t>B.1.1.4. Atjaunot VUGD transportlīdzekļu parku</t>
  </si>
  <si>
    <t>Finansējuma avots: KPP finansējums, iekļauts B.1.1.3. pasākumā</t>
  </si>
  <si>
    <t>97.00.00 Nozaru vadība un
politikas plānošana / 07.00.00 Ugunsdrošība, glābšana un civilā aizsardzība/MFF projektu īstenošana (74.00.00, 61.00.00 vai 62.00.00)</t>
  </si>
  <si>
    <t>M.1.1.1. Plašāk iesaistīt pašvaldības piesārņojošo darbību nosacījumu noteikšanā: 1) Izstrādāts Piesārņojošo darbību likumprojekts</t>
  </si>
  <si>
    <t>M</t>
  </si>
  <si>
    <t xml:space="preserve">97.00.00 Nozaru vadība un
politikas plānošana </t>
  </si>
  <si>
    <t xml:space="preserve">M.1.1.1. Plašāk iesaistīt pašvaldības piesārņojošo darbību nosacījumu noteikšanā: 2) Spēkā stājušies pašvaldību saistošie noteikumi </t>
  </si>
  <si>
    <t>M.1.1.2. Izstrādāt vadlīnijas pašvaldībām par iespējām noteikt papildus vides prasības piesārņojošajām darbībām</t>
  </si>
  <si>
    <t>(LVAF)</t>
  </si>
  <si>
    <t xml:space="preserve">21.00.00 Vides aizsardzības
fonds un iemaksas starptautiskajās
organizācijās / 97.00.00 Nozaru vadība un
politikas plānošana </t>
  </si>
  <si>
    <t>M.1.1.3. Veikt mērījumus piesārņojošo darbību operatoru iekārtās dažādās rūpniecības nozarēs[1] un GOS emitējošās iekārtās tām gaisu piesārņojošām vielām, kurām ir noteikti emisiju robežlielumi vai emisiju limiti</t>
  </si>
  <si>
    <t>1.2. apakšuzdevums: Veicināt rūpniecības objektu un publisko ēku pieslēgšanu pie centralizētās siltumapgādes un bezemisiju siltumapgādes tehnoloģiju ieviešanu</t>
  </si>
  <si>
    <t>B.1.2.1. Sniegt finansiālu atbalstu, lai veicinātu publisko būvju un rūpniecības objektu pieslēgšanu CSAS: 1) Īstenotas esošās atbalsta programmas</t>
  </si>
  <si>
    <t>B.1.2.1. Sniegt finansiālu atbalstu, lai veicinātu publisko būvju un rūpniecības objektu pieslēgšanu CSAS: 2) rūpniecības objektu un publisko būvju skaits, kas pieslēgti CSAS</t>
  </si>
  <si>
    <t xml:space="preserve">Īstenojams apstiprināto MFF programmu un pasākumu ietvaros. Papildus finansējums nav nepieciešams. </t>
  </si>
  <si>
    <t xml:space="preserve"> 97.00.00 Nozaru vadība un
politikas plānošana/MFF projektu īstenošana (74.00.00, 61.00.00 vai 62.00.00)</t>
  </si>
  <si>
    <t xml:space="preserve"> 97.00.00 Nozaru vadība un
politikas plānošana/ MFF projektu īstenošana (74.00.00, 61.00.00 vai 62.00.00)</t>
  </si>
  <si>
    <t>97.00.00 Nozaru vadība un
politikas plānošana/ MFF projektu īstenošana (74.00.00, 61.00.00 vai 62.00.00)</t>
  </si>
  <si>
    <t>M.1.2.1. Pārskatīt vai izstrādāt jaunus saistošos noteikumus par siltumapgādes attīstību un veidiem Latvijas valstspilsētās ar gaisa kvalitātes problēmām</t>
  </si>
  <si>
    <t>Nav precīzi aprēķināms. Iespējama īstenošana esošā budžeta ietvaros. Potenciālās izmaksas ir atkarīgas no nepieciešamības veikt papildu aprēķinus vai novērtējumus, kas ir atkarīgi no katras pašvaldības pašreiz pieejamās informācijas un nākotnē plānotajiem pasākumiem.</t>
  </si>
  <si>
    <t>M.1.2.2. Efektivizēt esošo atbalsta programmu izmantošanu, lai palielinātu CSAS un bezemisiju AER īpatsvaru teritorijās ar sliktu gaisa kvalitāti</t>
  </si>
  <si>
    <t>M.1.2.3. Sniegt finansiālu atbalstu, lai veicinātu publisko būvju un rūpniecības objektu pieslēgšanu CSAS (jaunas programmas) - 1) Izstrādāti nosacījumi atbalsta sniegšanai pieslēgumiem citu plānoto atbalsta programmu īstenošanas noteikumos;</t>
  </si>
  <si>
    <t>M.1.2.3. Sniegt finansiālu atbalstu, lai veicinātu publisko būvju un rūpniecības objektu pieslēgšanu CSAS (jaunas programmas) - 2) Īstenotas jaunās atbalsta programmas;</t>
  </si>
  <si>
    <t xml:space="preserve">Atbalsts ir jāiekļauj visu programmu, kuras paredz jauna ēku celtniecību, jaunizstrādājamos MK īstenošanas noteikumos. Atbalsts ir jāiekļauj EKII un Modernizācijas fonda atbalsta programmu jaunizstrādājamos MK īstenošanas noteikumos (atbildīgā KEM). Šobrīd nav precīzi aprēķināms, jo tas ir atkarīgs no pieejamajiem resursiem nākotnē. </t>
  </si>
  <si>
    <t xml:space="preserve">Atbalsts iekļaujams jaunizstrādājamos MK noteikumos par KPP pasākumu īstenošanu, ieskaitot 2.1.1.2., 2.1.1.4. un 2.1.1.8 pasākumus. Šobrīd nav precīzi aprēķināms, jo tas ir atkarīgs no pieejamajiem resursiem. </t>
  </si>
  <si>
    <t xml:space="preserve">Atbalsts iekļaujams jaunizstrādājamos MK noteikumos par KPP pasākumu īstenošanu, ieskaitot 2.1.1.6. pasākumu. Šobrīd nav precīzi aprēķināms, jo tas ir atkarīgs no pieejamajiem resursiem. </t>
  </si>
  <si>
    <t xml:space="preserve">Atbalsts iekļaujams jaunizstrādājamos MK noteikumos par KPP pasākumu īstenošanu, ieskaitot 2.1.1.5. pasākumu. Šobrīd nav precīzi aprēķināms, jo tas ir atkarīgs no pieejamajiem resursiem. </t>
  </si>
  <si>
    <t>1.3. apakšuzdevums: Emisiju samazināšana sadedzināšanas iekārtās, tai skaitā centralizētajās siltumapgādes sistēmās</t>
  </si>
  <si>
    <t>B.1.3.1. Alternatīvo degvielu pieejamības un elektrotīkla pieslēgumu pie piestātnēm nodrošināšana lielajās ostās</t>
  </si>
  <si>
    <t>Finansējuma avots: 14,79 milj. EUR - iekļauts KPP 3.1.1 SAM 6.pasākuma “Lielo ostu infrastruktūras attīstība” kopējā finansējumā, ieviešana līdz 31.12.2029</t>
  </si>
  <si>
    <t>Līdzatbildīgās institūcijas</t>
  </si>
  <si>
    <t xml:space="preserve"> 97.00.00 Nozaru vadība un politikas plānošana </t>
  </si>
  <si>
    <t>M.1.3.1. Nodrošināt MK noteikumos par sadedzināšanas iekārtām noteikto prasību izpildi: 1)  Īstenota kontroles programma</t>
  </si>
  <si>
    <t>Iespējamais avots: LVAF vai valsts budžets</t>
  </si>
  <si>
    <t xml:space="preserve">23.01.00 Valsts vides dienests/ 97.00.00 Nozaru vadība un
politikas plānošana </t>
  </si>
  <si>
    <t>M.1.3.1. Nodrošināt MK noteikumos par sadedzināšanas iekārtām noteikto prasību izpildi: 2) Īstenotas divas informēšanas kampaņas</t>
  </si>
  <si>
    <t>M.1.3.1. Nodrošināt MK noteikumos par sadedzināšanas iekārtām noteikto prasību izpildi: 3) Veikta aptuveni 300 sadedzināšanas iekārtu (5-50 MW) piesārņojošo darbību atļauju pārskatīšana</t>
  </si>
  <si>
    <t>M.1.3.1. Nodrošināt MK noteikumos par sadedzināšanas iekārtām noteikto prasību izpildi: 4) Izveidots C piesārņojošās kategorijas sadedzināšanas iekārtu reģistrs</t>
  </si>
  <si>
    <t>M.1.3.1. Nodrošināt MK noteikumos par sadedzināšanas iekārtām noteikto prasību izpildi: 5) Emisiju mērījumu veikšana (vismaz 150 mērījumi katru gadu)</t>
  </si>
  <si>
    <t xml:space="preserve">M.1.3.2. Sniegt finansiālu atbalstu emisiju attīrīšanas iekārtu uzstādīšanai sadedzināšanas iekārtās vai esošo sadedzināšanas iekārtu nomaiņai uz videi draudzīgākām (jauna programma) </t>
  </si>
  <si>
    <t xml:space="preserve">Papildus nepieciešamais finansējums: ~ 10 milj. EUR, Iespējamais avots: MFF vai SKF (tikai attiecībā uz atbalstu iekārtu nomaiņu). </t>
  </si>
  <si>
    <t>Līdzatbildīgā institūcija</t>
  </si>
  <si>
    <t>B.1.4. apakšuzdevums: Emisiju samazināšana sadedzināšanas iekārtās, tai skaitā centralizētajās siltumapgādes sistēmās</t>
  </si>
  <si>
    <t>B.1.4.1. Sniegt finansiālu atbalstu attīrīšanas iekārtu uzstādīšanai pašvaldību siltumapgādē (mērķteritorija – valstspilsētu un novadu pilsētu teritorijas)</t>
  </si>
  <si>
    <t>Finansējuma avots: 2,822 milj. EUR - KPP 2.2.3 SAM 7.pasākums: ERAF finansējums, ieviešana līdz 31.12.2027.</t>
  </si>
  <si>
    <t>97.00.00 Nozaru vadība un politikas plānošana/MFF projektu īstenošana (74.00.00, 61.00.00 vai 62.00.00)</t>
  </si>
  <si>
    <t xml:space="preserve">B.1.4.2. Sniegt finansiālu atbalstu emisiju attīrīšanas iekārtu ieviešanai publiskajās ēkās un ražošanas sektora uzņēmumos, ja tas nepieciešams saskaņā ar MK noteikumiem par sadedzināšanas iekārtām un nav iespējams nodrošināt ēkas pieslēgšanu CSAS </t>
  </si>
  <si>
    <t>Finansējuma avots: 23,956 milj. EUR - ANMP investīcija 1.2.1.4.i, ieviešana līdz 01.06.2026. (valsts (publiskās) ēkās); 75,267 milj. EUR - ANMP investīcija 1.2.1.2.i, ieviešana līdz 31.08.2026. (uzņēmējdarbībai); 29,304 milj. EUR - ANMP investīcija 1.2.1.3.i, ieviešana līdz 31.12.2025. (pašvaldību ēkās)</t>
  </si>
  <si>
    <t>97.00.00 Nozaru vadība un politikas plānošana/ MFF projektu īstenošana (74.00.00, 61.00.00 vai 62.00.00)</t>
  </si>
  <si>
    <t>2. Rīcības virziens - energoefektivitātes paaugstināšana ēkās un AER izmantošanas veicināšana</t>
  </si>
  <si>
    <t>B.2.1. Sniegt finansiālu atbalstu energoefektivitātes pasākumu īstenošanai dzīvojamās ēkās, īstenojot ANMP un KPP atbalsta programmas: 1) Enerģijas ietaupījums gadā: 14423 MWh, renovētā platība: 0,32 milj.m2 (ANMP, 2026)</t>
  </si>
  <si>
    <t>Finansējuma avots: 57,282 milj. EUR - ANMP, 1.2 virziens “Energoefektivitātes uzlabošana”, investīcija 1.2.1.1.i, ieviešana līdz 31.08.2026</t>
  </si>
  <si>
    <t xml:space="preserve"> 97.00.00 Nozaru vadība un politikas plānošana/ MFF projektu īstenošana (74.00.00, 61.00.00 vai 62.00.00)</t>
  </si>
  <si>
    <t>B.2.1. Sniegt finansiālu atbalstu energoefektivitātes pasākumu īstenošanai dzīvojamās ēkās, īstenojot ANMP un KPP atbalsta programmas: 2) Enerģijas ietaupījums gadā: 51241 MWh (KPP, 2029), renovētā platība: 1,13 milj.m2  milj.m2 (KPP, 2026)</t>
  </si>
  <si>
    <t>Finansējuma avots: 173,218 milj. EUR - KPP 2.1.1 SAM “Energoefektivitātes veicināšana un SEG emisiju samazināšana” 1.pasākums “Energo-efektivitātes paaugstināšana dzīvojamās ēkās (daudzīvokļu, privātās un neliela dzīvokļu skaita ēku kompleksos)”, ieviešana līdz 31.12.2029.</t>
  </si>
  <si>
    <t>B.2.2. Sniegt finansiālu atbalstu energoefektivitātes pasākumu īstenošanai un bezemisiju AER izmantojošu siltumapgādes iekārtu ieviešanai valsts (publiskās) ēkās, īstenojot ANMP un KPP atbalsta programmas, un EKII programmu: 1) Enerģijas ietaupījums gadā vismaz: 3875 MWh, renovētā platība: 0,09 milj.m2 (ANMP, 2026);</t>
  </si>
  <si>
    <t>Finasējuma avots: 23,956 milj. EUR - ANMP investīcija 1.2.1.4.i, ieviešana līdz 01.06.2026.</t>
  </si>
  <si>
    <t xml:space="preserve">97.00.00 Nozaru vadība un politikas plānošana </t>
  </si>
  <si>
    <t>B.2.2. Sniegt finansiālu atbalstu energoefektivitātes pasākumu īstenošanai un bezemisiju AER izmantojošu siltumapgādes iekārtu ieviešanai valsts (publiskās) ēkās, īstenojot ANMP un KPP atbalsta programmas, un EKII programmu: 2) Enerģijas ietaupījums gadā vismaz: 27029 MWh, renovētā platība: 0, 64  milj.m2 (KPP, 2029);</t>
  </si>
  <si>
    <t xml:space="preserve">Finansējuma avots: 147,980 milj. EUR - KPP 2.1.1 SAM 4.,5. un 8.pasākums, ieviešana līdz 31.12.2029; 25,403 milj. EUR - EKII programma “SEG emisiju samazināšana valsts nozīmes arhitektūras pieminekļos”, ieviešana līdz 02.08.2028. </t>
  </si>
  <si>
    <t>B.2.3. Sniegt finansiālu atbalstu uzņēmējdarbībai energoefektivitātes pasākumu īstenošanai un bezemisiju AER izmantojošu siltumapgādes iekārtu ieviešanai, īstenojot ANMP un KPP atbalsta programmas: 1) Enerģijas ietaupījums gadā vismaz: 10300 MWh (ANMP, 2026)</t>
  </si>
  <si>
    <t>Finansējuma avots: 75,267 milj. EUR - ANMP investīcija 1.2.1.2.i, ieviešana līdz 31.08.2026.</t>
  </si>
  <si>
    <t>B.2.3. Sniegt finansiālu atbalstu uzņēmējdarbībai energoefektivitātes pasākumu īstenošanai un bezemisiju AER izmantojošu siltumapgādes iekārtu ieviešanai, īstenojot ANMP un KPP atbalsta programmas: 2) Enerģijas ietaupījums gadā vismaz: 16774 MWh (KPP un TPP, 2029)</t>
  </si>
  <si>
    <t>Finansējuma avots: 36,975 milj. EUR - MPP 2.1.1 SAM 2.pasākums,  ieviešana līdz 31.12.2029.; 26,474 milj. EUR - MPP/ Taisnīgās pārkārtošanās fonda instruments, ieviešana līdz 31.12.2029</t>
  </si>
  <si>
    <t>B.2.4. Sniegt finansiālu atbalstu energoefektivitātes pasākumu īstenošanai un bezemisiju AER izmantojošu siltumapgādes iekārtu ieviešanai pašvaldību ēkās, īstenojot ANMP un KPP atbalsta programmas: 1) Enerģijas ietaupījums gadā vismaz: 4545 MWh, renovētā platība 0,088 milj.m2 (ANMP, 2025)</t>
  </si>
  <si>
    <t>Finansējuma avots: 29,304 milj. EUR - ANMP investīcija 1.2.1.3.i, ieviešana līdz 31.12.2025</t>
  </si>
  <si>
    <t>97.00.00 Nozaru vadība un politikas plānošan/ MFF projektu īstenošana (74.00.00, 61.00.00 vai 62.00.00)</t>
  </si>
  <si>
    <t>B.2.4. Sniegt finansiālu atbalstu energoefektivitātes pasākumu īstenošanai un bezemisiju AER izmantojošu siltumapgādes iekārtu ieviešanai pašvaldību ēkās, īstenojot ANMP un KPP atbalsta programmas: 2) Enerģijas ietaupījums gadā vismaz: 4759 MWh, renovētā platība 0,093 milj.m2 (KPP, 2029)</t>
  </si>
  <si>
    <t>Finansējuma avots: 31,071 milj. EUR - KPP 2.1.1 SAM 6.pasākums, ieviešana līdz 31.12.2029.</t>
  </si>
  <si>
    <t>M.2.1. Sniegt finansiālu atbalstu energoefektivitātes paaugstināšanai un bezemisiju AER tehnoloģiju ieviešanai valsts un pašvaldību ēkās un uzņēmējdarbībā (jauna programma)</t>
  </si>
  <si>
    <t xml:space="preserve">30 milj. EUR Iespējamais avots: MFF un EKII. </t>
  </si>
  <si>
    <t>3. Rīcības virziens - emisiju samazināšana no sadedzināšanas iekārtām mājsaimniecību sektorā</t>
  </si>
  <si>
    <t>3.1. apakšuzdevums: veicināt mājsaimniecību pieslēgšanos pie centralizētās siltumapgādes sistēmas un bezemisiju un zemu emisiju siltumapgādes tehnoloģiju ieviešanu</t>
  </si>
  <si>
    <t>3 milj. EUR. Finansējuma avots: KPP 2.2.3 SAM 6.pasākums “Gaisa piesārņojumu mazinošu pasākumu īstenošana, uzlabojot mājsaimniecību siltumapgādes sistēmas”, ieviešana līdz 31.12.2025. , ANMP 1.2.1.1.i  investīcija (daudzdzīvokļu ēkas), ieviešana līdz 31.08.2026.</t>
  </si>
  <si>
    <t xml:space="preserve"> 97.00.00 Nozaru vadība un
politikas plānošana </t>
  </si>
  <si>
    <t>B.3.1.2. Sniegt finansiālu atbalstu mājsaimniecībām veco neefektīvo cietā kurināmā, tostarp biomasas, sadedzināšanas iekārtu nomaiņai
(esoša programma)</t>
  </si>
  <si>
    <t>Līdz 9,443 milj. EUR. Finansējuma avots: EUR - KPP 2.2.3 SAM 6.pasākums, ieviešana līdz 31.12.2025.</t>
  </si>
  <si>
    <t xml:space="preserve">M.3.1.1. Atbilstoši principam “nenodarīt būtisku kaitējumu” esošajās atbalsta programmās dzīvojamo ēku energoefektivitātes paaugstināšanai kā obligātas iekļaut darbības, kas nodrošina gaisa piesārņojuma samazināšanu (ja ēku siltumapgāde tika nodrošināta, izmantojot cieto kurināmo): 1) Specifiskās darbības ir noteiktas kā obligātas attiecināmās darbības un ir izstrādāti nosacījumi atbalsta sniegšanai KPP 2.1.1.1 pasākuma MK īstenošanas noteikumos
</t>
  </si>
  <si>
    <t xml:space="preserve">M.3.1.1. Atbilstoši principam “nenodarīt būtisku kaitējumu” esošajās atbalsta programmās dzīvojamo ēku energoefektivitātes paaugstināšanai kā obligātas iekļaut darbības, kas nodrošina gaisa piesārņojuma samazināšanu (ja ēku siltumapgāde tika nodrošināta, izmantojot cieto kurināmo): 2) KPP 2.1.1.1 pasākuma atbalsta programma tiek īstenota.
</t>
  </si>
  <si>
    <t xml:space="preserve">Atbalsts iekļaujams jaunizstrādājamos MK noteikumos par KPP pasākumu īstenošanu  2.1.1. SAM 1. pasākuma ietvaros. Šobrīd nav precīzi aprēķināms, jo tas ir atkarīgs no pieejamajiem resursiem. </t>
  </si>
  <si>
    <t xml:space="preserve">M.3.1.2. Izstrādāt atbalsta programmas, kas veicina bezemisiju AER izmantošanu un pieslēgumu CSA ierīkošanu dzīvojamām ēkām teritorijās, kur pārsniegti AgPNS (jauna programma) </t>
  </si>
  <si>
    <t xml:space="preserve">Šobrīd nav precīzi aprēķināms, jo tas ir atkarīgs no pieejamajiem resursiem. </t>
  </si>
  <si>
    <t>M.3.1.3. Sniegt finansiālu atbalstu viendzīvokļa un daudzdzīvokļu dzīvojamo ēku pieslēgšanai CSAS (jauna programma)</t>
  </si>
  <si>
    <t>Veicams KPP 2.1.1 SAM “Energoefektivitātes veicināšana un SEG emisiju samazināšana” 1.pasākumā “Energo-efektivitātes paaugstināšana dzīvojamās ēkās (daudzdzīvokļu, privātās un neliela dzīvokļu skaita ēku kompleksos)” pieejamā finansējuma ietvaros, ieviešana līdz 31.12.2029. Papildus nepieciešamais finansējums: 5 milj. EUR (Iespējamais avots: EKII)</t>
  </si>
  <si>
    <t>33.02.00 Emisijas kvotu izsolīšanas instrumenta projekti</t>
  </si>
  <si>
    <t>M.3.1.4. Sniegt finansiālu atbalstu mājsaimniecībām veco neefektīvo biomasas sadedzināšanas iekārtu nomaiņai (jaunā programma)</t>
  </si>
  <si>
    <t>Iespējamais avots: MFF, EKII, SKF (attiecībā uz enerģētiskajai nabadzībai pakļautajiem iedzīvotājiem) </t>
  </si>
  <si>
    <t>M.3.1.5. Veicināt un motivēt iedzīvotājus veikt apkure iekārtu nomaiņu, izmantojot fiskālās politikas instrumentus</t>
  </si>
  <si>
    <t xml:space="preserve">Šobrīd nav precīzi aprēķināms, jo tas ir atkarīgs no pieejamajiem resursiem. Iespējamais finansējuma avots ir pašvaldību pieaugušie ienākumi no DRN iemaksām. </t>
  </si>
  <si>
    <t>3.2. apakšuzdevums: sniegt atbalstu maznodrošinātām mājsaimniecībām veco neefektīvo cietā kurināmā, tajā skaitā biomasas, sadedzināšanas iekārtu nomaiņai</t>
  </si>
  <si>
    <t>M.3.2.1. Sniegt finansiālu atbalstu enerģētiskās nabadzības riskam pakļautajām mājsaimniecībām veco neefektīvo sadedzināšanas iekārtu nomaiņai (jauna programma)  - 1) Definētas atbalstāmās aktivitātes un izstrādāts priekšlikums atbalsta instrumentam (investīciju) granta veidā</t>
  </si>
  <si>
    <t>M.3.2.1. Sniegt finansiālu atbalstu enerģētiskās nabadzības riskam pakļautajām mājsaimniecībām veco neefektīvo sadedzināšanas iekārtu nomaiņai (jauna programma)  - 2) Atbilstošie nosacījumi iekļauti atbalsta programmu MK īstenošanas noteikumos</t>
  </si>
  <si>
    <t>M.3.2.1. Sniegt finansiālu atbalstu enerģētiskās nabadzības riskam pakļautajām mājsaimniecībām veco neefektīvo sadedzināšanas iekārtu nomaiņai (jauna programma)  3) Īstenotas vismaz divas atbalsta programmas</t>
  </si>
  <si>
    <t>7,5 milj. EUR – Iespējamais avots: MFF (KPP 2.1.1.1.), SKF</t>
  </si>
  <si>
    <t>M.3.2.2. Sniegt tehnisko atbalstu enerģētiskās nabadzības riskam pakļautajām mājsaimniecībām 1) Uzlabotas pašvaldības darbinieku zināšanas un prasmes;</t>
  </si>
  <si>
    <t>100 tūkst. EUR gadā. Iespējamais avots: KPP 2.1.1.1 pasākuma finansējums</t>
  </si>
  <si>
    <t>M.3.2.2.  Sniegt tehnisko atbalstu enerģētiskās nabadzības riskam pakļautajām mājsaimniecībām (jauna programma) 2) Veikti informēšanas pasākumi;</t>
  </si>
  <si>
    <t xml:space="preserve">Šobrīd nav precīzi aprēķināms, jo tas ir atkarīgs saistīto pasākumu veida, mērķauditorijas utt. </t>
  </si>
  <si>
    <t>M.3.2.2.  Sniegt tehnisko atbalstu enerģētiskās nabadzības riskam pakļautajām mājsaimniecībām (jauna programma) 3) Sniegta tehniskā palīdzība atbalsta saņēmējiem un izstrādāti ekonomiski ilgtspējīgi projekti</t>
  </si>
  <si>
    <t xml:space="preserve">Iespējamais avots: M.3.2.1. pasākumā minēto atbalsta programmu ietvarā (tehniskās palīdzības granti) </t>
  </si>
  <si>
    <t>M.3.2.3.Pašvaldību finansējuma piesaiste investīciju atbalsta intensitātes paaugstināšanai</t>
  </si>
  <si>
    <t xml:space="preserve">Iespējamais finansējuma avots ir pašvaldību pieaugušie ienākumi no DRN iemaksām. </t>
  </si>
  <si>
    <t>3.3. apakšuzdevums: veicināt iedzīvotāju informētību un apkures iekārtu izmantošanas kontroli</t>
  </si>
  <si>
    <t>M.3.3.1. Pilnveidot cietā kurināmā apkures iekārtu un katlu tirgus uzraudzību: 1) izstrādāta sadedzināšanas iekārtu tirgotāju kontroles programma 2024.-2030. gadam;</t>
  </si>
  <si>
    <t>(Patērētāju tiesību aizsardzības centrs)</t>
  </si>
  <si>
    <t xml:space="preserve">26.01.00 Iekšējais tirgus un
patērētāju tiesību aizsardzība/ 97.00.00 Nozaru vadība un
politikas plānošana </t>
  </si>
  <si>
    <t>M.3.3.1. Pilnveidot cietā kurināmā apkures iekārtu un katlu tirgus uzraudzību 2) īstenota iekārtu pircēju un tirgotāju informēšanas kampaņa;</t>
  </si>
  <si>
    <t xml:space="preserve">M.3.3.1. Pilnveidot cietā kurināmā apkures iekārtu un katlu tirgus uzraudzību: 3) veikti tirgotāju kontroles pasākumi. </t>
  </si>
  <si>
    <t xml:space="preserve">M.3.3.2. Īstenot informācijas kampaņas par mājsaimniecības apkures iekārtu izmantošanu un to ietekmi uz gaisa kvalitāti </t>
  </si>
  <si>
    <t xml:space="preserve">21.00.00 Vides aizsardzības
fonds un iemaksas starptautiskajās
organizācijās/ 97.00.00 Nozaru vadība un
politikas plānošana </t>
  </si>
  <si>
    <t>M.3.4. apakšuzdevums: veicināt apkures iekārtu uzskaiti un to izmantošanas kontroli</t>
  </si>
  <si>
    <t>M.3.4.1. Mājsaimniecībās izmantoto sadedzināšanas iekārtu kontrole un preventīvu pasākumu veikšana sūdzību gadījumā</t>
  </si>
  <si>
    <t>Nav precīzi aprēķināms. Iespējama īstenošana esošā budžeta ietvaros. Potenciālās izmaksas ir atkarīgas no pašreiz pieejamajiem administratīvajiem resursiem un uzraudzības mehānismiem. Iespējamais avots: Pašvaldību budžets vai ieņēmumi no DRN un pašvaldības ceļu nodevu maksājumiem.</t>
  </si>
  <si>
    <t>M.3.4.2. Izstrādāt nacionālo regulējumu par apkures iekārtu reģistra izveidi</t>
  </si>
  <si>
    <t>M.3.4.3. Izveidot mājsaimniecībās izmantoto individuālo apkures iekārtu reģistru</t>
  </si>
  <si>
    <t>Iespējamais avots: valsts budžets, LVAFA, MFF.</t>
  </si>
  <si>
    <t>M.3.4.4. Valstspilsētās apkopot un regulāri aktualizēt apkures iekārtu reģistrā iekļaujamo informāciju: 1) Izstrādāti valstspilsētu pašvaldību saistošie noteikumi par iekārtu reģistrēšanas kārtību</t>
  </si>
  <si>
    <t xml:space="preserve">M.3.4.4. Valstspilsētās apkopot un regulāri aktualizēt apkures iekārtu reģistrā iekļaujamo informāciju 2) Veikta datu pirmreizējā ievade </t>
  </si>
  <si>
    <t>Potenciālās izmaksas ir atkarīgas no pašreiz pieejamajiem administratīvajiem resursiem un uzraudzības mehānismiem. Iespējamais avots: Iespējamais avots: pašvaldību budžets, daļējs LVAF finansējums vai Pašvaldību budžets</t>
  </si>
  <si>
    <t xml:space="preserve">M.3.4.4. Valstspilsētās apkopot un regulāri aktualizēt apkures iekārtu reģistrā iekļaujamo informāciju: 3) Nodrošināta datu aktualizācija </t>
  </si>
  <si>
    <t>M.3.5. apakšuzdevums: Tiesiskā regulējuma izveide/pilnveidošana un ieviešana</t>
  </si>
  <si>
    <t>3.5.1. Pilnveidot gaisa aizsardzības tiesisko regulējumu, nosakot kārtību apkures radītā gaisa piesārņojuma ierobežošanai un kontrolei</t>
  </si>
  <si>
    <t>M.3.5.2. Izstrādāt vadlīnijas pašvaldībām par iespējām piemērot Enerģētikas likumā un Gaisa aizsardzības likumā ietverto deleģējumu par apkures iekārtu izvēles ierobežošanu, lai nodrošinātu saskaņotu gaisa kvalitātes, klimata un enerģētikas mērķu izpildi</t>
  </si>
  <si>
    <t>M.3.5.3. Pārskatīt vai izstrādāt jaunus saistošos noteikumus par siltumapgādes attīstību un veidiem Latvijas valstspilsētās ar gaisa kvalitātes problēmām.
(Saistīts ar M.1.2.2. pasākumu)</t>
  </si>
  <si>
    <t>97.00.00 Nozaru vadība un
politikas plānošana / 07.00.00 Ugunsdrošība, glābšana un civilā aizsardzība</t>
  </si>
  <si>
    <t>M.3.5.5. Pilnveidot prasības ēku energoefektivitātes jomā 1) Veikts pētījums par fosilo un biomasas minimālajiem pieļaujamajiem efektivitātes kritērijiem</t>
  </si>
  <si>
    <t>M.3.5.5. Pilnveidot prasības ēku energoefektivitātes jomā: 2) Sagatavoti priekšlikumi grozījumiem Ēku energoefektivitātes likumā un tam pakārtotajos normatīvajos aktos</t>
  </si>
  <si>
    <t>M.3.5.6. Pilnveidot būvniecības jomas regulējumu, pastiprinot prasības vietējās apkures ierīcēm, kas darbojas ar cieto kurināmo</t>
  </si>
  <si>
    <t>4. Rīcības virziens - emisiju samazināšana transporta sektorā</t>
  </si>
  <si>
    <t>B.4.1. Alternatīvo degvielu infrastruktūras izveidošana: 1) 2060 ETL uzlādes punkti</t>
  </si>
  <si>
    <t>Finansējuma avots:  5 milj. EUR - ANMP 1.2.1.5.i. investīcijas “Elektroenerģijas pārvades un sadales tīklu modernizācija” ietvarā</t>
  </si>
  <si>
    <t>B.4.1. Alternatīvo degvielu infrastruktūras izveidošana: 2) 14 lieljaudas uzlādes punktu izbūve TEN-T pamattīklā</t>
  </si>
  <si>
    <t>Finansējuma avots: 32,1 milj. EUR - KPP 2.4.1 SAM “Ilgtspējīga multimodālā mobilitāte, attīstot ETL uzlādes infrastruktūru”</t>
  </si>
  <si>
    <t>B.4.2. Veicināt alternatīvo degvielu izmantošanu transporta sektorā</t>
  </si>
  <si>
    <t>Konkrēti veicamie pasākumi un papildus nepieciešamais finansējums ir noteikti Transporta attīstības pamatnostādnēs 2021. - 2027. gadam</t>
  </si>
  <si>
    <t xml:space="preserve"> 97.00.00 Nozaru vadība un politikas plānošana</t>
  </si>
  <si>
    <t>B.4.3. Finansiāli atbalstīt tīro publisko transportlīdzekļu izmantošanu pašvaldību funkciju izpildei (esošās programmas): 1) Sniegts finansiāls atbalsts un iegādāti bezemisiju transportlīdzekļi: 15 ETL (M2 un M3 kategorija)</t>
  </si>
  <si>
    <t>Finansējuma avots: 1) 10 milj. EUR - ANMP 3.1 virziena “Reģionālā politika” 3.1.1.6.i investīcija; 2) 21,179 milj. EUR - Taisnīgas pārkārtošanās fonda instruments, 2.virziena ietvarā</t>
  </si>
  <si>
    <t xml:space="preserve">B.4.4. Sniegt finansiālu atbalstu fiziskām personām un apstrādes rūpniecības nozares komersantiem ETL (M1 un N1 kategorija) iegādei </t>
  </si>
  <si>
    <t>Finasējuma avots: 5,319 milj. EUR - ANMP 1.2.1.2.i investīcija  (apstrādes rūpniecības komersanti)</t>
  </si>
  <si>
    <t>B.4.5. Dzelzceļa tīkla modernizācija</t>
  </si>
  <si>
    <t>Finansējuma avots: 305,182 milj. EUR - KPP 3.1.1 SAM 1. un 3. pasākums: Kohēzijas fonda finansējums</t>
  </si>
  <si>
    <t>(VAS “Latvijas dzelzceļš”)</t>
  </si>
  <si>
    <t>B.4.6. Finansiālā atbalsta sniegšana multimodālu transporta mezglu un pārsēšanās punktu veidošanai: stāvparku, sabiedriskā transporta (ST) pieturu un velonovietņu izveide pie dzelzceļa stacijām, ST un dzelzceļa pieturu satuvināšanai.</t>
  </si>
  <si>
    <t xml:space="preserve">88,7 milj. EUR. Finansējuma avots: KPP 2.3.1 SAM “Veicināt ilgtspējīgu daudzveidu mobilitāti pilsētās” 2.pasākums “Multimodāls sabiedriskā transporta tīkls” </t>
  </si>
  <si>
    <t>13.Finanšu ministrija</t>
  </si>
  <si>
    <t>B.4.7. Velosipēdu ceļu izbūve gar autoceļiem un pašvaldību teritorijās atbilstoši pašvaldību teritorijas attīstības plānošanas dokumentiem un/vai pilsētu mobilitātes plāniem</t>
  </si>
  <si>
    <t>26,5 milj. Finansējuma avots: KPP 2.3.1 SAM 3.pasākums “Veloinfrastruktūras attīstība”</t>
  </si>
  <si>
    <t>B.4.8. Pastiprināt transportlīdzekļu tehnisko (tai skaitā, emisiju) kontroli uz ceļiem, kā arī novērst atgāzu pēcapstrādes sistēmu demontēšanu: 1) Veiktas atbilstošas izmaiņas MK noteikumos par transportlīdzekļu valsts tehnisko apskati un tehnisko kontroli uz ceļa, un transportlīdzekļu reģistrāciju</t>
  </si>
  <si>
    <t xml:space="preserve">B.4.8. Pastiprināt transportlīdzekļu tehnisko (tai skaitā, emisiju) kontroli uz ceļiem, kā arī novērst atgāzu pēcapstrādes sistēmu demontēšanu: 2) Veikta pastiprināta transportlīdzekļu kontrole uz ceļiem </t>
  </si>
  <si>
    <t>B.4.8. Pastiprināt transportlīdzekļu tehnisko (tai skaitā, emisiju) kontroli uz ceļiem, kā arī novērst atgāzu pēcapstrādes sistēmu demontēšanu: 3) Izvērtēti tehniskie risinājumi un pie pirmreizējās reģistrācijas Latvijā ieviesta papildus kontrole, lai novērstu tādu transportlīdzekļu reģistrāciju, kuriem ir demontēta vai defektīva atgāzu pēcapstrādes sistēma</t>
  </si>
  <si>
    <t>B.4.8. Pastiprināt transportlīdzekļu tehnisko (tai skaitā, emisiju) kontroli uz ceļiem, kā arī novērst atgāzu pēcapstrādes sistēmu demontēšanu: 4) Ieviesta atgāzu pēcapstrādes sistēmas marķēšana un papildus kontrole valsts tehniskajā apskatē  transportlīdzekļu reģistrāciju, kuriem ir demontēta vai defektīva atgāzu pēcapstrādes sistēma</t>
  </si>
  <si>
    <t>(VAS "Ceļu satiksmes drošības direkcija")</t>
  </si>
  <si>
    <t>06.00.00 Valsts policijas darbība</t>
  </si>
  <si>
    <t xml:space="preserve">M.4.1. Finansiāli atbalstīt tīro transportlīdzekļu izmantošanu valsts un pašvaldību funkciju izpildei un sabiedriskajā transportā (jauna programma) </t>
  </si>
  <si>
    <t>Šobrīd nav precīzi aprēķināms, jo tas ir atkarīgs no pieejamajiem resursiem. Iespējamais avots: Modernizācijas fonds</t>
  </si>
  <si>
    <t xml:space="preserve">M.4.2. Sniegt finansiālo atbalstu fiziskām personām un komersantiem ETL iegādei </t>
  </si>
  <si>
    <t>Šobrīd nav precīzi aprēķināms, jo tas ir atkarīgs no pieejamajiem resursiem. Iespējamais avoti: 1) Modernizācijas fonds, 2) EKII.</t>
  </si>
  <si>
    <t>M.4.3. Nacionālā līmeņa regulējuma izstrāde zemo emisiju, bezemisiju zonu, pašvaldības ceļu nodevu ieviešanai pašvaldībās</t>
  </si>
  <si>
    <t>5. Rīcības virziens - nodokļu sistēmas pilnveidošana ar mērķi veicināt gaisu piesārņojošo vielu emisiju samazināšanu</t>
  </si>
  <si>
    <t>M.5.1. Pašvaldību ceļa nodevās iekasētā finansējuma novirzīšana gaisa kvalitātes uzlabošanas pasākumu īstenošanai: 1) Izstrādāts un pieņemts likumprojekts “Ceļu nodevu likums”</t>
  </si>
  <si>
    <t>M.5.1. Pašvaldību ceļa nodevās iekasētā finansējuma novirzīšana gaisa kvalitātes uzlabošanas pasākumu īstenošanai: 2) Pieņemti pašvaldību saistošie noteikumi pašvaldībās, kurās tiek pārsniegti noteiktie gaisa kvalitātes normatīvi vai pastāv augsts risks tos pārsniegt, un iekasētā finansējuma novirzīšana gaisa kvalitātes pasākumu veikšanai.</t>
  </si>
  <si>
    <t>M.5.2. Akcīzes nodokļa likmes pakāpenisks paaugstinājums degvielai, ko izmanto speciālajās ekonomiskajās zonās un brīvostās: 1) Veikti grozījumi likumā “Par akcīzes nodokli”</t>
  </si>
  <si>
    <t xml:space="preserve">M.5.2. Akcīzes nodokļa likmes pakāpenisks paaugstinājums degvielai, ko izmanto speciālajās ekonomiskajās zonās un brīvostās: 2) nodokļa likmes pakāpeniska paaugstināšana </t>
  </si>
  <si>
    <t>M.5.3. Izvērtēt iespēju novirzīt lielāku ieņēmumu daļu no DRN maksājumiem vides pārmaiņu jautājumu risināšanai</t>
  </si>
  <si>
    <t>M.5.4. Nodrošināt nodokļu sistēmu, kas veicina tādu transportlīdzekļu izmantošanu, kas rada zemākas gaisu piesārņojošo vielu emisijas: 1) veikts analītisks pētījums ar rekomendācijām par nepieciešamību veikt izmaiņas Transportlīdzekļa ekspluatācijas nodokļa un uzņēmumu vieglo transportlīdzekļu nodokļa likumā</t>
  </si>
  <si>
    <t xml:space="preserve">Iespējamais avots: valsts budžets vai LVAF </t>
  </si>
  <si>
    <t>M.5.4. Nodrošināt nodokļu sistēmu, kas veicina tādu transportlīdzekļu izmantošanu, kas rada zemākas gaisu piesārņojošo vielu emisijas: 2) pamatojoties uz pētījuma rezultātiem, sagatavots likumprojekts par grozījumiem minētajā likumā</t>
  </si>
  <si>
    <t xml:space="preserve">M.5.5. Pārskatīt benzīnam un dīzeļdegvielai noteiktās akcīzes nodokļa likmes pēc 2027. gada: 2) atbilstoši izvērtējumā secinātajam, ierosinātas izmaiņas likumā "Par akcīzes nodokli". </t>
  </si>
  <si>
    <t>6. Rīcības virziens - emisiju samazināšana lauksaimniecības sektorā</t>
  </si>
  <si>
    <t>6.1. apakšuzdevums: Slāpekļa mēslojuma izmantošanas radītā piesārņojuma samazināšana</t>
  </si>
  <si>
    <t>B.6.1.1. Veicināt jauno tehnoloģiju izmantošanu, lai nodrošinātu precīzu minerālmēslu lietošanu</t>
  </si>
  <si>
    <t>Finasējuma avots: 22 milj. EUR - LKLPSP ietvaros</t>
  </si>
  <si>
    <t>B.6.1.2. Izstrādāt kultūraugu mēslošanas plānus, kas nodrošina optimālu kultūraugu mēslošanu tajās teritorijās, kur šobrīd šādas prasības nav noteiktas.</t>
  </si>
  <si>
    <t>B.6.1.3. Veicināt slāpekli piesaistošu kultūraugu audzēšanu. Tiek veicināta mazāka slāpekļa minerālmēslojuma apjoma izmantošana aramzemes platībās, kurās tiek audzēti vai uzturēti šādi kultūraugi: 1) slāpekli piesaistoši kultūraugi - Pasākuma mērķa platības 2027. gadā: 51 752 ha</t>
  </si>
  <si>
    <t>B.6.1.3. Veicināt slāpekli piesaistošu kultūraugu audzēšanu. Tiek veicināta mazāka slāpekļa minerālmēslojuma apjoma izmantošana aramzemes platībās, kurās tiek audzēti vai uzturēti šādi kultūraugi: 2) zaļmēslojuma augu aizņemtas papuves - Pasākuma mērķa platības 2027. gadā:18 136  ha</t>
  </si>
  <si>
    <t>B.6.1.3. Veicināt slāpekli piesaistošu kultūraugu audzēšanu. Tiek veicināta mazāka slāpekļa minerālmēslojuma apjoma izmantošana aramzemes platībās, kurās tiek audzēti vai uzturēti šādi kultūraugi: 3) zālāji pasējā - Pasākuma mērķa platības 2027. gadā: 26 007 ha</t>
  </si>
  <si>
    <t>B.6.1.3. Veicināt slāpekli piesaistošu kultūraugu audzēšanu. Tiek veicināta mazāka slāpekļa minerālmēslojuma apjoma izmantošana aramzemes platībās, kurās tiek audzēti vai uzturēti šādi kultūraugi: 4) pupas un zirņi - Pasākuma mērķa platības 2027. gadā: 41970 ha</t>
  </si>
  <si>
    <t xml:space="preserve">Finansējuma avots: 29,55 milj. EUR 1) un 34,27 milj. EUR 4) - LKLPSP ietvaros
Darbība I pīlāra ekoshēmu intervences ietvaros, 1) TM4.2 “Ekoloģiski nozīmīgas platības”; 2) TM U4.2.1. - Nektāraugi, slāpekli piesaistoši kultūraugi; 3) TM U4.2.2 - Zaļmēslojuma papuve; 4) TM U4.2.4 - Zālāju pasējs.; Darbība I pīlāra saistītā ienākumu atbalsta intervences ietvaros; 5) TM U5.14 – Saistītais ienākumu atbalsts par proteīnaugiem. </t>
  </si>
  <si>
    <t>M.6.1.1. Ureāzes inhibitoru lietošana (karbamīdam)</t>
  </si>
  <si>
    <t>M.6.1.2. Putnu šķidrmēslu digestāta pēcapstrādes paplašināšana, kā arī bioloģiskās putnkopības paplašināšana</t>
  </si>
  <si>
    <t>M.6.1.3.  Veikt grozījumus  Ministru kabineta 2014. gada 23. decembra noteikumos Nr. 834 "Prasības ūdens, augsnes un gaisa aizsardzībai no lauksaimnieciskās darbības izraisīta piesārņojuma" ar mērķi ierobežot karbamīda izmantošanu bez inhibitoriem virmēslojumā</t>
  </si>
  <si>
    <t>M.6.1.4. Veicināt urīnvielas minerālmēslojuma aizvietošanu ar amonija nitrātu</t>
  </si>
  <si>
    <t>6.2. apakšuzdevums: Videi draudzīga kūtsmēslu apsaimniekošana ārpus novietnes</t>
  </si>
  <si>
    <t>B.6.2.1. Veicināt šķidro kūtsmēslu krātuvju nosegšanu ar:
1) peldošu keramzīta granulu kārtu,
2) peldošu plastmasas plēves pārsegumu, betona pārsegumu,
3) teltsveida pārklājumu</t>
  </si>
  <si>
    <t>Šobrīd nav iespējams novērtēt, atkarīgs no pieejamā finansējuma. Finansējuma avots: LKLPSP ietvaros, Darbība II pīlārā investīciju intervences ietvaros, LA 4.1.2 “Atbalsts ieguldījumiem SEG un amonjaka emisijas samazinošajiem pasākumiem un klimata pārmaiņu mazināšanai un pielāgošanās pasākumu īstenošanai lauku saimniecībās”</t>
  </si>
  <si>
    <t>B.6.2.2. Veicināt lagūnas tipa krātuvju aizstāšanu ar cilindriskajām krātuvēm</t>
  </si>
  <si>
    <t>Finansējuma avots: 23,66 milj. EUR - LKLPSP ietvaros, Darbība II pīlāra investīciju intervences ietvaros, LA4.1.2 “Atbalsts ieguldījumiem SEG un amonjaka emisijas samazinošajiem pasākumiem un klimata pārmaiņu mazināšanai un pielāgošanās pasākumu īstenošanai lauku saimniecībās”</t>
  </si>
  <si>
    <t>B.6.2.3. Veicināt tiešo šķidro kūtsmēslu iestrādi augsnē ar: 
1) cauruļvadu izkliedēšanas sistēmu, 
2) tiešas iestrādes izkliedētāju, 
3) lentveida izkliedētāju ar nokarenām caurulēm, 
4) lentveida izkliedētāju ar nokarenām caurulēm, kas aprīkotas ar izkliedes uzgaļiem</t>
  </si>
  <si>
    <t>Finansējuma avots: 3,17 milj. EUR. LKLPSP ietvaros., 1) Darbība I pīlāra ekoshēmu intervences ietvaros, TM4.5. sadaļa “Slāpekļa un amonjaka emisiju, un piesārņojumu mazinošas lauksaimniecības prakses”, TM U4.5.1 - Precīzā šķidrmēslu iestrāde; 2) Darbība II pīlāra investīciju intervences ietvaros, LA.4.1.2.atbalsts.</t>
  </si>
  <si>
    <t>B.6.2.4. Samazināt šķidrmēslu iestrādes laiku līdz 4 h un pakaišu mēslu iestrādes laiku līdz 12 h un 4 h</t>
  </si>
  <si>
    <t>B.6.2.5. Veicināt biogāzes ražošanu</t>
  </si>
  <si>
    <t>Šobrīd nav iespējams novērtēt, atkarīgs no pieejamā finansējuma. Finasējuma avots: atbalsts LKLPSP ietvaros, Darbība II pīlāra agrovides intervences ietvaros, LA11. "Bioloģiskā lauksaimniecība”. LA U11.5. – Piemaksa zālāju platībai par piena govi (viena liellopu vienība /ha)</t>
  </si>
  <si>
    <t>B.6.2.6. Pagarinātās ganīšanas veicināšana lopkopībā</t>
  </si>
  <si>
    <t>Šobrīd nav iespējams novērtēt, atkarīgs no pieejamā finansējuma. Finansējuma avots: 8,45 milj. EUR - LKLPSP ietvaros: Darbība II pīlārā agrovides intervences ietvaros, LA10.3. "Paaugstinātu labturības prasību un emisiju mazinošā lopkopība”, LA U10.3.3. – pagarinātā ganīšana piena liellopiem kombinācijā ar barības devu plānošanu.</t>
  </si>
  <si>
    <t>M.6.2.1. Sniegt finansiālu atbalstu tehnikas iegādei, kas nodrošina tūlītēju šķidrmēslu un pakaišu kūtsmēslu iestrādi (jauna programma)</t>
  </si>
  <si>
    <t xml:space="preserve">Nav precīzi aprēķināms.  Vienas tehnikas vienības iegādei - 75 tūkst. EUR. Kopējās izmaksas būs atkarīgas no pieejama finansējuma. </t>
  </si>
  <si>
    <t>M.6.2.2. Veikt pētījumu par šķidrmēslu paskābināšanas lietderību pirms lietošanas virsmēslojuma veidā</t>
  </si>
  <si>
    <t>6.3. apakšuzdevums: Citi pasākumi lauksaimniecības radīto emisiju samazināšanai</t>
  </si>
  <si>
    <t>B.6.3.1. Bioloģiskās lauksaimniecības attīstība</t>
  </si>
  <si>
    <t>Finansējuma avots: LKLPSP ietvaros. Darbība II pīlāra agrovides intervences ietvaros, LA11. "Bioloģiskā lauksaimniecība”. LA U11.5. – Piemaksa zālāju platībai par piena govi (viena liellopu vienība /ha)</t>
  </si>
  <si>
    <t>6.4. apakšuzdevums: Lauksaimniecības radīto emisiju samazināšanas kontrole. Lauksaimniecības operatoru konsultēšana</t>
  </si>
  <si>
    <t>B.6.4.1. Īstenot Lauksaimniecības operatoru kontroles programmu: 1) Īstenota kontroles programma līdz 2027. gadam, tajā iekļaujot vismaz 3692 dzīvnieku novietnes</t>
  </si>
  <si>
    <t>B.6.4.2. Nodrošināt MK 2014. gada 23. decembra noteikumos Nr. 834 “Prasības ūdens, augsnes un gaisa aizsardzībai no lauksaimnieciskās darbības izraisīta piesārņojuma” noteikto prasību izpildes kontroli</t>
  </si>
  <si>
    <t>(VAAD)</t>
  </si>
  <si>
    <t>B.6.4.3. Apmācību un konsultāciju pakalpojumu sniegšana lauksaimniekiem par amonjaka emisijas samazināšanas iespējām lauksaimnieciskajā darbībā</t>
  </si>
  <si>
    <t>Šobrīd nav iespējams novērtēt, atkarīgs no pieejamā finansējuma. Finansējuma avots: LKLPSP ietvaros: Darbība II pīlārā zināšanas un konsultācijas intervences ietvaros: LA1.1. “Mācības (Profesionālo zināšanu un prasmju pilnveide)”; LA2.1. “Individuālu (vienreizēju) konsultāciju pakalpojumi”</t>
  </si>
  <si>
    <t xml:space="preserve">B.6.4.4. Ieviest un uzturēt LKLPSP ietvaros īstenoto pasākumu rezultatīvo rādītāju monitoringa sistēmu </t>
  </si>
  <si>
    <t>Finansēšanas avots: LKLPSP</t>
  </si>
  <si>
    <t>(Lauku atbalsta dienests)</t>
  </si>
  <si>
    <t>M.6.4.1. Veikt pētījumu par lielajās lopkopības saimniecībās izmantotajām NH3 emisiju samazināšanas tehnoloģijām</t>
  </si>
  <si>
    <t>M.6.4.2. Veicināt barības devu ar samazinātu kopproteīnu (kopproteīna līmenis nepārsniedz 15 – 16%) izmantošanu slaucamajām govīm</t>
  </si>
  <si>
    <t>Nav precīzi aprēķināms.  Valsts budžeta līdzēkli būs nepieciešami pasākuma veicināšanai, bet papildus finansējums nav nepieciešams. Potenciālās izmaksas ir līdz 1500 EUR uz vienu novietni gadā, kuri provizoriski nāks no privātiem līdzekļiem.</t>
  </si>
  <si>
    <t>M.6.4.3. Informācijas uzkrāšana par barības devu parametriem</t>
  </si>
  <si>
    <t>7. Rīcības virziens - nacionālās emisiju inventarizācijas sistēmas pilnveidošana un citu pētījumu veikšana</t>
  </si>
  <si>
    <t>B.7.1. Pilnveidot emisiju aprēķināšanas metodes mājsaimniecību apkures un enerģētikas sektoros: 1) CSP un valstspilsētu mājsaimniecību apkures reģistrā iekļautās informācijas (M.3.4.4. pasākums) savstarpējās saskaņotības izvērtējums augstākas detalizācijas aktivitātes datu iegūšanai</t>
  </si>
  <si>
    <t>Iespējamais avots: valsts budžets vai LVAF pieejamā finansējuma ietvaros</t>
  </si>
  <si>
    <t>(CSP)</t>
  </si>
  <si>
    <t>97.00.00 Nozaru vadība un
politikas plānošana/ 24.00.000 Statistiskās informācijas nodrošināšana</t>
  </si>
  <si>
    <t xml:space="preserve">B.7.1. Pilnveidot emisiju aprēķināšanas metodes mājsaimniecību apkures un enerģētikas sektoros: 2) Pilnveidota emisiju aprēķināšanas metode, pārejot uz augstākas detalizācijas pakāpi enerģijas pārveidošanas sektorā, izstrādājot valstij specifiskos NOx emisiju faktorus </t>
  </si>
  <si>
    <t>28.00.00 Meteoroloģija un bīstamo atkritumu pārvaldība/ 97.00.00 Nozaru vadība un
politikas plānošana</t>
  </si>
  <si>
    <t xml:space="preserve">B.7.2. Pilnveidot emisiju aprēķināšanas metodes enerģētikas, mājsaimniecību, rūpniecības, šķīdinātāju izmantošanas sektoros </t>
  </si>
  <si>
    <t>Papildus nepieciešamais finansējums - 100 tūkst. EUR
(iespējamais avots: LVAF finansējums)</t>
  </si>
  <si>
    <t>B.7.3. Pilnveidot esošās datu bāzes informācijas (datu bāze Gaiss-2) kvalitātes kontroles procedūras</t>
  </si>
  <si>
    <t>Papildus nepieciešamais finansējums - 75 tūkst. EUR
(iespējamais avots: LVAF finansējums)</t>
  </si>
  <si>
    <t>M.7.1. Pilnveidot darbību datu ieguves metodes lauksaimniecības sektorā</t>
  </si>
  <si>
    <t>8. Rīcības virziens - gaisa kvalitātes monitorings un pārvaldība</t>
  </si>
  <si>
    <t>B.8.1. Gaisa kvalitātes monitoringa tīkla izvērtējums atbilstoši Gaisa kvalitātes direktīvas priekšlikuma prasībām (Sagatavoti 2 izvērtējumi – pārskati )</t>
  </si>
  <si>
    <t>B.8.2. Esošā valsts gaisa kvalitātes monitoringa staciju tīkla paplašināšana ar stacijām Rīgā un Latvijas valstspilsētās, kurās pašreiz gaisa kvalitātes mērījumi netiek veikti</t>
  </si>
  <si>
    <t xml:space="preserve">2,629 milj. EUR - KPP 2.2.3 SAM 4.pasākuma “Vides monitoringa attīstība harmonizētai vides un klimata datu informācijas nodrošināšanai” ietvarā </t>
  </si>
  <si>
    <t xml:space="preserve">M.8.10. Rēzeknes valstspilsētas gaisa kvalitātes uzlabošana rīcības programmas 2025.-2029. gadam izstrāde un ieviešana: 1) Izstrādāta programma; 2) Programma saskaņota ar VARAM un apstiprināta
2) Programma saskaņota ar VARAM un apstiprināta
 </t>
  </si>
  <si>
    <t>Finansējuma avots: Rēzeknes valstspilsētas domes un LVAF finansējums</t>
  </si>
  <si>
    <t>(Rēzeknes valstspilsētas pašvaldība)</t>
  </si>
  <si>
    <t>97.00.00 Nozaru vadība un
politikas plānošana</t>
  </si>
  <si>
    <t>B.8.4. Rēzeknes valstspilsētas gaisa kvalitātes rīcības programmas pasākumu ieviešana</t>
  </si>
  <si>
    <t>Rēzeknes pašvaldības finansējums, ERAF finansējums 1,690 milj. EUR - valsts atbalsts tiek sniegts KPP 2.2.3 SAM 5.pasākuma ietvarā.</t>
  </si>
  <si>
    <t>B.8.4. Liepājas valstspilsētas gaisa kvalitātes rīcības programmas 2021.-2025. gadam pasākumu ieviešana</t>
  </si>
  <si>
    <t>Liepājas pašvaldības finansējums, ERAF finansējums 1,690 milj. EUR - valsts atbalsts tiek sniegts KPP 2.2.3 SAM 5.pasākuma ietvarā.</t>
  </si>
  <si>
    <t>(Liepājas valstspilsētas pašvaldība)</t>
  </si>
  <si>
    <t>B.8.5. Veicināt zaļās infrastruktūras risinājumus pilsētvidē un videi draudzīgu pašvaldību plānojumu izstrādi, kas palīdz risināt gaisa kvalitātes problēmas</t>
  </si>
  <si>
    <t xml:space="preserve">Nav precīzi aprēķināms. Atkarīgs no pieejamā finansējuma un atlasītiem projektiem. </t>
  </si>
  <si>
    <t>M.8.1. Mērījumu datu ieguve mājsaimniecību apkures iekārtu radītā gaisa piesārņojuma samazināšanas pasākumu plānošanai un uzraudzībai</t>
  </si>
  <si>
    <t xml:space="preserve">28.00.00 Meteoroloģija un bīstamo atkritumu pārvaldība/ 70.50.00 Tehniskā palīdzība ERAF, ESF+, KF, TPF finansējuma apgūšanai (2021–2027) </t>
  </si>
  <si>
    <t>M.8.2. Valsts atmosfēras gaisa kvalitātes monitoringa tīkla pilnveidošana atbilstoši grozītās Gaisa kvalitātes direktīvas prasībām un LVĢMC kapacitātes stiprināšana</t>
  </si>
  <si>
    <t>M.8.3. Pilnveidot un attīstīt gaisa kvalitātes modelēšanas veikšanu</t>
  </si>
  <si>
    <t xml:space="preserve">M.8.4. Nodrošināt gaisa kvalitātes aspektu vērtēšanu teritorijas attīstības plānošanas procesā: 1) Izstrādāts un pieņemts Gaisa aizsardzības likums, kurā ietverta prasība veikt gaisa kvalitātes modelēšanu, izstrādājot teritorijas attīstības plānošanas dokumentus; </t>
  </si>
  <si>
    <t>Iespējamais avots: Pašvaldību budžets vai ieņēmumi no DRN un pašvaldības ceļu nodevu maksājumiem.</t>
  </si>
  <si>
    <t xml:space="preserve">M.8.4. Nodrošināt gaisa kvalitātes aspektu vērtēšanu teritorijas attīstības plānošanas procesā: 2) Pašvaldības ar sliktu gaisa kvalitāti ir veikušas gaisa piesārņojuma izkliedes modelēšanu </t>
  </si>
  <si>
    <t>Nav precīzi aprēķināms. Iespējama īstenošana esošā budžeta ietvaros. Potenciālās izmaksas ir atkarīgas no nepieciešamības veikt papildu aprēķinus vai novērtējumus, kas ir atkarīgi no katrā pašvaldībā pašreiz pieejamās informācijas.</t>
  </si>
  <si>
    <t xml:space="preserve">M.8.5. Izvērtēt nepieciešamību izstrādāt gaisa kvalitātes uzlabošanas rīcības programmas valstspilsētās, kurās ir uzsākti gaisa kvalitātes mērījumi (saistīts ar M.8.2. pasākumu): 1) Novērtēta gaisa kvalitāte 3 pilsētu teritorijās
</t>
  </si>
  <si>
    <t xml:space="preserve">M.8.5. Izvērtēt nepieciešamību izstrādāt gaisa kvalitātes uzlabošanas rīcības programmas valstspilsētās, kurās ir uzsākti gaisa kvalitātes mērījumi (saistīts ar M.8.2. pasākumu): 2) Uzsākta gaisa kvalitātes uzlabošanas rīcības programmu izstrāde (ja attiecināms)
</t>
  </si>
  <si>
    <t xml:space="preserve">Nav precīzi aprēķināms. Pasākums tiks veikts pēc nepieciešamības. Potenciālās izmaksas ir atkarīgas no nepieciešamības veikt papildu aprēķinus vai novērtējumus, kas ir atkarīgi no katrā pašvaldībā pašreiz pieejamās informācijas. Iespējamais avots: Pašvaldību budžets vai ieņēmumi no DRN un pašvaldības ceļu nodevu maksājumiem. </t>
  </si>
  <si>
    <t>M.8.6. Normatīvajos aktos ietvert deleģējumu pašvaldībām izdot saistošos noteikumus par jaunveidoto ainavu un zaļumstādījumu apsaimniekošanu</t>
  </si>
  <si>
    <t>M.8.7. Ar fiskāliem instrumentiem veicināt koku atjaunošanu ārpus meža zemes</t>
  </si>
  <si>
    <t>Nav precīzi aprēķināms. Potenciālās izmaksas ir atkarīgas pašvaldības izmēra un esošās situācijas un pieejāmā finansējuma. Iespējamais avots: Pašvaldību budžets vai ieņēmumi no DRN un pašvaldības ceļu nodevu maksājumiem.</t>
  </si>
  <si>
    <t xml:space="preserve">M.8.8. Jaunās gaisa kvalitātes direktīvas prasību ieviešana Latvijā </t>
  </si>
  <si>
    <t>M.8.9. Liepājas valstspilsētas gaisa kvalitātes novērtējums un rīcības programmas 2026.-2030. gadam izstrāde un īstenošana, ja nepieciešams: 1) Novērtēta gaisa kvalitāte Liepājas valstspilsētā</t>
  </si>
  <si>
    <t xml:space="preserve">Nav precīzi aprēķināms. Potenciālās izmaksas ir atkarīgas no nepieciešamības veikt papildu aprēķinus vai novērtējumus, kas ir atkarīgi no pašvaldībā pašreiz pieejamās informācijas. Iespējamais avots: Pašvaldību budžets vai ieņēmumi no DRN un pašvaldības ceļu nodevu maksājumiem. </t>
  </si>
  <si>
    <t>(Liepājas valstspilsētas dome)</t>
  </si>
  <si>
    <t>M.8.9. Liepājas valstspilsētas gaisa kvalitātes novērtējums un rīcības programmas 2026.-2030. gadam izstrāde un īstenošana, ja nepieciešams: 2) izstrādāta jauna gaisa kvalitātes uzlabošanas rīcības programma</t>
  </si>
  <si>
    <t>M.8.9. Liepājas valstspilsētas gaisa kvalitātes novērtējums un rīcības programmas 2026.-2030. gadam izstrāde un īstenošana, ja nepieciešams:3) tiek ieviesti jaunajā  programmā noteiktie pasākumi</t>
  </si>
  <si>
    <t xml:space="preserve">Nav precīzi aprēķināms. Potenciālās izmaksas ir atkarīgas no rīcības programmas pasākumiem. </t>
  </si>
  <si>
    <t>9. Rīcības virziens - zonā “Rīga” veicamie pasākumi gaisa kvalitātes uzlabošanai</t>
  </si>
  <si>
    <t>9.1. apakšuzdevums: Rīgā esošo sadedzināšanas iekārtu un mājsaimniecībā izmantoto apkures iekārtu radīto emisiju samazināšana</t>
  </si>
  <si>
    <t>B.9.1.1. Īstenot Rīgas pilsētas gaisa kvalitātes uzlabošanas rīcības programmā 2021. -2025. gadam noteiktos pasākumus</t>
  </si>
  <si>
    <t>sk. pasākumu 9.1.2. 2)</t>
  </si>
  <si>
    <t>(Rīgas Dome)</t>
  </si>
  <si>
    <t>M.9.3.1. Izstrādāt un īstenot gaisa kvalitātes uzlabošanas programmu nākamajam periodam, 2026.-2030. gadam: 1) Novērtēta gaisa kvalitāte Rīgas valstspilsētā un izstrādāta jauna gaisa kvalitātes uzlabošanas rīcības programma</t>
  </si>
  <si>
    <t>B.9.1.2. Izstrādāt un īstenot gaisa kvalitātes uzlabošanas programmu nākamajam periodam, 2026.-2030. gadam: 2) Tiek īstenoti jaunajā programmā noteiktie pasākumi</t>
  </si>
  <si>
    <t xml:space="preserve">Finansējuma avoti: RD finansējums; ERAF finansējums 2,535 milj. EUR - valsts atbalsts tiek sniegts KPP 2.2.3 SAM 5.pasākuma ietvarā </t>
  </si>
  <si>
    <t xml:space="preserve">M.9.1.1. Sniegt pašvaldības atbalstu esošo ēku pieslēgšanai CSAS </t>
  </si>
  <si>
    <t>Nav precīzi aprēķināms. Potenciālās izmaksas ir atkarīgas no pieejama finansējuma apjoma. Iespējamais avots: Pašvaldību budžets vai ieņēmumi no DRN un pašvaldības ceļu nodevu maksājumiem.</t>
  </si>
  <si>
    <t>9.2. apakšuzdevums: transporta piesārņojuma samazināšana Rīgā</t>
  </si>
  <si>
    <t>B.9.2.1. Stāvparku – mobilitātes punktu attīstība Rīgas pilsētā un Rīgas aglomerācijas pašvaldībās: 1)  izpētīti iespējamie risinājuma varianti stāvparku ieviešanai (Rīgas pilsētā ir veikta stāvparku ieviešanas izpēte un izstrādāta “Rīgas domes autonovietņu politikas un attīstības koncepcija”, kas ietver sadaļu par stāvparku izveidi.”)</t>
  </si>
  <si>
    <t>Nav precīzi aprēķināms.  Finansējuma avots: RD finansējums, Pierīgas pašvaldību finansējums</t>
  </si>
  <si>
    <t>B.9.2.1. Stāvparku – mobilitātes punktu attīstība Rīgas pilsētā un Rīgas aglomerācijas pašvaldībās: 2) Rīgas pilsētā un Rīgas aglomerācijas pašvaldībās darbojas 14 stāvparki – mobilitātes punkti</t>
  </si>
  <si>
    <t>Nav precīzi aprēķināms. Atkarīgs no pieejamā finansējuma un atlasītiem projektiem. Finansējuma avots: RD finansējums, Pierīgas pašvaldību finansējums</t>
  </si>
  <si>
    <t>B.9.2.2. Veloinfrastruktūras būvniecība</t>
  </si>
  <si>
    <t>B.9.2.3. Rīcības plāna izstrāde Zemās emisiju zonas vai pašvaldības ceļu nodevu noteikšanai: 1) izstrādāti zemo emisiju zonas alternatīvie scenāriji
Rīgas pilsētā</t>
  </si>
  <si>
    <t>B.9.2.3. Rīcības plāna izstrāde Zemās emisiju zonas vai pašvaldības ceļu nodevu noteikšanai: 2) izstrādāts rīcības plāns zemo emisijas zonu ieviešanai (ieskaitot Satiksmes pārkārtošanas plānu).</t>
  </si>
  <si>
    <t>B.9.2.4. Rīgas metropoles areāla transporta sistēmas zaļināšana: 1) Izveidotas elektrificētas dzelzceļa līnijas un modernizētas esošās dzelzceļa līnijas pasažieru pārvadāšanai  – 70 km</t>
  </si>
  <si>
    <t>B.9.2.4. Rīgas metropoles areāla transporta sistēmas zaļināšana: 2) izbūvēta uzlādes “sala” un/vai uzlādes stacijas BEMU pārvadājumu iespējošanai</t>
  </si>
  <si>
    <t xml:space="preserve">B.9.2.4. Rīgas metropoles areāla transporta sistēmas zaļināšana: 3) ieviesti 9 BEMU Videi draudzīgi uzlabojumi Rīgas pilsētas ST sistēmā
</t>
  </si>
  <si>
    <t xml:space="preserve">B.9.2.4. Rīgas metropoles areāla transporta sistēmas zaļināšana: 4) iegādāti 17 elektroautobusi
</t>
  </si>
  <si>
    <t xml:space="preserve">B.9.2.4. Rīgas metropoles areāla transporta sistēmas zaļināšana: 5) izveidoti 8 mobilitātes punkti;
</t>
  </si>
  <si>
    <t xml:space="preserve">B.9.2.4. Rīgas metropoles areāla transporta sistēmas zaļināšana: 6) izveidota neatkarīga ātrgaitas sabiedrisko transporta līnija 5,3 km un ar to saistītu velosipēdu un gājēju ceļu infrastruktūra
</t>
  </si>
  <si>
    <t>Finansējuma avots: 282,556 milj. EUR - ANMP 1.1.1.r reforma “Rīgas metropoles areāla transporta sistēmas zaļināšana”;
96,288 milj. EUR - KPP 2.3.1. SAM 4.pasākums (finansējums 9 BEMU iegādei)</t>
  </si>
  <si>
    <t>VAS “Latvijas dzelzceļš"</t>
  </si>
  <si>
    <t>(Pašvaldības SIA “Rīgas satiksme")</t>
  </si>
  <si>
    <t>(Rīgas valstspilsētas pašvaldība, Ādažu un Saulkrastu novadu pašvaldības)</t>
  </si>
  <si>
    <t>M.9.2.1. Zemo emisiju vai bezemisiju zonu izveide vai pašvaldības ceļu nodevu noteikšana Rīgā</t>
  </si>
  <si>
    <t xml:space="preserve">Nav precīzi aprēķināms. Potenciālās izmaksas ir atkarīgas sākotnējā izvērtējuma rezultātiem un izvēlēta iebraukšanas ierobežojumu ieviešanas scenārija. </t>
  </si>
  <si>
    <t xml:space="preserve">M.9.2.2. Īstenot sabiedrības informēšanas kampaņu "Diena bez auto" </t>
  </si>
  <si>
    <t>10. Rīcības virziens – Sadzīves ķīmijas un citu maisījumu izmantošana</t>
  </si>
  <si>
    <t>M.10.1. Informēt un izglītot sabiedrību par videi draudzīgu preču un pakalpojumu patēriņu</t>
  </si>
  <si>
    <t>M.10.2. Zaļā publiskā iepirkuma veicināšana ar uzsvaru uz būvniecības preču uzmantošanu ar pazeminātu GOS saturu</t>
  </si>
  <si>
    <t>Kopsavilkums par plānā iekļauto uzdevumu īstenošanai nepieciešamo valsts un pašvaldību budžeta finansējumu</t>
  </si>
  <si>
    <t>Budžeta programmas (apakšprogrammas) kods un nosaukums</t>
  </si>
  <si>
    <t>Turpmāk ik gadu (ja pasākuma izpilde nav terminēta)</t>
  </si>
  <si>
    <t>Ekonomikas ministrija</t>
  </si>
  <si>
    <t>Finanšu ministrija</t>
  </si>
  <si>
    <t>Iekšlietu ministrija</t>
  </si>
  <si>
    <t>Izglītības un zinātnes ministrija</t>
  </si>
  <si>
    <t>Zemkopības ministrija</t>
  </si>
  <si>
    <t>Satiksmes ministrija</t>
  </si>
  <si>
    <t>Klimata un enerģētikas ministrija</t>
  </si>
  <si>
    <t>VARAM</t>
  </si>
  <si>
    <t>M.3.3.3. Pilnveidot esošo tīmekļa vietni, kur pieejama informācija par apkures iekārtām un to izmantošanu, atbalsta programmām un gaisa kvalitāti</t>
  </si>
  <si>
    <t>B.3.1.1. Sniegt finansiālu atbalstu viendzīvokļa un daudzdzīvokļu dzīvojamo ēku pieslēgšanai CSAS (esošas programmas)</t>
  </si>
  <si>
    <t>M.5.5. Pārskatīt benzīnam un dīzeļdegvielai noteiktās akcīzes nodokļa likmes pēc 2027. gada: 1) veikts analītisks pētījumsar rekomendācijām</t>
  </si>
  <si>
    <t xml:space="preserve">B.6.4.1. Īstenot Lauksaimniecības operatoru kontroles programmu: 2) Nodrošināta kontroles programmas turpināšana 2028.-2030. gados </t>
  </si>
  <si>
    <t>Turpmāk līdz pasākuma pabeigšanai (ja pasākuma īstenošana ir terminēta)</t>
  </si>
  <si>
    <t>M.3.5.4. Izstrādāt grozījumus MK 2016. gada 19. aprīļa noteikumos Nr. 238 “Ugunsdrošības noteikumi” veicamo individuālo apkures iekārtu pārbaužu īstenošanas uzraudzībai ar mērķi palielināt pārbaudīto iekārtu skaitu</t>
  </si>
  <si>
    <t>(VSIA "Latvijas Valsts ceļi")</t>
  </si>
  <si>
    <t>(LVĢMC)</t>
  </si>
  <si>
    <t>(Rīgas dome)</t>
  </si>
  <si>
    <t>VSIA “Autotransporta direkcija"</t>
  </si>
  <si>
    <t>(Enerģētikas un vides aģentūra)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</si>
</sst>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i/>
      <sz val="10"/>
      <name val="Arial"/>
      <family val="2"/>
    </font>
    <font>
      <sz val="11"/>
      <name val="Aptos Narrow"/>
      <family val="2"/>
      <scheme val="minor"/>
    </font>
    <font>
      <sz val="10"/>
      <name val="Aptos"/>
      <family val="2"/>
    </font>
    <font>
      <b/>
      <sz val="11"/>
      <name val="Aptos Display"/>
      <family val="2"/>
      <scheme val="major"/>
    </font>
    <font>
      <sz val="11"/>
      <color theme="1"/>
      <name val="Aptos Display"/>
      <family val="2"/>
      <scheme val="major"/>
    </font>
    <font>
      <sz val="11"/>
      <name val="Aptos Display"/>
      <family val="2"/>
      <scheme val="major"/>
    </font>
    <font>
      <b/>
      <sz val="10"/>
      <name val="Aptos Display"/>
      <family val="2"/>
      <scheme val="major"/>
    </font>
    <font>
      <sz val="10"/>
      <name val="Aptos Display"/>
      <family val="2"/>
      <scheme val="major"/>
    </font>
    <font>
      <sz val="11"/>
      <color theme="1"/>
      <name val="Aptos"/>
      <family val="2"/>
    </font>
    <font>
      <b/>
      <sz val="10"/>
      <name val="Aptos"/>
      <family val="2"/>
    </font>
    <font>
      <sz val="11"/>
      <name val="Aptos"/>
      <family val="2"/>
    </font>
    <font>
      <b/>
      <sz val="12"/>
      <name val="Aptos"/>
      <family val="2"/>
    </font>
    <font>
      <sz val="10"/>
      <color theme="1"/>
      <name val="Aptos"/>
      <family val="2"/>
    </font>
    <font>
      <b/>
      <sz val="10"/>
      <name val="Aptos Display"/>
      <family val="2"/>
      <scheme val="major"/>
    </font>
  </fonts>
  <fills count="6">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2"/>
        <bgColor indexed="64"/>
      </patternFill>
    </fill>
    <fill>
      <patternFill patternType="solid">
        <fgColor theme="0" tint="-4.9989318521683403E-2"/>
        <bgColor indexed="64"/>
      </patternFill>
    </fill>
  </fills>
  <borders count="29">
    <border>
      <left/>
      <right/>
      <top/>
      <bottom/>
      <diagonal/>
    </border>
    <border>
      <left style="thin">
        <color rgb="FF414142"/>
      </left>
      <right style="thin">
        <color rgb="FF414142"/>
      </right>
      <top style="thin">
        <color rgb="FF414142"/>
      </top>
      <bottom/>
      <diagonal/>
    </border>
    <border>
      <left style="thin">
        <color rgb="FF414142"/>
      </left>
      <right/>
      <top style="thin">
        <color rgb="FF414142"/>
      </top>
      <bottom/>
      <diagonal/>
    </border>
    <border>
      <left/>
      <right/>
      <top style="thin">
        <color rgb="FF414142"/>
      </top>
      <bottom/>
      <diagonal/>
    </border>
    <border>
      <left/>
      <right style="thin">
        <color rgb="FF414142"/>
      </right>
      <top style="thin">
        <color rgb="FF414142"/>
      </top>
      <bottom/>
      <diagonal/>
    </border>
    <border>
      <left style="thin">
        <color rgb="FF414142"/>
      </left>
      <right style="thin">
        <color rgb="FF414142"/>
      </right>
      <top/>
      <bottom/>
      <diagonal/>
    </border>
    <border>
      <left style="thin">
        <color rgb="FF414142"/>
      </left>
      <right/>
      <top/>
      <bottom style="thin">
        <color rgb="FF414142"/>
      </bottom>
      <diagonal/>
    </border>
    <border>
      <left style="thin">
        <color rgb="FF414142"/>
      </left>
      <right style="thin">
        <color rgb="FF414142"/>
      </right>
      <top style="thin">
        <color rgb="FF414142"/>
      </top>
      <bottom style="thin">
        <color rgb="FF414142"/>
      </bottom>
      <diagonal/>
    </border>
    <border>
      <left style="thin">
        <color rgb="FF414142"/>
      </left>
      <right/>
      <top style="thin">
        <color rgb="FF414142"/>
      </top>
      <bottom style="thin">
        <color rgb="FF414142"/>
      </bottom>
      <diagonal/>
    </border>
    <border>
      <left/>
      <right/>
      <top style="thin">
        <color rgb="FF414142"/>
      </top>
      <bottom style="thin">
        <color rgb="FF414142"/>
      </bottom>
      <diagonal/>
    </border>
    <border>
      <left/>
      <right style="thin">
        <color rgb="FF414142"/>
      </right>
      <top style="thin">
        <color rgb="FF414142"/>
      </top>
      <bottom style="thin">
        <color rgb="FF414142"/>
      </bottom>
      <diagonal/>
    </border>
    <border>
      <left style="thin">
        <color indexed="64"/>
      </left>
      <right style="thin">
        <color indexed="64"/>
      </right>
      <top style="thin">
        <color indexed="64"/>
      </top>
      <bottom style="thin">
        <color indexed="64"/>
      </bottom>
      <diagonal/>
    </border>
    <border>
      <left style="thin">
        <color rgb="FF414142"/>
      </left>
      <right style="thin">
        <color rgb="FF414142"/>
      </right>
      <top style="thin">
        <color rgb="FF414142"/>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414142"/>
      </left>
      <right/>
      <top style="thin">
        <color indexed="64"/>
      </top>
      <bottom style="thin">
        <color rgb="FF414142"/>
      </bottom>
      <diagonal/>
    </border>
    <border>
      <left/>
      <right style="thin">
        <color rgb="FF414142"/>
      </right>
      <top style="thin">
        <color indexed="64"/>
      </top>
      <bottom style="thin">
        <color rgb="FF414142"/>
      </bottom>
      <diagonal/>
    </border>
    <border>
      <left/>
      <right style="thin">
        <color indexed="64"/>
      </right>
      <top style="thin">
        <color rgb="FF414142"/>
      </top>
      <bottom style="thin">
        <color rgb="FF414142"/>
      </bottom>
      <diagonal/>
    </border>
    <border>
      <left/>
      <right style="thin">
        <color indexed="64"/>
      </right>
      <top/>
      <bottom/>
      <diagonal/>
    </border>
    <border>
      <left style="thin">
        <color rgb="FF414142"/>
      </left>
      <right style="thin">
        <color indexed="64"/>
      </right>
      <top style="thin">
        <color rgb="FF414142"/>
      </top>
      <bottom style="thin">
        <color rgb="FF414142"/>
      </bottom>
      <diagonal/>
    </border>
    <border>
      <left/>
      <right style="thin">
        <color rgb="FF414142"/>
      </right>
      <top/>
      <bottom/>
      <diagonal/>
    </border>
    <border>
      <left/>
      <right/>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style="thin">
        <color rgb="FF414142"/>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rgb="FF414142"/>
      </bottom>
      <diagonal/>
    </border>
  </borders>
  <cellStyleXfs count="1">
    <xf numFmtId="0" fontId="0" fillId="0" borderId="0"/>
  </cellStyleXfs>
  <cellXfs count="174">
    <xf numFmtId="0" fontId="0" fillId="0" borderId="0" xfId="0"/>
    <xf numFmtId="0" fontId="0" fillId="0" borderId="0" xfId="0" applyAlignment="1">
      <alignment wrapText="1"/>
    </xf>
    <xf numFmtId="0" fontId="2" fillId="0" borderId="0" xfId="0" applyFont="1" applyAlignment="1">
      <alignment horizontal="left" vertical="top"/>
    </xf>
    <xf numFmtId="0" fontId="2" fillId="0" borderId="0" xfId="0" applyFont="1"/>
    <xf numFmtId="0" fontId="2" fillId="0" borderId="0" xfId="0" applyFont="1" applyAlignment="1">
      <alignment wrapText="1"/>
    </xf>
    <xf numFmtId="0" fontId="6" fillId="0" borderId="0" xfId="0" applyFont="1"/>
    <xf numFmtId="0" fontId="7" fillId="0" borderId="1" xfId="0" applyFont="1" applyBorder="1" applyAlignment="1">
      <alignment vertical="center" wrapText="1"/>
    </xf>
    <xf numFmtId="0" fontId="7" fillId="0" borderId="4" xfId="0" applyFont="1" applyBorder="1" applyAlignment="1">
      <alignment vertical="center" wrapText="1"/>
    </xf>
    <xf numFmtId="0" fontId="7" fillId="0" borderId="5" xfId="0" applyFont="1" applyBorder="1" applyAlignment="1">
      <alignment horizontal="center" vertical="top" wrapText="1"/>
    </xf>
    <xf numFmtId="0" fontId="7" fillId="0" borderId="7" xfId="0" applyFont="1" applyBorder="1" applyAlignment="1">
      <alignment horizontal="left" vertical="top" wrapText="1"/>
    </xf>
    <xf numFmtId="1" fontId="7" fillId="0" borderId="7" xfId="0" applyNumberFormat="1" applyFont="1" applyBorder="1" applyAlignment="1">
      <alignment horizontal="right" vertical="center" wrapText="1"/>
    </xf>
    <xf numFmtId="0" fontId="7" fillId="0" borderId="7" xfId="0" applyFont="1" applyBorder="1" applyAlignment="1">
      <alignment horizontal="right" vertical="center" wrapText="1"/>
    </xf>
    <xf numFmtId="0" fontId="7" fillId="0" borderId="19" xfId="0" applyFont="1" applyBorder="1" applyAlignment="1">
      <alignment wrapText="1"/>
    </xf>
    <xf numFmtId="0" fontId="9" fillId="0" borderId="0" xfId="0" applyFont="1"/>
    <xf numFmtId="0" fontId="10" fillId="0" borderId="7" xfId="0" applyFont="1" applyBorder="1" applyAlignment="1">
      <alignment horizontal="center" vertical="center" wrapText="1"/>
    </xf>
    <xf numFmtId="0" fontId="10" fillId="0" borderId="7" xfId="0" applyFont="1" applyBorder="1" applyAlignment="1">
      <alignment horizontal="right" vertical="center" wrapText="1"/>
    </xf>
    <xf numFmtId="0" fontId="3" fillId="0" borderId="7" xfId="0" applyFont="1" applyBorder="1" applyAlignment="1">
      <alignment horizontal="center" vertical="center" wrapText="1"/>
    </xf>
    <xf numFmtId="0" fontId="3" fillId="0" borderId="7" xfId="0" applyFont="1" applyBorder="1" applyAlignment="1">
      <alignment horizontal="left" vertical="top" wrapText="1"/>
    </xf>
    <xf numFmtId="0" fontId="3" fillId="0" borderId="7" xfId="0" applyFont="1" applyBorder="1" applyAlignment="1">
      <alignment horizontal="right" vertical="center" wrapText="1"/>
    </xf>
    <xf numFmtId="0" fontId="3" fillId="0" borderId="19" xfId="0" applyFont="1" applyBorder="1" applyAlignment="1">
      <alignment wrapText="1"/>
    </xf>
    <xf numFmtId="1" fontId="3" fillId="0" borderId="7" xfId="0" applyNumberFormat="1" applyFont="1" applyBorder="1" applyAlignment="1">
      <alignment horizontal="right" vertical="center" wrapText="1"/>
    </xf>
    <xf numFmtId="1" fontId="3" fillId="0" borderId="7" xfId="0" applyNumberFormat="1" applyFont="1" applyBorder="1" applyAlignment="1">
      <alignment vertical="top" wrapText="1"/>
    </xf>
    <xf numFmtId="0" fontId="3" fillId="0" borderId="7" xfId="0" applyFont="1" applyBorder="1" applyAlignment="1">
      <alignment vertical="top" wrapText="1"/>
    </xf>
    <xf numFmtId="0" fontId="3" fillId="0" borderId="8" xfId="0" applyFont="1" applyBorder="1" applyAlignment="1">
      <alignment vertical="top" wrapText="1"/>
    </xf>
    <xf numFmtId="0" fontId="3" fillId="0" borderId="8" xfId="0" applyFont="1" applyBorder="1" applyAlignment="1">
      <alignment horizontal="right" vertical="center" wrapText="1"/>
    </xf>
    <xf numFmtId="0" fontId="3" fillId="0" borderId="8" xfId="0" applyFont="1" applyBorder="1" applyAlignment="1">
      <alignment wrapText="1"/>
    </xf>
    <xf numFmtId="0" fontId="3" fillId="0" borderId="10" xfId="0" applyFont="1" applyBorder="1" applyAlignment="1">
      <alignment wrapText="1"/>
    </xf>
    <xf numFmtId="0" fontId="3" fillId="0" borderId="7" xfId="0" applyFont="1" applyBorder="1" applyAlignment="1">
      <alignment horizontal="center" vertical="top" wrapText="1"/>
    </xf>
    <xf numFmtId="0" fontId="3" fillId="0" borderId="10" xfId="0" applyFont="1" applyBorder="1" applyAlignment="1">
      <alignment vertical="top" wrapText="1"/>
    </xf>
    <xf numFmtId="1" fontId="3" fillId="0" borderId="7" xfId="0" applyNumberFormat="1" applyFont="1" applyBorder="1" applyAlignment="1">
      <alignment wrapText="1"/>
    </xf>
    <xf numFmtId="0" fontId="3" fillId="0" borderId="7" xfId="0" applyFont="1" applyBorder="1" applyAlignment="1">
      <alignment wrapText="1"/>
    </xf>
    <xf numFmtId="0" fontId="3" fillId="0" borderId="0" xfId="0" applyFont="1" applyAlignment="1">
      <alignment wrapText="1"/>
    </xf>
    <xf numFmtId="1" fontId="3" fillId="0" borderId="7" xfId="0" applyNumberFormat="1" applyFont="1" applyBorder="1" applyAlignment="1">
      <alignment horizontal="left" vertical="top" wrapText="1"/>
    </xf>
    <xf numFmtId="0" fontId="3" fillId="0" borderId="10" xfId="0" applyFont="1" applyBorder="1" applyAlignment="1">
      <alignment horizontal="right" vertical="center" wrapText="1"/>
    </xf>
    <xf numFmtId="0" fontId="3" fillId="0" borderId="7" xfId="0" applyFont="1" applyBorder="1" applyAlignment="1">
      <alignment horizontal="center" wrapText="1"/>
    </xf>
    <xf numFmtId="0" fontId="11" fillId="0" borderId="0" xfId="0" applyFont="1" applyAlignment="1">
      <alignment horizontal="left" vertical="top"/>
    </xf>
    <xf numFmtId="0" fontId="11" fillId="0" borderId="0" xfId="0" applyFont="1"/>
    <xf numFmtId="1" fontId="3" fillId="0" borderId="7" xfId="0" applyNumberFormat="1"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1" xfId="0" applyFont="1" applyBorder="1" applyAlignment="1">
      <alignment horizontal="right" vertical="center" wrapText="1"/>
    </xf>
    <xf numFmtId="0" fontId="3" fillId="0" borderId="0" xfId="0" applyFont="1" applyAlignment="1">
      <alignment horizontal="right" vertical="center" wrapText="1"/>
    </xf>
    <xf numFmtId="0" fontId="11" fillId="0" borderId="18" xfId="0" applyFont="1" applyBorder="1" applyAlignment="1">
      <alignment wrapText="1"/>
    </xf>
    <xf numFmtId="0" fontId="3" fillId="0" borderId="8" xfId="0" applyFont="1" applyBorder="1" applyAlignment="1">
      <alignment horizontal="left" wrapText="1"/>
    </xf>
    <xf numFmtId="1" fontId="3" fillId="0" borderId="8" xfId="0" applyNumberFormat="1" applyFont="1" applyBorder="1" applyAlignment="1">
      <alignment horizontal="right" vertical="center" wrapText="1"/>
    </xf>
    <xf numFmtId="0" fontId="3" fillId="0" borderId="11" xfId="0" applyFont="1" applyBorder="1" applyAlignment="1">
      <alignment vertical="top" wrapText="1"/>
    </xf>
    <xf numFmtId="0" fontId="3" fillId="0" borderId="11" xfId="0" applyFont="1" applyBorder="1" applyAlignment="1">
      <alignment horizontal="left" vertical="top" wrapText="1"/>
    </xf>
    <xf numFmtId="0" fontId="11" fillId="0" borderId="11" xfId="0" applyFont="1" applyBorder="1" applyAlignment="1">
      <alignment wrapText="1"/>
    </xf>
    <xf numFmtId="0" fontId="9" fillId="0" borderId="0" xfId="0" applyFont="1" applyAlignment="1">
      <alignment wrapText="1"/>
    </xf>
    <xf numFmtId="1" fontId="11" fillId="0" borderId="11" xfId="0" applyNumberFormat="1" applyFont="1" applyBorder="1" applyAlignment="1">
      <alignment wrapText="1"/>
    </xf>
    <xf numFmtId="0" fontId="11" fillId="0" borderId="13" xfId="0" applyFont="1" applyBorder="1" applyAlignment="1">
      <alignment wrapText="1"/>
    </xf>
    <xf numFmtId="0" fontId="9" fillId="0" borderId="0" xfId="0" applyFont="1" applyAlignment="1">
      <alignment vertical="center" wrapText="1"/>
    </xf>
    <xf numFmtId="1" fontId="11" fillId="0" borderId="11" xfId="0" applyNumberFormat="1" applyFont="1" applyBorder="1" applyAlignment="1">
      <alignment vertical="center" wrapText="1"/>
    </xf>
    <xf numFmtId="0" fontId="11" fillId="0" borderId="13" xfId="0" applyFont="1" applyBorder="1" applyAlignment="1">
      <alignment vertical="center" wrapText="1"/>
    </xf>
    <xf numFmtId="0" fontId="9" fillId="0" borderId="0" xfId="0" applyFont="1" applyAlignment="1">
      <alignment horizontal="center" wrapText="1"/>
    </xf>
    <xf numFmtId="0" fontId="11" fillId="0" borderId="11" xfId="0" applyFont="1" applyBorder="1" applyAlignment="1">
      <alignment horizontal="center" wrapText="1"/>
    </xf>
    <xf numFmtId="1" fontId="11" fillId="0" borderId="11" xfId="0" applyNumberFormat="1" applyFont="1" applyBorder="1" applyAlignment="1">
      <alignment horizontal="center" wrapText="1"/>
    </xf>
    <xf numFmtId="0" fontId="11" fillId="0" borderId="13" xfId="0" applyFont="1" applyBorder="1" applyAlignment="1">
      <alignment horizontal="center" wrapText="1"/>
    </xf>
    <xf numFmtId="0" fontId="9" fillId="0" borderId="0" xfId="0" applyFont="1" applyAlignment="1">
      <alignment horizontal="center" vertical="top" wrapText="1"/>
    </xf>
    <xf numFmtId="0" fontId="11" fillId="0" borderId="11" xfId="0" applyFont="1" applyBorder="1" applyAlignment="1">
      <alignment horizontal="center" vertical="top" wrapText="1"/>
    </xf>
    <xf numFmtId="1" fontId="11" fillId="0" borderId="11" xfId="0" applyNumberFormat="1" applyFont="1" applyBorder="1" applyAlignment="1">
      <alignment horizontal="center" vertical="top" wrapText="1"/>
    </xf>
    <xf numFmtId="0" fontId="11" fillId="0" borderId="13" xfId="0" applyFont="1" applyBorder="1" applyAlignment="1">
      <alignment horizontal="center" vertical="top" wrapText="1"/>
    </xf>
    <xf numFmtId="0" fontId="3" fillId="0" borderId="2" xfId="0" applyFont="1" applyBorder="1" applyAlignment="1">
      <alignment horizontal="right" vertical="center" wrapText="1"/>
    </xf>
    <xf numFmtId="0" fontId="3" fillId="0" borderId="6" xfId="0" applyFont="1" applyBorder="1" applyAlignment="1">
      <alignment horizontal="right" vertical="center" wrapText="1"/>
    </xf>
    <xf numFmtId="0" fontId="11" fillId="0" borderId="0" xfId="0" applyFont="1" applyAlignment="1">
      <alignment wrapText="1"/>
    </xf>
    <xf numFmtId="1" fontId="11" fillId="0" borderId="0" xfId="0" applyNumberFormat="1" applyFont="1" applyAlignment="1">
      <alignment wrapText="1"/>
    </xf>
    <xf numFmtId="0" fontId="9" fillId="2" borderId="0" xfId="0" applyFont="1" applyFill="1" applyAlignment="1">
      <alignment wrapText="1"/>
    </xf>
    <xf numFmtId="0" fontId="3" fillId="0" borderId="11" xfId="0" applyFont="1" applyBorder="1" applyAlignment="1">
      <alignment horizontal="left"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2" fillId="0" borderId="0" xfId="0" applyFont="1" applyAlignment="1">
      <alignment horizontal="left"/>
    </xf>
    <xf numFmtId="0" fontId="1" fillId="0" borderId="0" xfId="0" applyFont="1" applyAlignment="1">
      <alignment horizontal="left" vertical="center" wrapText="1"/>
    </xf>
    <xf numFmtId="0" fontId="8" fillId="0" borderId="7" xfId="0" applyFont="1" applyBorder="1" applyAlignment="1">
      <alignment horizontal="left" vertical="center" wrapText="1"/>
    </xf>
    <xf numFmtId="0" fontId="3" fillId="0" borderId="8" xfId="0" applyFont="1" applyBorder="1" applyAlignment="1">
      <alignment horizontal="left" vertical="top" wrapText="1"/>
    </xf>
    <xf numFmtId="0" fontId="11" fillId="0" borderId="11" xfId="0" applyFont="1" applyBorder="1" applyAlignment="1">
      <alignment horizontal="left" wrapText="1"/>
    </xf>
    <xf numFmtId="0" fontId="11" fillId="0" borderId="11" xfId="0" applyFont="1" applyBorder="1" applyAlignment="1">
      <alignment horizontal="left" vertical="center" wrapText="1"/>
    </xf>
    <xf numFmtId="0" fontId="11" fillId="0" borderId="11" xfId="0" applyFont="1" applyBorder="1" applyAlignment="1">
      <alignment horizontal="left" vertical="top" wrapText="1"/>
    </xf>
    <xf numFmtId="0" fontId="11" fillId="0" borderId="0" xfId="0" applyFont="1" applyAlignment="1">
      <alignment horizontal="left"/>
    </xf>
    <xf numFmtId="1" fontId="7" fillId="4" borderId="7" xfId="0" applyNumberFormat="1" applyFont="1" applyFill="1" applyBorder="1" applyAlignment="1">
      <alignment horizontal="center" vertical="center" wrapText="1"/>
    </xf>
    <xf numFmtId="1" fontId="8" fillId="0" borderId="7" xfId="0" applyNumberFormat="1" applyFont="1" applyBorder="1" applyAlignment="1">
      <alignment horizontal="center" vertical="center" wrapText="1"/>
    </xf>
    <xf numFmtId="1" fontId="3" fillId="0" borderId="7" xfId="0" applyNumberFormat="1" applyFont="1" applyBorder="1" applyAlignment="1">
      <alignment horizontal="center" vertical="center" wrapText="1"/>
    </xf>
    <xf numFmtId="1" fontId="3" fillId="0" borderId="7" xfId="0" applyNumberFormat="1" applyFont="1" applyBorder="1" applyAlignment="1">
      <alignment horizontal="center" vertical="top" wrapText="1"/>
    </xf>
    <xf numFmtId="1" fontId="3" fillId="0" borderId="7" xfId="0" applyNumberFormat="1" applyFont="1" applyBorder="1" applyAlignment="1">
      <alignment horizontal="center" wrapText="1"/>
    </xf>
    <xf numFmtId="0" fontId="11" fillId="0" borderId="0" xfId="0" applyFont="1" applyAlignment="1">
      <alignment horizontal="center" wrapText="1"/>
    </xf>
    <xf numFmtId="0" fontId="3" fillId="0" borderId="1" xfId="0" applyFont="1" applyBorder="1" applyAlignment="1">
      <alignment horizontal="center" vertical="center" wrapText="1"/>
    </xf>
    <xf numFmtId="0" fontId="11" fillId="0" borderId="12" xfId="0" applyFont="1" applyBorder="1" applyAlignment="1">
      <alignment horizontal="center" wrapText="1"/>
    </xf>
    <xf numFmtId="1" fontId="11" fillId="0" borderId="11" xfId="0" applyNumberFormat="1" applyFont="1" applyBorder="1" applyAlignment="1">
      <alignment horizontal="center" vertical="center" wrapText="1"/>
    </xf>
    <xf numFmtId="0" fontId="11" fillId="0" borderId="11" xfId="0" applyFont="1" applyBorder="1" applyAlignment="1">
      <alignment horizontal="center" vertical="center" wrapText="1"/>
    </xf>
    <xf numFmtId="0" fontId="11" fillId="0" borderId="0" xfId="0" applyFont="1" applyAlignment="1">
      <alignment horizontal="center"/>
    </xf>
    <xf numFmtId="0" fontId="7" fillId="0" borderId="2" xfId="0" applyFont="1" applyBorder="1" applyAlignment="1">
      <alignment horizontal="left" vertical="top" wrapText="1"/>
    </xf>
    <xf numFmtId="0" fontId="9" fillId="4" borderId="0" xfId="0" applyFont="1" applyFill="1" applyAlignment="1">
      <alignment wrapText="1"/>
    </xf>
    <xf numFmtId="1" fontId="10" fillId="4" borderId="7" xfId="0" applyNumberFormat="1" applyFont="1" applyFill="1" applyBorder="1" applyAlignment="1">
      <alignment horizontal="right" vertical="center" wrapText="1"/>
    </xf>
    <xf numFmtId="0" fontId="3" fillId="4" borderId="7" xfId="0" applyFont="1" applyFill="1" applyBorder="1" applyAlignment="1">
      <alignment horizontal="right" vertical="center" wrapText="1"/>
    </xf>
    <xf numFmtId="0" fontId="3" fillId="4" borderId="8" xfId="0" applyFont="1" applyFill="1" applyBorder="1" applyAlignment="1">
      <alignment horizontal="right" vertical="center" wrapText="1"/>
    </xf>
    <xf numFmtId="0" fontId="3" fillId="4" borderId="19" xfId="0" applyFont="1" applyFill="1" applyBorder="1" applyAlignment="1">
      <alignment wrapText="1"/>
    </xf>
    <xf numFmtId="0" fontId="10" fillId="4" borderId="19" xfId="0" applyFont="1" applyFill="1" applyBorder="1" applyAlignment="1">
      <alignment wrapText="1"/>
    </xf>
    <xf numFmtId="1" fontId="3" fillId="0" borderId="10" xfId="0" applyNumberFormat="1" applyFont="1" applyBorder="1" applyAlignment="1">
      <alignment horizontal="right" vertical="center" wrapText="1"/>
    </xf>
    <xf numFmtId="0" fontId="3" fillId="0" borderId="2" xfId="0" applyFont="1" applyBorder="1" applyAlignment="1">
      <alignment vertical="top" wrapText="1"/>
    </xf>
    <xf numFmtId="0" fontId="3" fillId="0" borderId="4" xfId="0" applyFont="1" applyBorder="1" applyAlignment="1">
      <alignment vertical="top" wrapText="1"/>
    </xf>
    <xf numFmtId="1" fontId="3" fillId="0" borderId="10" xfId="0" applyNumberFormat="1" applyFont="1" applyBorder="1" applyAlignment="1">
      <alignment wrapText="1"/>
    </xf>
    <xf numFmtId="0" fontId="3" fillId="0" borderId="20" xfId="0" applyFont="1" applyBorder="1" applyAlignment="1">
      <alignment horizontal="left" vertical="top" wrapText="1"/>
    </xf>
    <xf numFmtId="0" fontId="3" fillId="0" borderId="5" xfId="0" applyFont="1" applyBorder="1" applyAlignment="1">
      <alignment horizontal="left" vertical="top" wrapText="1"/>
    </xf>
    <xf numFmtId="1" fontId="3" fillId="0" borderId="10" xfId="0" applyNumberFormat="1" applyFont="1" applyBorder="1" applyAlignment="1">
      <alignment horizontal="left" vertical="center" wrapText="1"/>
    </xf>
    <xf numFmtId="1" fontId="11" fillId="0" borderId="14" xfId="0" applyNumberFormat="1" applyFont="1" applyBorder="1" applyAlignment="1">
      <alignment wrapText="1"/>
    </xf>
    <xf numFmtId="1" fontId="11" fillId="0" borderId="14" xfId="0" applyNumberFormat="1" applyFont="1" applyBorder="1" applyAlignment="1">
      <alignment vertical="center" wrapText="1"/>
    </xf>
    <xf numFmtId="1" fontId="11" fillId="0" borderId="14" xfId="0" applyNumberFormat="1" applyFont="1" applyBorder="1" applyAlignment="1">
      <alignment horizontal="center" wrapText="1"/>
    </xf>
    <xf numFmtId="1" fontId="11" fillId="0" borderId="14" xfId="0" applyNumberFormat="1" applyFont="1" applyBorder="1" applyAlignment="1">
      <alignment horizontal="center" vertical="top" wrapText="1"/>
    </xf>
    <xf numFmtId="0" fontId="3" fillId="0" borderId="4" xfId="0" applyFont="1" applyBorder="1" applyAlignment="1">
      <alignment horizontal="right" vertical="center" wrapText="1"/>
    </xf>
    <xf numFmtId="0" fontId="11" fillId="0" borderId="14" xfId="0" applyFont="1" applyBorder="1" applyAlignment="1">
      <alignment wrapText="1"/>
    </xf>
    <xf numFmtId="0" fontId="3" fillId="0" borderId="2" xfId="0" applyFont="1" applyBorder="1" applyAlignment="1">
      <alignment horizontal="left" wrapText="1"/>
    </xf>
    <xf numFmtId="1" fontId="10" fillId="4" borderId="10" xfId="0" applyNumberFormat="1" applyFont="1" applyFill="1" applyBorder="1" applyAlignment="1">
      <alignment horizontal="right" vertical="center" wrapText="1"/>
    </xf>
    <xf numFmtId="0" fontId="10" fillId="4" borderId="7" xfId="0" applyFont="1" applyFill="1" applyBorder="1" applyAlignment="1">
      <alignment horizontal="right" vertical="center" wrapText="1"/>
    </xf>
    <xf numFmtId="0" fontId="10" fillId="4" borderId="10" xfId="0" applyFont="1" applyFill="1" applyBorder="1" applyAlignment="1">
      <alignment horizontal="right" vertical="center" wrapText="1"/>
    </xf>
    <xf numFmtId="0" fontId="13" fillId="0" borderId="0" xfId="0" applyFont="1" applyAlignment="1">
      <alignment wrapText="1"/>
    </xf>
    <xf numFmtId="1" fontId="3" fillId="4" borderId="10" xfId="0" applyNumberFormat="1" applyFont="1" applyFill="1" applyBorder="1" applyAlignment="1">
      <alignment horizontal="right" vertical="center" wrapText="1"/>
    </xf>
    <xf numFmtId="1" fontId="3" fillId="4" borderId="7" xfId="0" applyNumberFormat="1" applyFont="1" applyFill="1" applyBorder="1" applyAlignment="1">
      <alignment horizontal="right" vertical="center" wrapText="1"/>
    </xf>
    <xf numFmtId="1" fontId="10" fillId="4" borderId="7" xfId="0" applyNumberFormat="1" applyFont="1" applyFill="1" applyBorder="1" applyAlignment="1">
      <alignment horizontal="center" vertical="center" wrapText="1"/>
    </xf>
    <xf numFmtId="0" fontId="10" fillId="4" borderId="7"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2" fillId="0" borderId="0" xfId="0" applyFont="1" applyAlignment="1">
      <alignment horizontal="center"/>
    </xf>
    <xf numFmtId="0" fontId="6" fillId="0" borderId="0" xfId="0" applyFont="1" applyAlignment="1">
      <alignment horizontal="center"/>
    </xf>
    <xf numFmtId="1" fontId="3" fillId="4" borderId="7" xfId="0"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1" xfId="0" applyFont="1" applyFill="1" applyBorder="1" applyAlignment="1">
      <alignment horizontal="center" wrapText="1"/>
    </xf>
    <xf numFmtId="0" fontId="7" fillId="3" borderId="1" xfId="0" applyFont="1" applyFill="1" applyBorder="1" applyAlignment="1">
      <alignment horizontal="center" vertical="top" wrapText="1"/>
    </xf>
    <xf numFmtId="0" fontId="12" fillId="0" borderId="0" xfId="0" applyFont="1" applyAlignment="1">
      <alignment horizontal="center" vertical="center" wrapText="1"/>
    </xf>
    <xf numFmtId="0" fontId="4" fillId="0" borderId="0" xfId="0" applyFont="1"/>
    <xf numFmtId="0" fontId="5" fillId="0" borderId="0" xfId="0" applyFont="1"/>
    <xf numFmtId="0" fontId="7" fillId="3" borderId="2" xfId="0" applyFont="1"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7" fillId="3" borderId="11" xfId="0" applyFont="1" applyFill="1" applyBorder="1" applyAlignment="1">
      <alignment horizontal="center" vertical="center" wrapText="1"/>
    </xf>
    <xf numFmtId="0" fontId="0" fillId="0" borderId="11" xfId="0" applyBorder="1" applyAlignment="1">
      <alignment wrapText="1"/>
    </xf>
    <xf numFmtId="0" fontId="14" fillId="3" borderId="27" xfId="0" applyFont="1" applyFill="1" applyBorder="1" applyAlignment="1">
      <alignment horizontal="center" vertical="top" wrapText="1"/>
    </xf>
    <xf numFmtId="0" fontId="14" fillId="3" borderId="28" xfId="0" applyFont="1" applyFill="1" applyBorder="1" applyAlignment="1">
      <alignment horizontal="center" vertical="top" wrapText="1"/>
    </xf>
    <xf numFmtId="0" fontId="10" fillId="4" borderId="13" xfId="0" applyFont="1" applyFill="1" applyBorder="1" applyAlignment="1">
      <alignment horizontal="left" wrapText="1"/>
    </xf>
    <xf numFmtId="0" fontId="10" fillId="4" borderId="22" xfId="0" applyFont="1" applyFill="1" applyBorder="1" applyAlignment="1">
      <alignment horizontal="left" wrapText="1"/>
    </xf>
    <xf numFmtId="0" fontId="10" fillId="4" borderId="14" xfId="0" applyFont="1" applyFill="1" applyBorder="1" applyAlignment="1">
      <alignment horizontal="left" wrapText="1"/>
    </xf>
    <xf numFmtId="0" fontId="10" fillId="4" borderId="8" xfId="0" applyFont="1" applyFill="1" applyBorder="1" applyAlignment="1">
      <alignment horizontal="left" vertical="center" wrapText="1"/>
    </xf>
    <xf numFmtId="0" fontId="10" fillId="4" borderId="9"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7" fillId="4" borderId="8" xfId="0" applyFont="1" applyFill="1" applyBorder="1" applyAlignment="1">
      <alignment horizontal="left" vertical="center" wrapText="1"/>
    </xf>
    <xf numFmtId="0" fontId="7" fillId="4" borderId="9" xfId="0" applyFont="1" applyFill="1" applyBorder="1" applyAlignment="1">
      <alignment horizontal="left" vertical="center" wrapText="1"/>
    </xf>
    <xf numFmtId="0" fontId="7" fillId="4" borderId="10" xfId="0" applyFont="1" applyFill="1" applyBorder="1" applyAlignment="1">
      <alignment horizontal="left" vertical="center" wrapText="1"/>
    </xf>
    <xf numFmtId="0" fontId="7" fillId="4" borderId="15" xfId="0" applyFont="1" applyFill="1" applyBorder="1" applyAlignment="1">
      <alignment horizontal="left" vertical="center" wrapText="1"/>
    </xf>
    <xf numFmtId="0" fontId="7" fillId="4" borderId="24" xfId="0" applyFont="1" applyFill="1" applyBorder="1" applyAlignment="1">
      <alignment horizontal="left" vertical="center" wrapText="1"/>
    </xf>
    <xf numFmtId="0" fontId="7" fillId="4" borderId="16" xfId="0" applyFont="1" applyFill="1" applyBorder="1" applyAlignment="1">
      <alignment horizontal="left" vertical="center" wrapText="1"/>
    </xf>
    <xf numFmtId="0" fontId="10" fillId="5" borderId="8" xfId="0" applyFont="1" applyFill="1" applyBorder="1" applyAlignment="1">
      <alignment horizontal="left" wrapText="1"/>
    </xf>
    <xf numFmtId="0" fontId="10" fillId="5" borderId="9" xfId="0" applyFont="1" applyFill="1" applyBorder="1" applyAlignment="1">
      <alignment horizontal="left" wrapText="1"/>
    </xf>
    <xf numFmtId="0" fontId="10" fillId="5" borderId="17" xfId="0" applyFont="1" applyFill="1" applyBorder="1" applyAlignment="1">
      <alignment horizontal="left" wrapText="1"/>
    </xf>
    <xf numFmtId="0" fontId="10" fillId="4" borderId="8" xfId="0" applyFont="1" applyFill="1" applyBorder="1" applyAlignment="1">
      <alignment horizontal="left" wrapText="1"/>
    </xf>
    <xf numFmtId="0" fontId="10" fillId="4" borderId="9" xfId="0" applyFont="1" applyFill="1" applyBorder="1" applyAlignment="1">
      <alignment horizontal="left" wrapText="1"/>
    </xf>
    <xf numFmtId="0" fontId="10" fillId="4" borderId="10" xfId="0" applyFont="1" applyFill="1" applyBorder="1" applyAlignment="1">
      <alignment horizontal="left" wrapText="1"/>
    </xf>
    <xf numFmtId="0" fontId="10" fillId="5" borderId="23" xfId="0" applyFont="1" applyFill="1" applyBorder="1" applyAlignment="1">
      <alignment horizontal="left" vertical="top" wrapText="1"/>
    </xf>
    <xf numFmtId="0" fontId="10" fillId="5" borderId="0" xfId="0" applyFont="1" applyFill="1" applyAlignment="1">
      <alignment horizontal="left" vertical="top" wrapText="1"/>
    </xf>
    <xf numFmtId="0" fontId="10" fillId="5" borderId="18" xfId="0" applyFont="1" applyFill="1" applyBorder="1" applyAlignment="1">
      <alignment horizontal="left" vertical="top" wrapText="1"/>
    </xf>
    <xf numFmtId="0" fontId="10" fillId="5" borderId="23" xfId="0" applyFont="1" applyFill="1" applyBorder="1" applyAlignment="1">
      <alignment horizontal="left" wrapText="1"/>
    </xf>
    <xf numFmtId="0" fontId="10" fillId="5" borderId="0" xfId="0" applyFont="1" applyFill="1" applyAlignment="1">
      <alignment horizontal="left" wrapText="1"/>
    </xf>
    <xf numFmtId="0" fontId="10" fillId="5" borderId="18" xfId="0" applyFont="1" applyFill="1" applyBorder="1" applyAlignment="1">
      <alignment horizontal="left" wrapText="1"/>
    </xf>
    <xf numFmtId="0" fontId="10" fillId="5" borderId="25" xfId="0" applyFont="1" applyFill="1" applyBorder="1" applyAlignment="1">
      <alignment horizontal="left" vertical="top" wrapText="1"/>
    </xf>
    <xf numFmtId="0" fontId="10" fillId="5" borderId="21" xfId="0" applyFont="1" applyFill="1" applyBorder="1" applyAlignment="1">
      <alignment horizontal="left" vertical="top" wrapText="1"/>
    </xf>
    <xf numFmtId="0" fontId="10" fillId="5" borderId="26" xfId="0" applyFont="1" applyFill="1" applyBorder="1" applyAlignment="1">
      <alignment horizontal="left" vertical="top" wrapText="1"/>
    </xf>
    <xf numFmtId="0" fontId="3" fillId="5" borderId="25" xfId="0" applyFont="1" applyFill="1" applyBorder="1" applyAlignment="1">
      <alignment horizontal="left" vertical="top" wrapText="1"/>
    </xf>
    <xf numFmtId="0" fontId="3" fillId="5" borderId="21" xfId="0" applyFont="1" applyFill="1" applyBorder="1" applyAlignment="1">
      <alignment horizontal="left" vertical="top" wrapText="1"/>
    </xf>
    <xf numFmtId="0" fontId="3" fillId="5" borderId="26" xfId="0" applyFont="1" applyFill="1" applyBorder="1" applyAlignment="1">
      <alignment horizontal="left" vertical="top" wrapText="1"/>
    </xf>
    <xf numFmtId="0" fontId="10" fillId="5" borderId="13" xfId="0" applyFont="1" applyFill="1" applyBorder="1" applyAlignment="1">
      <alignment horizontal="left" wrapText="1"/>
    </xf>
    <xf numFmtId="0" fontId="10" fillId="5" borderId="22" xfId="0" applyFont="1" applyFill="1" applyBorder="1" applyAlignment="1">
      <alignment horizontal="left" wrapText="1"/>
    </xf>
    <xf numFmtId="0" fontId="10" fillId="5" borderId="14" xfId="0" applyFont="1" applyFill="1" applyBorder="1" applyAlignment="1">
      <alignment horizontal="left" wrapText="1"/>
    </xf>
    <xf numFmtId="0" fontId="10" fillId="4" borderId="13" xfId="0" applyFont="1" applyFill="1" applyBorder="1" applyAlignment="1">
      <alignment horizontal="left" vertical="top" wrapText="1"/>
    </xf>
    <xf numFmtId="0" fontId="10" fillId="4" borderId="22" xfId="0" applyFont="1" applyFill="1" applyBorder="1" applyAlignment="1">
      <alignment horizontal="left" vertical="top" wrapText="1"/>
    </xf>
    <xf numFmtId="0" fontId="10" fillId="4" borderId="14" xfId="0" applyFont="1" applyFill="1" applyBorder="1" applyAlignment="1">
      <alignment horizontal="left" vertical="top" wrapText="1"/>
    </xf>
    <xf numFmtId="0" fontId="3" fillId="5" borderId="13" xfId="0" applyFont="1" applyFill="1" applyBorder="1" applyAlignment="1">
      <alignment horizontal="left" wrapText="1"/>
    </xf>
    <xf numFmtId="0" fontId="3" fillId="5" borderId="22" xfId="0" applyFont="1" applyFill="1" applyBorder="1" applyAlignment="1">
      <alignment horizontal="left" wrapText="1"/>
    </xf>
    <xf numFmtId="0" fontId="3" fillId="5" borderId="14"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68E03-463B-4FC6-A3B4-4411463209FB}">
  <dimension ref="A1:Q837"/>
  <sheetViews>
    <sheetView tabSelected="1" topLeftCell="B512" zoomScaleNormal="100" workbookViewId="0">
      <pane ySplit="12470" topLeftCell="A138"/>
      <selection activeCell="C577" sqref="C577"/>
      <selection pane="bottomLeft" activeCell="B18" sqref="B18"/>
    </sheetView>
  </sheetViews>
  <sheetFormatPr defaultRowHeight="14.5" x14ac:dyDescent="0.35"/>
  <cols>
    <col min="1" max="1" width="5" hidden="1" customWidth="1"/>
    <col min="2" max="2" width="30.453125" style="70" customWidth="1"/>
    <col min="3" max="3" width="40.453125" style="2" customWidth="1"/>
    <col min="4" max="4" width="30.81640625" style="2" customWidth="1"/>
    <col min="5" max="7" width="0" style="3" hidden="1" customWidth="1"/>
    <col min="8" max="8" width="12.1796875" style="119" customWidth="1"/>
    <col min="9" max="9" width="10.7265625" style="119" customWidth="1"/>
    <col min="10" max="10" width="11.54296875" style="119" customWidth="1"/>
    <col min="11" max="13" width="10.54296875" style="119" bestFit="1" customWidth="1"/>
    <col min="14" max="14" width="16.26953125" style="119" customWidth="1"/>
    <col min="15" max="15" width="16.7265625" style="119" customWidth="1"/>
    <col min="16" max="16" width="13.7265625" style="3" hidden="1" customWidth="1"/>
    <col min="17" max="17" width="43.81640625" style="4" customWidth="1"/>
  </cols>
  <sheetData>
    <row r="1" spans="2:17" x14ac:dyDescent="0.35">
      <c r="M1" s="126" t="s">
        <v>0</v>
      </c>
      <c r="N1" s="127"/>
      <c r="O1" s="127"/>
      <c r="P1" s="127"/>
      <c r="Q1" s="127"/>
    </row>
    <row r="2" spans="2:17" x14ac:dyDescent="0.35">
      <c r="M2" s="120"/>
      <c r="N2" s="120"/>
      <c r="O2" s="120"/>
      <c r="P2" s="5"/>
      <c r="Q2" s="5" t="s">
        <v>1</v>
      </c>
    </row>
    <row r="3" spans="2:17" x14ac:dyDescent="0.35">
      <c r="M3" s="120"/>
      <c r="N3" s="120"/>
      <c r="O3" s="120"/>
      <c r="P3" s="5"/>
      <c r="Q3" s="5"/>
    </row>
    <row r="4" spans="2:17" ht="15.75" customHeight="1" x14ac:dyDescent="0.35">
      <c r="B4" s="125" t="s">
        <v>327</v>
      </c>
      <c r="C4" s="125"/>
      <c r="D4" s="125"/>
      <c r="E4" s="125"/>
      <c r="F4" s="125"/>
      <c r="G4" s="125"/>
      <c r="H4" s="125"/>
      <c r="I4" s="125"/>
      <c r="J4" s="125"/>
      <c r="K4" s="125"/>
      <c r="L4" s="125"/>
      <c r="M4" s="125"/>
      <c r="N4" s="125"/>
      <c r="O4" s="125"/>
      <c r="P4" s="125"/>
      <c r="Q4" s="125"/>
    </row>
    <row r="5" spans="2:17" x14ac:dyDescent="0.35">
      <c r="B5" s="71"/>
    </row>
    <row r="6" spans="2:17" s="1" customFormat="1" ht="38.25" customHeight="1" x14ac:dyDescent="0.35">
      <c r="B6" s="131" t="s">
        <v>2</v>
      </c>
      <c r="C6" s="131" t="s">
        <v>3</v>
      </c>
      <c r="D6" s="131" t="s">
        <v>328</v>
      </c>
      <c r="E6" s="68" t="s">
        <v>4</v>
      </c>
      <c r="F6" s="68"/>
      <c r="G6" s="69"/>
      <c r="H6" s="128" t="s">
        <v>5</v>
      </c>
      <c r="I6" s="129"/>
      <c r="J6" s="129"/>
      <c r="K6" s="129"/>
      <c r="L6" s="129"/>
      <c r="M6" s="129"/>
      <c r="N6" s="129"/>
      <c r="O6" s="130"/>
      <c r="P6" s="89" t="s">
        <v>6</v>
      </c>
      <c r="Q6" s="133" t="s">
        <v>7</v>
      </c>
    </row>
    <row r="7" spans="2:17" s="1" customFormat="1" ht="78.5" x14ac:dyDescent="0.35">
      <c r="B7" s="131"/>
      <c r="C7" s="132"/>
      <c r="D7" s="131"/>
      <c r="E7" s="7" t="s">
        <v>8</v>
      </c>
      <c r="F7" s="6" t="s">
        <v>9</v>
      </c>
      <c r="G7" s="6" t="s">
        <v>10</v>
      </c>
      <c r="H7" s="122">
        <v>2025</v>
      </c>
      <c r="I7" s="122">
        <v>2026</v>
      </c>
      <c r="J7" s="122">
        <v>2027</v>
      </c>
      <c r="K7" s="122">
        <v>2028</v>
      </c>
      <c r="L7" s="122">
        <v>2029</v>
      </c>
      <c r="M7" s="122">
        <v>2030</v>
      </c>
      <c r="N7" s="123" t="s">
        <v>342</v>
      </c>
      <c r="O7" s="124" t="s">
        <v>329</v>
      </c>
      <c r="P7" s="8"/>
      <c r="Q7" s="134"/>
    </row>
    <row r="8" spans="2:17" s="1" customFormat="1" ht="27" customHeight="1" x14ac:dyDescent="0.35">
      <c r="B8" s="144" t="s">
        <v>11</v>
      </c>
      <c r="C8" s="145"/>
      <c r="D8" s="146"/>
      <c r="E8" s="10"/>
      <c r="F8" s="10"/>
      <c r="G8" s="10"/>
      <c r="H8" s="78">
        <f t="shared" ref="H8:O8" si="0">H9+H19</f>
        <v>381652147</v>
      </c>
      <c r="I8" s="78">
        <f t="shared" si="0"/>
        <v>411913540.60000002</v>
      </c>
      <c r="J8" s="78">
        <f t="shared" si="0"/>
        <v>207892540.59999999</v>
      </c>
      <c r="K8" s="78">
        <f t="shared" si="0"/>
        <v>242696208.59999999</v>
      </c>
      <c r="L8" s="78">
        <f t="shared" si="0"/>
        <v>236336458.59999999</v>
      </c>
      <c r="M8" s="78">
        <f t="shared" si="0"/>
        <v>144717755.59999999</v>
      </c>
      <c r="N8" s="78">
        <f t="shared" si="0"/>
        <v>0</v>
      </c>
      <c r="O8" s="78">
        <f t="shared" si="0"/>
        <v>375000</v>
      </c>
      <c r="P8" s="11"/>
      <c r="Q8" s="12"/>
    </row>
    <row r="9" spans="2:17" s="1" customFormat="1" x14ac:dyDescent="0.35">
      <c r="B9" s="141" t="s">
        <v>12</v>
      </c>
      <c r="C9" s="142"/>
      <c r="D9" s="143"/>
      <c r="E9" s="10"/>
      <c r="F9" s="10"/>
      <c r="G9" s="10"/>
      <c r="H9" s="78">
        <f>SUM(H10:H18)</f>
        <v>343000</v>
      </c>
      <c r="I9" s="78">
        <f t="shared" ref="I9:P9" si="1">SUM(I10:I18)</f>
        <v>4522643.5999999996</v>
      </c>
      <c r="J9" s="78">
        <f t="shared" si="1"/>
        <v>3567643.6</v>
      </c>
      <c r="K9" s="78">
        <f t="shared" si="1"/>
        <v>40204310.600000001</v>
      </c>
      <c r="L9" s="78">
        <f t="shared" si="1"/>
        <v>40229310.600000001</v>
      </c>
      <c r="M9" s="78">
        <f t="shared" si="1"/>
        <v>49604310.600000001</v>
      </c>
      <c r="N9" s="78">
        <f t="shared" si="1"/>
        <v>0</v>
      </c>
      <c r="O9" s="78">
        <f t="shared" si="1"/>
        <v>125000</v>
      </c>
      <c r="P9" s="10">
        <f t="shared" si="1"/>
        <v>0</v>
      </c>
      <c r="Q9" s="12"/>
    </row>
    <row r="10" spans="2:17" s="1" customFormat="1" x14ac:dyDescent="0.35">
      <c r="B10" s="72" t="s">
        <v>330</v>
      </c>
      <c r="C10" s="9"/>
      <c r="D10" s="9"/>
      <c r="E10" s="10"/>
      <c r="F10" s="10"/>
      <c r="G10" s="10"/>
      <c r="H10" s="79">
        <f t="shared" ref="H10:O10" si="2">H74+H83+H92+H122+H161+H179+H176+H184+H191+H196+H225+H228+H231+H249+H246+H274+H277+H280+H333</f>
        <v>45000</v>
      </c>
      <c r="I10" s="79">
        <f t="shared" si="2"/>
        <v>600000</v>
      </c>
      <c r="J10" s="79">
        <f t="shared" si="2"/>
        <v>25000</v>
      </c>
      <c r="K10" s="79">
        <f t="shared" si="2"/>
        <v>0</v>
      </c>
      <c r="L10" s="79">
        <f t="shared" si="2"/>
        <v>25000</v>
      </c>
      <c r="M10" s="79">
        <f t="shared" si="2"/>
        <v>0</v>
      </c>
      <c r="N10" s="79">
        <f t="shared" si="2"/>
        <v>0</v>
      </c>
      <c r="O10" s="79">
        <f t="shared" si="2"/>
        <v>0</v>
      </c>
      <c r="P10" s="11"/>
      <c r="Q10" s="12"/>
    </row>
    <row r="11" spans="2:17" s="1" customFormat="1" x14ac:dyDescent="0.35">
      <c r="B11" s="72" t="s">
        <v>331</v>
      </c>
      <c r="C11" s="9"/>
      <c r="D11" s="9"/>
      <c r="E11" s="10"/>
      <c r="F11" s="10"/>
      <c r="G11" s="10"/>
      <c r="H11" s="79">
        <f>H348+H351+H362+H365+H368</f>
        <v>35000</v>
      </c>
      <c r="I11" s="79">
        <f t="shared" ref="I11:O11" si="3">I348+I351+I362+I365+I368</f>
        <v>0</v>
      </c>
      <c r="J11" s="79">
        <f t="shared" si="3"/>
        <v>0</v>
      </c>
      <c r="K11" s="79">
        <f t="shared" si="3"/>
        <v>0</v>
      </c>
      <c r="L11" s="79">
        <f t="shared" si="3"/>
        <v>0</v>
      </c>
      <c r="M11" s="79">
        <f t="shared" si="3"/>
        <v>0</v>
      </c>
      <c r="N11" s="79">
        <f t="shared" si="3"/>
        <v>0</v>
      </c>
      <c r="O11" s="79">
        <f t="shared" si="3"/>
        <v>0</v>
      </c>
      <c r="P11" s="11"/>
      <c r="Q11" s="12"/>
    </row>
    <row r="12" spans="2:17" s="1" customFormat="1" x14ac:dyDescent="0.35">
      <c r="B12" s="72" t="s">
        <v>332</v>
      </c>
      <c r="C12" s="9"/>
      <c r="D12" s="9"/>
      <c r="E12" s="10"/>
      <c r="F12" s="10"/>
      <c r="G12" s="10"/>
      <c r="H12" s="79">
        <f>H271</f>
        <v>0</v>
      </c>
      <c r="I12" s="79">
        <f t="shared" ref="I12:O12" si="4">I271</f>
        <v>0</v>
      </c>
      <c r="J12" s="79">
        <f t="shared" si="4"/>
        <v>0</v>
      </c>
      <c r="K12" s="79">
        <f t="shared" si="4"/>
        <v>0</v>
      </c>
      <c r="L12" s="79">
        <f t="shared" si="4"/>
        <v>0</v>
      </c>
      <c r="M12" s="79">
        <f t="shared" si="4"/>
        <v>0</v>
      </c>
      <c r="N12" s="79">
        <f t="shared" si="4"/>
        <v>0</v>
      </c>
      <c r="O12" s="79">
        <f t="shared" si="4"/>
        <v>0</v>
      </c>
      <c r="P12" s="11"/>
      <c r="Q12" s="12"/>
    </row>
    <row r="13" spans="2:17" s="1" customFormat="1" x14ac:dyDescent="0.35">
      <c r="B13" s="72" t="s">
        <v>333</v>
      </c>
      <c r="C13" s="9"/>
      <c r="D13" s="9"/>
      <c r="E13" s="10"/>
      <c r="F13" s="10"/>
      <c r="G13" s="10"/>
      <c r="H13" s="79">
        <f>H78+H87+H96</f>
        <v>0</v>
      </c>
      <c r="I13" s="79">
        <f t="shared" ref="I13:O13" si="5">I78+I87+I96</f>
        <v>0</v>
      </c>
      <c r="J13" s="79">
        <f t="shared" si="5"/>
        <v>0</v>
      </c>
      <c r="K13" s="79">
        <f t="shared" si="5"/>
        <v>0</v>
      </c>
      <c r="L13" s="79">
        <f t="shared" si="5"/>
        <v>0</v>
      </c>
      <c r="M13" s="79">
        <f t="shared" si="5"/>
        <v>0</v>
      </c>
      <c r="N13" s="79">
        <f t="shared" si="5"/>
        <v>0</v>
      </c>
      <c r="O13" s="79">
        <f t="shared" si="5"/>
        <v>0</v>
      </c>
      <c r="P13" s="11"/>
      <c r="Q13" s="12"/>
    </row>
    <row r="14" spans="2:17" s="1" customFormat="1" x14ac:dyDescent="0.35">
      <c r="B14" s="72" t="s">
        <v>334</v>
      </c>
      <c r="C14" s="9"/>
      <c r="D14" s="9"/>
      <c r="E14" s="10"/>
      <c r="F14" s="10"/>
      <c r="G14" s="10"/>
      <c r="H14" s="79">
        <f>H385+H388+H391+H394+H416+H419+H444+H447+H450+H466+H509</f>
        <v>125000</v>
      </c>
      <c r="I14" s="79">
        <f t="shared" ref="I14:O14" si="6">I385+I388+I391+I394+I416+I419+I444+I447+I450+I466+I509</f>
        <v>0</v>
      </c>
      <c r="J14" s="79">
        <f t="shared" si="6"/>
        <v>0</v>
      </c>
      <c r="K14" s="79">
        <f t="shared" si="6"/>
        <v>0</v>
      </c>
      <c r="L14" s="79">
        <f t="shared" si="6"/>
        <v>0</v>
      </c>
      <c r="M14" s="79">
        <f t="shared" si="6"/>
        <v>0</v>
      </c>
      <c r="N14" s="79">
        <f t="shared" si="6"/>
        <v>0</v>
      </c>
      <c r="O14" s="79">
        <f t="shared" si="6"/>
        <v>0</v>
      </c>
      <c r="P14" s="11"/>
      <c r="Q14" s="12"/>
    </row>
    <row r="15" spans="2:17" s="1" customFormat="1" x14ac:dyDescent="0.35">
      <c r="B15" s="72" t="s">
        <v>335</v>
      </c>
      <c r="C15" s="9"/>
      <c r="D15" s="9"/>
      <c r="E15" s="10"/>
      <c r="F15" s="10"/>
      <c r="G15" s="10"/>
      <c r="H15" s="79">
        <f>H328+H338+H342+H357+H360</f>
        <v>0</v>
      </c>
      <c r="I15" s="79">
        <f t="shared" ref="I15:O15" si="7">I328+I338+I342+I357+I360</f>
        <v>20000</v>
      </c>
      <c r="J15" s="79">
        <f t="shared" si="7"/>
        <v>0</v>
      </c>
      <c r="K15" s="79">
        <f t="shared" si="7"/>
        <v>0</v>
      </c>
      <c r="L15" s="79">
        <f t="shared" si="7"/>
        <v>0</v>
      </c>
      <c r="M15" s="79">
        <f t="shared" si="7"/>
        <v>0</v>
      </c>
      <c r="N15" s="79">
        <f t="shared" si="7"/>
        <v>0</v>
      </c>
      <c r="O15" s="79">
        <f t="shared" si="7"/>
        <v>0</v>
      </c>
      <c r="P15" s="11"/>
      <c r="Q15" s="12"/>
    </row>
    <row r="16" spans="2:17" s="1" customFormat="1" x14ac:dyDescent="0.35">
      <c r="B16" s="72" t="s">
        <v>336</v>
      </c>
      <c r="C16" s="9"/>
      <c r="D16" s="9"/>
      <c r="E16" s="10"/>
      <c r="F16" s="10"/>
      <c r="G16" s="10"/>
      <c r="H16" s="79">
        <f t="shared" ref="H16:O16" si="8">H48+H54+H57+H72+H81+H105+H108+H111+H114+H117+H120+H159+H182+H189+H194+H203+H206+H209+H234+H237+H244+H262+H265+H326+H331+H336+H354+H488+H491+H494+H503+H515+H576</f>
        <v>73000</v>
      </c>
      <c r="I16" s="79">
        <f t="shared" si="8"/>
        <v>3553000</v>
      </c>
      <c r="J16" s="79">
        <f t="shared" si="8"/>
        <v>3393000</v>
      </c>
      <c r="K16" s="79">
        <f t="shared" si="8"/>
        <v>40054667</v>
      </c>
      <c r="L16" s="79">
        <f t="shared" si="8"/>
        <v>40054667</v>
      </c>
      <c r="M16" s="79">
        <f t="shared" si="8"/>
        <v>49454667</v>
      </c>
      <c r="N16" s="79">
        <f t="shared" si="8"/>
        <v>0</v>
      </c>
      <c r="O16" s="79">
        <f t="shared" si="8"/>
        <v>25000</v>
      </c>
      <c r="P16" s="11"/>
      <c r="Q16" s="12"/>
    </row>
    <row r="17" spans="1:17" s="1" customFormat="1" x14ac:dyDescent="0.35">
      <c r="B17" s="72" t="s">
        <v>337</v>
      </c>
      <c r="C17" s="9"/>
      <c r="D17" s="9"/>
      <c r="E17" s="10"/>
      <c r="F17" s="10"/>
      <c r="G17" s="10"/>
      <c r="H17" s="79">
        <f t="shared" ref="H17:O17" si="9">H76+H85+H94+H187+H324+H579</f>
        <v>0</v>
      </c>
      <c r="I17" s="79">
        <f t="shared" si="9"/>
        <v>134643.6</v>
      </c>
      <c r="J17" s="79">
        <f t="shared" si="9"/>
        <v>34643.599999999999</v>
      </c>
      <c r="K17" s="79">
        <f t="shared" si="9"/>
        <v>34643.599999999999</v>
      </c>
      <c r="L17" s="79">
        <f t="shared" si="9"/>
        <v>34643.599999999999</v>
      </c>
      <c r="M17" s="79">
        <f t="shared" si="9"/>
        <v>34643.599999999999</v>
      </c>
      <c r="N17" s="79">
        <f t="shared" si="9"/>
        <v>0</v>
      </c>
      <c r="O17" s="79">
        <f t="shared" si="9"/>
        <v>0</v>
      </c>
      <c r="P17" s="11"/>
      <c r="Q17" s="12"/>
    </row>
    <row r="18" spans="1:17" s="1" customFormat="1" x14ac:dyDescent="0.35">
      <c r="B18" s="72" t="s">
        <v>15</v>
      </c>
      <c r="C18" s="9"/>
      <c r="D18" s="9"/>
      <c r="E18" s="10"/>
      <c r="F18" s="10"/>
      <c r="G18" s="10"/>
      <c r="H18" s="79">
        <f t="shared" ref="H18:O18" si="10">H51+H69+H199+H212+H215+H218+H221+H241+H252+H255+H268+H258+H345+H476+H497+H500+H506+H512+H518++H521+H524+H532+H538+H569+H572</f>
        <v>65000</v>
      </c>
      <c r="I18" s="79">
        <f t="shared" si="10"/>
        <v>215000</v>
      </c>
      <c r="J18" s="79">
        <f t="shared" si="10"/>
        <v>115000</v>
      </c>
      <c r="K18" s="79">
        <f t="shared" si="10"/>
        <v>115000</v>
      </c>
      <c r="L18" s="79">
        <f t="shared" si="10"/>
        <v>115000</v>
      </c>
      <c r="M18" s="79">
        <f t="shared" si="10"/>
        <v>115000</v>
      </c>
      <c r="N18" s="79">
        <f t="shared" si="10"/>
        <v>0</v>
      </c>
      <c r="O18" s="79">
        <f t="shared" si="10"/>
        <v>100000</v>
      </c>
      <c r="P18" s="11"/>
      <c r="Q18" s="12"/>
    </row>
    <row r="19" spans="1:17" s="48" customFormat="1" x14ac:dyDescent="0.35">
      <c r="A19" s="90"/>
      <c r="B19" s="138" t="s">
        <v>16</v>
      </c>
      <c r="C19" s="139"/>
      <c r="D19" s="140"/>
      <c r="E19" s="91" t="e">
        <f>SUM(E21:E29)</f>
        <v>#REF!</v>
      </c>
      <c r="F19" s="91" t="e">
        <f>SUM(F21:F29)</f>
        <v>#REF!</v>
      </c>
      <c r="G19" s="91" t="e">
        <f>SUM(G21:G29)</f>
        <v>#REF!</v>
      </c>
      <c r="H19" s="116">
        <f>SUM(H21:H29)</f>
        <v>381309147</v>
      </c>
      <c r="I19" s="116">
        <f t="shared" ref="I19:O19" si="11">SUM(I21:I29)</f>
        <v>407390897</v>
      </c>
      <c r="J19" s="116">
        <f t="shared" si="11"/>
        <v>204324897</v>
      </c>
      <c r="K19" s="116">
        <f t="shared" si="11"/>
        <v>202491898</v>
      </c>
      <c r="L19" s="116">
        <f t="shared" si="11"/>
        <v>196107148</v>
      </c>
      <c r="M19" s="116">
        <f t="shared" si="11"/>
        <v>95113445</v>
      </c>
      <c r="N19" s="116">
        <f t="shared" si="11"/>
        <v>0</v>
      </c>
      <c r="O19" s="116">
        <f t="shared" si="11"/>
        <v>250000</v>
      </c>
      <c r="P19" s="15"/>
      <c r="Q19" s="95"/>
    </row>
    <row r="20" spans="1:17" s="48" customFormat="1" x14ac:dyDescent="0.35">
      <c r="B20" s="38" t="s">
        <v>13</v>
      </c>
      <c r="C20" s="17"/>
      <c r="D20" s="17"/>
      <c r="E20" s="18"/>
      <c r="F20" s="18"/>
      <c r="G20" s="18"/>
      <c r="H20" s="16"/>
      <c r="I20" s="16"/>
      <c r="J20" s="16"/>
      <c r="K20" s="16"/>
      <c r="L20" s="16"/>
      <c r="M20" s="16"/>
      <c r="N20" s="16"/>
      <c r="O20" s="16"/>
      <c r="P20" s="18"/>
      <c r="Q20" s="19"/>
    </row>
    <row r="21" spans="1:17" s="48" customFormat="1" x14ac:dyDescent="0.35">
      <c r="B21" s="38" t="s">
        <v>330</v>
      </c>
      <c r="C21" s="17"/>
      <c r="D21" s="17"/>
      <c r="E21" s="20">
        <f>E64+E74+E83+E92+E122+E133+E136+E139+E147+E150+E161+E168+E179+E176+E184+E191+E184+E184+E191+E196+E225+E228+E231+E246+E249+E274+E277+E280+E296+E333+E454</f>
        <v>0</v>
      </c>
      <c r="F21" s="20">
        <f>F64+F74+F83+F92+F122+F133+F136+F139+F147+F150+F161+F168+F179+F176+F184+F191+F184+F184+F191+F196+F225+F228+F231+F246+F249+F274+F277+F280+F296+F333+F454</f>
        <v>0</v>
      </c>
      <c r="G21" s="20">
        <f>G64+G74+G83+G92+G122+G133+G136+G139+G147+G150+G161+G168+G179+G176+G184+G191+G184+G184+G191+G196+G225+G228+G231+G246+G249+G274+G277+G280+G296+G333+G454</f>
        <v>0</v>
      </c>
      <c r="H21" s="80">
        <f t="shared" ref="H21:O21" si="12">H64+H133+H136+H139+H147+H150+H168+H296+H454</f>
        <v>122471466</v>
      </c>
      <c r="I21" s="80">
        <f t="shared" si="12"/>
        <v>122471466</v>
      </c>
      <c r="J21" s="80">
        <f t="shared" si="12"/>
        <v>41609466</v>
      </c>
      <c r="K21" s="80">
        <f t="shared" si="12"/>
        <v>41559466</v>
      </c>
      <c r="L21" s="80">
        <f t="shared" si="12"/>
        <v>41559466</v>
      </c>
      <c r="M21" s="80">
        <f t="shared" si="12"/>
        <v>28869666</v>
      </c>
      <c r="N21" s="80">
        <f t="shared" si="12"/>
        <v>0</v>
      </c>
      <c r="O21" s="80">
        <f t="shared" si="12"/>
        <v>0</v>
      </c>
      <c r="P21" s="18"/>
      <c r="Q21" s="19"/>
    </row>
    <row r="22" spans="1:17" s="48" customFormat="1" x14ac:dyDescent="0.35">
      <c r="B22" s="38" t="s">
        <v>331</v>
      </c>
      <c r="C22" s="17"/>
      <c r="D22" s="17"/>
      <c r="E22" s="20">
        <f>E308+E348+E351+E362+E365+E368</f>
        <v>0</v>
      </c>
      <c r="F22" s="20">
        <f t="shared" ref="F22:G22" si="13">F308+F348+F351+F362+F365+F368</f>
        <v>0</v>
      </c>
      <c r="G22" s="20">
        <f t="shared" si="13"/>
        <v>0</v>
      </c>
      <c r="H22" s="80">
        <f>H308</f>
        <v>0</v>
      </c>
      <c r="I22" s="80">
        <f t="shared" ref="I22:O22" si="14">I308</f>
        <v>0</v>
      </c>
      <c r="J22" s="80">
        <f t="shared" si="14"/>
        <v>0</v>
      </c>
      <c r="K22" s="80">
        <f t="shared" si="14"/>
        <v>0</v>
      </c>
      <c r="L22" s="80">
        <f t="shared" si="14"/>
        <v>0</v>
      </c>
      <c r="M22" s="80">
        <f t="shared" si="14"/>
        <v>0</v>
      </c>
      <c r="N22" s="80">
        <f t="shared" si="14"/>
        <v>0</v>
      </c>
      <c r="O22" s="80">
        <f t="shared" si="14"/>
        <v>0</v>
      </c>
      <c r="P22" s="18"/>
      <c r="Q22" s="19"/>
    </row>
    <row r="23" spans="1:17" s="48" customFormat="1" x14ac:dyDescent="0.35">
      <c r="B23" s="38" t="s">
        <v>332</v>
      </c>
      <c r="C23" s="17"/>
      <c r="D23" s="17"/>
      <c r="E23" s="20">
        <f>E42+E45+E271+E321</f>
        <v>0</v>
      </c>
      <c r="F23" s="20">
        <f>F42+F45+F271+F321</f>
        <v>0</v>
      </c>
      <c r="G23" s="20">
        <f>G42+G45+G271+G321</f>
        <v>0</v>
      </c>
      <c r="H23" s="80">
        <f t="shared" ref="H23:O23" si="15">H42+H45+H321</f>
        <v>20289400</v>
      </c>
      <c r="I23" s="80">
        <f t="shared" si="15"/>
        <v>20289400</v>
      </c>
      <c r="J23" s="80">
        <f t="shared" si="15"/>
        <v>20289400</v>
      </c>
      <c r="K23" s="80">
        <f t="shared" si="15"/>
        <v>20289400</v>
      </c>
      <c r="L23" s="80">
        <f t="shared" si="15"/>
        <v>20289400</v>
      </c>
      <c r="M23" s="80">
        <f t="shared" si="15"/>
        <v>101447</v>
      </c>
      <c r="N23" s="80">
        <f t="shared" si="15"/>
        <v>0</v>
      </c>
      <c r="O23" s="80">
        <f t="shared" si="15"/>
        <v>0</v>
      </c>
      <c r="P23" s="18"/>
      <c r="Q23" s="19"/>
    </row>
    <row r="24" spans="1:17" s="48" customFormat="1" x14ac:dyDescent="0.35">
      <c r="B24" s="38" t="s">
        <v>333</v>
      </c>
      <c r="C24" s="17"/>
      <c r="D24" s="17"/>
      <c r="E24" s="20">
        <f>E78+E87+E96+E141</f>
        <v>0</v>
      </c>
      <c r="F24" s="20">
        <f t="shared" ref="F24:G24" si="16">F78+F87+F96+F141</f>
        <v>0</v>
      </c>
      <c r="G24" s="20">
        <f t="shared" si="16"/>
        <v>0</v>
      </c>
      <c r="H24" s="80">
        <f>H141</f>
        <v>0</v>
      </c>
      <c r="I24" s="80">
        <f t="shared" ref="I24:O24" si="17">I141</f>
        <v>0</v>
      </c>
      <c r="J24" s="80">
        <f t="shared" si="17"/>
        <v>0</v>
      </c>
      <c r="K24" s="80">
        <f t="shared" si="17"/>
        <v>0</v>
      </c>
      <c r="L24" s="80">
        <f t="shared" si="17"/>
        <v>0</v>
      </c>
      <c r="M24" s="80">
        <f t="shared" si="17"/>
        <v>0</v>
      </c>
      <c r="N24" s="80">
        <f t="shared" si="17"/>
        <v>0</v>
      </c>
      <c r="O24" s="80">
        <f t="shared" si="17"/>
        <v>0</v>
      </c>
      <c r="P24" s="18"/>
      <c r="Q24" s="19"/>
    </row>
    <row r="25" spans="1:17" s="48" customFormat="1" x14ac:dyDescent="0.35">
      <c r="B25" s="38" t="s">
        <v>334</v>
      </c>
      <c r="C25" s="17"/>
      <c r="D25" s="17"/>
      <c r="E25" s="20">
        <f>E373+E376+E382+E385+E388+E391+E394+E398+E401+E404+E407+E410+E413+E416+E419+E423+E433+E438+E441+E444+E447+E450+E466+E509</f>
        <v>0</v>
      </c>
      <c r="F25" s="20">
        <f t="shared" ref="F25:G25" si="18">F373+F376+F382+F385+F388+F391+F394+F398+F401+F404+F407+F410+F413+F416+F419+F423+F433+F438+F441+F444+F447+F450+F466+F509</f>
        <v>0</v>
      </c>
      <c r="G25" s="20">
        <f t="shared" si="18"/>
        <v>0</v>
      </c>
      <c r="H25" s="80">
        <f>H373+H376+H382+H401+H404+H407+H410+H413+H423+H433+H438+H441+H398</f>
        <v>14499166</v>
      </c>
      <c r="I25" s="80">
        <f t="shared" ref="I25:O25" si="19">I373+I376+I382+I401+I404+I407+I410+I413+I423+I433+I438+I441+I398</f>
        <v>14499166</v>
      </c>
      <c r="J25" s="80">
        <f t="shared" si="19"/>
        <v>14499166</v>
      </c>
      <c r="K25" s="80">
        <f t="shared" si="19"/>
        <v>14499166</v>
      </c>
      <c r="L25" s="80">
        <f t="shared" si="19"/>
        <v>14499166</v>
      </c>
      <c r="M25" s="80">
        <f t="shared" si="19"/>
        <v>14499166</v>
      </c>
      <c r="N25" s="80">
        <f t="shared" si="19"/>
        <v>0</v>
      </c>
      <c r="O25" s="80">
        <f t="shared" si="19"/>
        <v>0</v>
      </c>
      <c r="P25" s="20">
        <f t="shared" ref="P25" si="20">P373+P376+P382+P401+P404+P407+P410+P413+P423+P433+P438+P441</f>
        <v>0</v>
      </c>
      <c r="Q25" s="19"/>
    </row>
    <row r="26" spans="1:17" s="48" customFormat="1" x14ac:dyDescent="0.35">
      <c r="B26" s="38" t="s">
        <v>335</v>
      </c>
      <c r="C26" s="17"/>
      <c r="D26" s="17"/>
      <c r="E26" s="20">
        <f>E100+E284+E287+E290+E301+E304+E306+E311+E317+E319+E328+E338+E342+E357+E560+E360+E562</f>
        <v>0</v>
      </c>
      <c r="F26" s="20">
        <f>F100+F284+F287+F290+F301+F304+F306+F311+F317+F319+F328+F338+F342+F357+F560+F360+F562</f>
        <v>0</v>
      </c>
      <c r="G26" s="20">
        <f>G100+G284+G287+G290+G301+G304+G306+G311+G317+G319+G328+G338+G342+G357+G560+G360+G562</f>
        <v>0</v>
      </c>
      <c r="H26" s="80">
        <f t="shared" ref="H26:O26" si="21">H100+H284+H287+H290+H301+H304+H306+H311+H317+H319+H560+H562</f>
        <v>80731666</v>
      </c>
      <c r="I26" s="80">
        <f t="shared" si="21"/>
        <v>80731666</v>
      </c>
      <c r="J26" s="80">
        <f t="shared" si="21"/>
        <v>78231666</v>
      </c>
      <c r="K26" s="80">
        <f t="shared" si="21"/>
        <v>78231666</v>
      </c>
      <c r="L26" s="80">
        <f t="shared" si="21"/>
        <v>78231666</v>
      </c>
      <c r="M26" s="80">
        <f t="shared" si="21"/>
        <v>51113666</v>
      </c>
      <c r="N26" s="80">
        <f t="shared" si="21"/>
        <v>0</v>
      </c>
      <c r="O26" s="80">
        <f t="shared" si="21"/>
        <v>250000</v>
      </c>
      <c r="P26" s="18"/>
      <c r="Q26" s="19"/>
    </row>
    <row r="27" spans="1:17" s="48" customFormat="1" x14ac:dyDescent="0.35">
      <c r="B27" s="38" t="s">
        <v>336</v>
      </c>
      <c r="C27" s="17"/>
      <c r="D27" s="17"/>
      <c r="E27" s="20">
        <f>E34+E37+E48+E54+E57+E62+E72+E81+E90+E105+E108+E111+E114+E117+E120+E144+E159+E170+E182+E189+E194+E203+E206+E209+E234+E237+E244+E262+E265+E298+E326+E331+E336+E354+E427+E430+E435+E457+E460+E463+E470+E473+E488+E491+E494+E503+E515+E576</f>
        <v>0</v>
      </c>
      <c r="F27" s="20">
        <f>F34+F37+F48+F54+F57+F62+F72+F81+F90+F105+F108+F111+F114+F117+F120+F144+F159+F170+F182+F189+F194+F203+F206+F209+F234+F237+F244+F262+F265+F298+F326+F331+F336+F354+F427+F430+F435+F457+F460+F463+F470+F473+F488+F491+F494+F503+F515+F576</f>
        <v>0</v>
      </c>
      <c r="G27" s="20">
        <f>G34+G37+G48+G54+G57+G62+G72+G81+G90+G105+G108+G111+G114+G117+G120+G144+G159+G170+G182+G189+G194+G203+G206+G209+G234+G237+G244+G262+G265+G298+G326+G331+G336+G354+G427+G430+G435+G457+G460+G463+G470+G473+G488+G491+G494+G503+G515+G576</f>
        <v>0</v>
      </c>
      <c r="H27" s="80">
        <f t="shared" ref="H27:O27" si="22">H34+H37+H62+H144+H170+H298+H427+H430+H435+H457+H460+H463+H470+H473</f>
        <v>36903083</v>
      </c>
      <c r="I27" s="80">
        <f t="shared" si="22"/>
        <v>36857083</v>
      </c>
      <c r="J27" s="80">
        <f t="shared" si="22"/>
        <v>36823083</v>
      </c>
      <c r="K27" s="80">
        <f t="shared" si="22"/>
        <v>35980750</v>
      </c>
      <c r="L27" s="80">
        <f t="shared" si="22"/>
        <v>29596000</v>
      </c>
      <c r="M27" s="80">
        <f t="shared" si="22"/>
        <v>107000</v>
      </c>
      <c r="N27" s="80">
        <f t="shared" si="22"/>
        <v>0</v>
      </c>
      <c r="O27" s="80">
        <f t="shared" si="22"/>
        <v>0</v>
      </c>
      <c r="P27" s="18"/>
      <c r="Q27" s="19"/>
    </row>
    <row r="28" spans="1:17" s="48" customFormat="1" x14ac:dyDescent="0.35">
      <c r="B28" s="38" t="s">
        <v>337</v>
      </c>
      <c r="C28" s="17"/>
      <c r="D28" s="17"/>
      <c r="E28" s="20">
        <f>E66+E76+E85+E94+E126+E129+E153+E156+E166+E173+E187+E293+E324+E579</f>
        <v>0</v>
      </c>
      <c r="F28" s="20">
        <f>F66+F76+F85+F94+F126+F129+F153+F156+F166+F173+F187+F293+F324+F579</f>
        <v>0</v>
      </c>
      <c r="G28" s="20">
        <f>G66+G76+G85+G94+G126+G129+G153+G156+G166+G173+G187+G293+G324+G579</f>
        <v>0</v>
      </c>
      <c r="H28" s="80">
        <f t="shared" ref="H28:O28" si="23">H66+H126+H129+H153+H156+H166+H173+H293</f>
        <v>86705866</v>
      </c>
      <c r="I28" s="80">
        <f t="shared" si="23"/>
        <v>113172616</v>
      </c>
      <c r="J28" s="80">
        <f t="shared" si="23"/>
        <v>12449616</v>
      </c>
      <c r="K28" s="80">
        <f t="shared" si="23"/>
        <v>11508950</v>
      </c>
      <c r="L28" s="80">
        <f t="shared" si="23"/>
        <v>11508950</v>
      </c>
      <c r="M28" s="80">
        <f t="shared" si="23"/>
        <v>0</v>
      </c>
      <c r="N28" s="80">
        <f t="shared" si="23"/>
        <v>0</v>
      </c>
      <c r="O28" s="80">
        <f t="shared" si="23"/>
        <v>0</v>
      </c>
      <c r="P28" s="18"/>
      <c r="Q28" s="19"/>
    </row>
    <row r="29" spans="1:17" s="48" customFormat="1" x14ac:dyDescent="0.35">
      <c r="B29" s="38" t="s">
        <v>15</v>
      </c>
      <c r="C29" s="17"/>
      <c r="D29" s="17"/>
      <c r="E29" s="21" t="e">
        <f>E51+E69+E102+E199+E212+E215+E221+#REF!+E241+E252+E255+E258+E268+E345+E476+E482+E485+E497+E500+E506+E512+E518+E521+E524+E529+E532+E535+E538+E542+E545+E548+E552+E564+E566+E569+E572</f>
        <v>#REF!</v>
      </c>
      <c r="F29" s="21" t="e">
        <f>F51+F69+F102+F199+F212+F215+F221+#REF!+F241+F252+F255+F258+F268+F345+F476+F482+F485+F497+F500+F506+F512+F518+F521+F524+F529+F532+F535+F538+F542+F545+F548+F552+F564+F566+F569+F572</f>
        <v>#REF!</v>
      </c>
      <c r="G29" s="21" t="e">
        <f>G51+G69+G102+G199+G212+G215+G221+#REF!+G241+G252+G255+G258+G268+G345+G476+G482+G485+G497+G500+G506+G512+G518+G521+G524+G529+G532+G535+G538+G542+G545+G548+G552+G564+G566+G569+G572</f>
        <v>#REF!</v>
      </c>
      <c r="H29" s="81">
        <f t="shared" ref="H29:O29" si="24">H102+H479+H482+H485+H529+H535+H542+H545+H548+H552+H564+H566</f>
        <v>19708500</v>
      </c>
      <c r="I29" s="81">
        <f t="shared" si="24"/>
        <v>19369500</v>
      </c>
      <c r="J29" s="81">
        <f t="shared" si="24"/>
        <v>422500</v>
      </c>
      <c r="K29" s="81">
        <f t="shared" si="24"/>
        <v>422500</v>
      </c>
      <c r="L29" s="81">
        <f t="shared" si="24"/>
        <v>422500</v>
      </c>
      <c r="M29" s="81">
        <f t="shared" si="24"/>
        <v>422500</v>
      </c>
      <c r="N29" s="81">
        <f t="shared" si="24"/>
        <v>0</v>
      </c>
      <c r="O29" s="81">
        <f t="shared" si="24"/>
        <v>0</v>
      </c>
      <c r="P29" s="22"/>
      <c r="Q29" s="19"/>
    </row>
    <row r="30" spans="1:17" s="48" customFormat="1" ht="15" customHeight="1" x14ac:dyDescent="0.35">
      <c r="B30" s="38"/>
      <c r="C30" s="17"/>
      <c r="D30" s="17"/>
      <c r="E30" s="22"/>
      <c r="F30" s="22"/>
      <c r="G30" s="22"/>
      <c r="H30" s="27"/>
      <c r="I30" s="27"/>
      <c r="J30" s="27"/>
      <c r="K30" s="27"/>
      <c r="L30" s="27"/>
      <c r="M30" s="27"/>
      <c r="N30" s="27"/>
      <c r="O30" s="27"/>
      <c r="P30" s="23"/>
      <c r="Q30" s="19"/>
    </row>
    <row r="31" spans="1:17" s="48" customFormat="1" ht="20.149999999999999" customHeight="1" x14ac:dyDescent="0.35">
      <c r="B31" s="150" t="s">
        <v>17</v>
      </c>
      <c r="C31" s="151"/>
      <c r="D31" s="152"/>
      <c r="E31" s="92">
        <f>SUM(E32:E130)</f>
        <v>0</v>
      </c>
      <c r="F31" s="92">
        <f t="shared" ref="F31:O31" si="25">SUM(F32:F130)</f>
        <v>0</v>
      </c>
      <c r="G31" s="92">
        <f t="shared" si="25"/>
        <v>0</v>
      </c>
      <c r="H31" s="117">
        <f t="shared" si="25"/>
        <v>53540066</v>
      </c>
      <c r="I31" s="117">
        <f t="shared" si="25"/>
        <v>123709066</v>
      </c>
      <c r="J31" s="117">
        <f t="shared" si="25"/>
        <v>24436066</v>
      </c>
      <c r="K31" s="117">
        <f t="shared" si="25"/>
        <v>23515400</v>
      </c>
      <c r="L31" s="117">
        <f t="shared" si="25"/>
        <v>23495400</v>
      </c>
      <c r="M31" s="117">
        <f t="shared" si="25"/>
        <v>349447</v>
      </c>
      <c r="N31" s="118">
        <f t="shared" si="25"/>
        <v>0</v>
      </c>
      <c r="O31" s="118">
        <f t="shared" si="25"/>
        <v>25000</v>
      </c>
      <c r="P31" s="93"/>
      <c r="Q31" s="94"/>
    </row>
    <row r="32" spans="1:17" s="48" customFormat="1" ht="20.149999999999999" customHeight="1" x14ac:dyDescent="0.35">
      <c r="B32" s="147" t="s">
        <v>18</v>
      </c>
      <c r="C32" s="148"/>
      <c r="D32" s="148"/>
      <c r="E32" s="148"/>
      <c r="F32" s="148"/>
      <c r="G32" s="148"/>
      <c r="H32" s="148"/>
      <c r="I32" s="148"/>
      <c r="J32" s="148"/>
      <c r="K32" s="148"/>
      <c r="L32" s="148"/>
      <c r="M32" s="148"/>
      <c r="N32" s="148"/>
      <c r="O32" s="148"/>
      <c r="P32" s="148"/>
      <c r="Q32" s="149"/>
    </row>
    <row r="33" spans="1:17" s="48" customFormat="1" ht="34.5" customHeight="1" x14ac:dyDescent="0.35">
      <c r="B33" s="17"/>
      <c r="C33" s="23" t="s">
        <v>19</v>
      </c>
      <c r="D33" s="28"/>
      <c r="E33" s="20"/>
      <c r="F33" s="20"/>
      <c r="G33" s="20"/>
      <c r="H33" s="80"/>
      <c r="I33" s="80"/>
      <c r="J33" s="80"/>
      <c r="K33" s="80"/>
      <c r="L33" s="80"/>
      <c r="M33" s="80"/>
      <c r="N33" s="16"/>
      <c r="O33" s="16"/>
      <c r="P33" s="24"/>
      <c r="Q33" s="19"/>
    </row>
    <row r="34" spans="1:17" s="48" customFormat="1" ht="26.5" x14ac:dyDescent="0.35">
      <c r="A34" s="48" t="s">
        <v>20</v>
      </c>
      <c r="B34" s="17"/>
      <c r="C34" s="23" t="s">
        <v>336</v>
      </c>
      <c r="D34" s="28"/>
      <c r="E34" s="29">
        <v>0</v>
      </c>
      <c r="F34" s="29">
        <v>0</v>
      </c>
      <c r="G34" s="29">
        <v>0</v>
      </c>
      <c r="H34" s="82">
        <v>0</v>
      </c>
      <c r="I34" s="82">
        <v>0</v>
      </c>
      <c r="J34" s="82">
        <v>0</v>
      </c>
      <c r="K34" s="82">
        <v>0</v>
      </c>
      <c r="L34" s="82">
        <v>0</v>
      </c>
      <c r="M34" s="82">
        <v>0</v>
      </c>
      <c r="N34" s="34">
        <v>0</v>
      </c>
      <c r="O34" s="34">
        <v>0</v>
      </c>
      <c r="P34" s="24"/>
      <c r="Q34" s="19" t="s">
        <v>21</v>
      </c>
    </row>
    <row r="35" spans="1:17" s="48" customFormat="1" x14ac:dyDescent="0.35">
      <c r="B35" s="17"/>
      <c r="C35" s="17" t="s">
        <v>22</v>
      </c>
      <c r="D35" s="17" t="s">
        <v>23</v>
      </c>
      <c r="E35" s="29">
        <v>0</v>
      </c>
      <c r="F35" s="29">
        <v>0</v>
      </c>
      <c r="G35" s="29">
        <v>0</v>
      </c>
      <c r="H35" s="82"/>
      <c r="I35" s="82"/>
      <c r="J35" s="82"/>
      <c r="K35" s="82"/>
      <c r="L35" s="82"/>
      <c r="M35" s="82"/>
      <c r="N35" s="34"/>
      <c r="O35" s="34"/>
      <c r="P35" s="31"/>
      <c r="Q35" s="19"/>
    </row>
    <row r="36" spans="1:17" s="48" customFormat="1" ht="63" customHeight="1" x14ac:dyDescent="0.35">
      <c r="B36" s="17"/>
      <c r="C36" s="23" t="s">
        <v>24</v>
      </c>
      <c r="D36" s="28"/>
      <c r="E36" s="20"/>
      <c r="F36" s="20"/>
      <c r="G36" s="20"/>
      <c r="H36" s="80"/>
      <c r="I36" s="80"/>
      <c r="J36" s="80"/>
      <c r="K36" s="80"/>
      <c r="L36" s="80"/>
      <c r="M36" s="80"/>
      <c r="N36" s="16"/>
      <c r="O36" s="16"/>
      <c r="P36" s="24"/>
      <c r="Q36" s="19"/>
    </row>
    <row r="37" spans="1:17" s="48" customFormat="1" ht="26.5" x14ac:dyDescent="0.35">
      <c r="A37" s="48" t="s">
        <v>20</v>
      </c>
      <c r="B37" s="17"/>
      <c r="C37" s="23" t="s">
        <v>336</v>
      </c>
      <c r="D37" s="28"/>
      <c r="E37" s="29">
        <v>0</v>
      </c>
      <c r="F37" s="29">
        <v>0</v>
      </c>
      <c r="G37" s="29">
        <v>0</v>
      </c>
      <c r="H37" s="82">
        <v>0</v>
      </c>
      <c r="I37" s="82">
        <v>0</v>
      </c>
      <c r="J37" s="82">
        <v>0</v>
      </c>
      <c r="K37" s="82">
        <v>0</v>
      </c>
      <c r="L37" s="82">
        <v>0</v>
      </c>
      <c r="M37" s="82">
        <v>0</v>
      </c>
      <c r="N37" s="34">
        <v>0</v>
      </c>
      <c r="O37" s="34">
        <v>0</v>
      </c>
      <c r="P37" s="24"/>
      <c r="Q37" s="19" t="s">
        <v>21</v>
      </c>
    </row>
    <row r="38" spans="1:17" s="48" customFormat="1" x14ac:dyDescent="0.35">
      <c r="B38" s="17"/>
      <c r="C38" s="17" t="s">
        <v>22</v>
      </c>
      <c r="D38" s="17" t="s">
        <v>23</v>
      </c>
      <c r="E38" s="29"/>
      <c r="F38" s="29"/>
      <c r="G38" s="29"/>
      <c r="H38" s="82"/>
      <c r="I38" s="82"/>
      <c r="J38" s="82"/>
      <c r="K38" s="82"/>
      <c r="L38" s="82"/>
      <c r="M38" s="82"/>
      <c r="N38" s="34"/>
      <c r="O38" s="34"/>
      <c r="P38" s="25"/>
      <c r="Q38" s="19"/>
    </row>
    <row r="39" spans="1:17" s="48" customFormat="1" ht="90" customHeight="1" x14ac:dyDescent="0.35">
      <c r="B39" s="17"/>
      <c r="C39" s="23" t="s">
        <v>25</v>
      </c>
      <c r="D39" s="28"/>
      <c r="E39" s="20"/>
      <c r="F39" s="20"/>
      <c r="G39" s="20"/>
      <c r="H39" s="80"/>
      <c r="I39" s="80"/>
      <c r="J39" s="80"/>
      <c r="K39" s="80"/>
      <c r="L39" s="80"/>
      <c r="M39" s="80"/>
      <c r="N39" s="16"/>
      <c r="O39" s="16"/>
      <c r="P39" s="24"/>
      <c r="Q39" s="19"/>
    </row>
    <row r="40" spans="1:17" s="48" customFormat="1" ht="76.5" customHeight="1" x14ac:dyDescent="0.35">
      <c r="B40" s="17"/>
      <c r="C40" s="97" t="s">
        <v>26</v>
      </c>
      <c r="D40" s="98"/>
      <c r="E40" s="20"/>
      <c r="F40" s="20"/>
      <c r="G40" s="20"/>
      <c r="H40" s="80"/>
      <c r="I40" s="80"/>
      <c r="J40" s="80"/>
      <c r="K40" s="80"/>
      <c r="L40" s="80"/>
      <c r="M40" s="80"/>
      <c r="N40" s="16"/>
      <c r="O40" s="16"/>
      <c r="P40" s="24"/>
      <c r="Q40" s="19"/>
    </row>
    <row r="41" spans="1:17" s="48" customFormat="1" ht="114.75" customHeight="1" x14ac:dyDescent="0.35">
      <c r="B41" s="73"/>
      <c r="C41" s="45" t="s">
        <v>27</v>
      </c>
      <c r="D41" s="45"/>
      <c r="E41" s="96"/>
      <c r="F41" s="20"/>
      <c r="G41" s="20"/>
      <c r="H41" s="80"/>
      <c r="I41" s="80"/>
      <c r="J41" s="80"/>
      <c r="K41" s="80"/>
      <c r="L41" s="80"/>
      <c r="M41" s="80"/>
      <c r="N41" s="16"/>
      <c r="O41" s="16"/>
      <c r="P41" s="24"/>
      <c r="Q41" s="19"/>
    </row>
    <row r="42" spans="1:17" s="48" customFormat="1" ht="72" customHeight="1" x14ac:dyDescent="0.35">
      <c r="A42" s="48" t="s">
        <v>20</v>
      </c>
      <c r="B42" s="73"/>
      <c r="C42" s="45" t="s">
        <v>332</v>
      </c>
      <c r="D42" s="45"/>
      <c r="E42" s="96">
        <v>0</v>
      </c>
      <c r="F42" s="20">
        <v>0</v>
      </c>
      <c r="G42" s="20">
        <v>0</v>
      </c>
      <c r="H42" s="80">
        <v>20289400</v>
      </c>
      <c r="I42" s="80">
        <v>20289400</v>
      </c>
      <c r="J42" s="80">
        <v>20289400</v>
      </c>
      <c r="K42" s="80">
        <v>20289400</v>
      </c>
      <c r="L42" s="80">
        <v>20289400</v>
      </c>
      <c r="M42" s="80">
        <v>101447</v>
      </c>
      <c r="N42" s="16">
        <v>0</v>
      </c>
      <c r="O42" s="16">
        <v>0</v>
      </c>
      <c r="P42" s="24"/>
      <c r="Q42" s="19" t="s">
        <v>28</v>
      </c>
    </row>
    <row r="43" spans="1:17" s="48" customFormat="1" ht="87" customHeight="1" x14ac:dyDescent="0.35">
      <c r="B43" s="17"/>
      <c r="C43" s="100" t="s">
        <v>29</v>
      </c>
      <c r="D43" s="101" t="s">
        <v>30</v>
      </c>
      <c r="E43" s="32"/>
      <c r="F43" s="20"/>
      <c r="G43" s="20"/>
      <c r="H43" s="80"/>
      <c r="I43" s="80"/>
      <c r="J43" s="80"/>
      <c r="K43" s="80"/>
      <c r="L43" s="80"/>
      <c r="M43" s="80"/>
      <c r="N43" s="16"/>
      <c r="O43" s="16"/>
      <c r="P43" s="24"/>
      <c r="Q43" s="19"/>
    </row>
    <row r="44" spans="1:17" s="48" customFormat="1" x14ac:dyDescent="0.35">
      <c r="B44" s="73"/>
      <c r="C44" s="45" t="s">
        <v>31</v>
      </c>
      <c r="D44" s="45"/>
      <c r="E44" s="96"/>
      <c r="F44" s="20"/>
      <c r="G44" s="20"/>
      <c r="H44" s="80"/>
      <c r="I44" s="80"/>
      <c r="J44" s="80"/>
      <c r="K44" s="80"/>
      <c r="L44" s="80"/>
      <c r="M44" s="80"/>
      <c r="N44" s="16"/>
      <c r="O44" s="16"/>
      <c r="P44" s="24"/>
      <c r="Q44" s="19"/>
    </row>
    <row r="45" spans="1:17" s="48" customFormat="1" ht="26.5" x14ac:dyDescent="0.35">
      <c r="A45" s="48" t="s">
        <v>20</v>
      </c>
      <c r="B45" s="73"/>
      <c r="C45" s="45" t="s">
        <v>332</v>
      </c>
      <c r="D45" s="45"/>
      <c r="E45" s="99"/>
      <c r="F45" s="29"/>
      <c r="G45" s="29"/>
      <c r="H45" s="82"/>
      <c r="I45" s="82"/>
      <c r="J45" s="82"/>
      <c r="K45" s="82"/>
      <c r="L45" s="82"/>
      <c r="M45" s="82"/>
      <c r="N45" s="34"/>
      <c r="O45" s="34"/>
      <c r="P45" s="25"/>
      <c r="Q45" s="19" t="s">
        <v>32</v>
      </c>
    </row>
    <row r="46" spans="1:17" s="48" customFormat="1" ht="77.25" customHeight="1" x14ac:dyDescent="0.35">
      <c r="B46" s="17"/>
      <c r="C46" s="100" t="s">
        <v>29</v>
      </c>
      <c r="D46" s="101" t="s">
        <v>33</v>
      </c>
      <c r="E46" s="20"/>
      <c r="F46" s="20"/>
      <c r="G46" s="20"/>
      <c r="H46" s="80"/>
      <c r="I46" s="80"/>
      <c r="J46" s="80"/>
      <c r="K46" s="80"/>
      <c r="L46" s="80"/>
      <c r="M46" s="80"/>
      <c r="N46" s="16"/>
      <c r="O46" s="16"/>
      <c r="P46" s="24"/>
      <c r="Q46" s="19"/>
    </row>
    <row r="47" spans="1:17" s="48" customFormat="1" ht="66" customHeight="1" x14ac:dyDescent="0.35">
      <c r="B47" s="43"/>
      <c r="C47" s="45" t="s">
        <v>34</v>
      </c>
      <c r="D47" s="45"/>
      <c r="E47" s="33"/>
      <c r="F47" s="18"/>
      <c r="G47" s="18"/>
      <c r="H47" s="16"/>
      <c r="I47" s="16"/>
      <c r="J47" s="16"/>
      <c r="K47" s="16"/>
      <c r="L47" s="16"/>
      <c r="M47" s="16"/>
      <c r="N47" s="16"/>
      <c r="O47" s="16"/>
      <c r="P47" s="24"/>
      <c r="Q47" s="19"/>
    </row>
    <row r="48" spans="1:17" s="48" customFormat="1" ht="26.5" x14ac:dyDescent="0.35">
      <c r="A48" s="48" t="s">
        <v>35</v>
      </c>
      <c r="B48" s="43"/>
      <c r="C48" s="45" t="s">
        <v>336</v>
      </c>
      <c r="D48" s="45"/>
      <c r="E48" s="33">
        <v>0</v>
      </c>
      <c r="F48" s="18">
        <v>0</v>
      </c>
      <c r="G48" s="18">
        <v>0</v>
      </c>
      <c r="H48" s="16">
        <v>0</v>
      </c>
      <c r="I48" s="16">
        <v>0</v>
      </c>
      <c r="J48" s="16">
        <v>0</v>
      </c>
      <c r="K48" s="16">
        <v>0</v>
      </c>
      <c r="L48" s="16">
        <v>0</v>
      </c>
      <c r="M48" s="16">
        <v>0</v>
      </c>
      <c r="N48" s="16">
        <v>0</v>
      </c>
      <c r="O48" s="16">
        <v>0</v>
      </c>
      <c r="P48" s="24"/>
      <c r="Q48" s="19" t="s">
        <v>21</v>
      </c>
    </row>
    <row r="49" spans="1:17" s="48" customFormat="1" ht="26" x14ac:dyDescent="0.35">
      <c r="B49" s="109"/>
      <c r="C49" s="101"/>
      <c r="D49" s="101" t="s">
        <v>36</v>
      </c>
      <c r="E49" s="18"/>
      <c r="F49" s="18"/>
      <c r="G49" s="18"/>
      <c r="H49" s="16"/>
      <c r="I49" s="16"/>
      <c r="J49" s="16"/>
      <c r="K49" s="16"/>
      <c r="L49" s="16"/>
      <c r="M49" s="16"/>
      <c r="N49" s="16"/>
      <c r="O49" s="16"/>
      <c r="P49" s="24"/>
      <c r="Q49" s="19"/>
    </row>
    <row r="50" spans="1:17" s="48" customFormat="1" ht="39" x14ac:dyDescent="0.35">
      <c r="B50" s="67"/>
      <c r="C50" s="45" t="s">
        <v>37</v>
      </c>
      <c r="D50" s="45"/>
      <c r="E50" s="33"/>
      <c r="F50" s="18"/>
      <c r="G50" s="18"/>
      <c r="H50" s="16"/>
      <c r="I50" s="16"/>
      <c r="J50" s="16"/>
      <c r="K50" s="16"/>
      <c r="L50" s="16"/>
      <c r="M50" s="16"/>
      <c r="N50" s="16"/>
      <c r="O50" s="16"/>
      <c r="P50" s="24"/>
      <c r="Q50" s="19"/>
    </row>
    <row r="51" spans="1:17" s="48" customFormat="1" ht="26.5" x14ac:dyDescent="0.35">
      <c r="A51" s="48" t="s">
        <v>35</v>
      </c>
      <c r="B51" s="67"/>
      <c r="C51" s="45" t="s">
        <v>15</v>
      </c>
      <c r="D51" s="45"/>
      <c r="E51" s="33">
        <v>0</v>
      </c>
      <c r="F51" s="18">
        <v>0</v>
      </c>
      <c r="G51" s="18">
        <v>0</v>
      </c>
      <c r="H51" s="16">
        <v>0</v>
      </c>
      <c r="I51" s="16">
        <v>0</v>
      </c>
      <c r="J51" s="16">
        <v>0</v>
      </c>
      <c r="K51" s="16">
        <v>0</v>
      </c>
      <c r="L51" s="16">
        <v>0</v>
      </c>
      <c r="M51" s="16">
        <v>0</v>
      </c>
      <c r="N51" s="16">
        <v>0</v>
      </c>
      <c r="O51" s="16">
        <v>0</v>
      </c>
      <c r="P51" s="24"/>
      <c r="Q51" s="19" t="s">
        <v>21</v>
      </c>
    </row>
    <row r="52" spans="1:17" s="48" customFormat="1" ht="26" x14ac:dyDescent="0.35">
      <c r="B52" s="67"/>
      <c r="C52" s="46"/>
      <c r="D52" s="46" t="s">
        <v>36</v>
      </c>
      <c r="E52" s="33"/>
      <c r="F52" s="18"/>
      <c r="G52" s="18"/>
      <c r="H52" s="16"/>
      <c r="I52" s="16"/>
      <c r="J52" s="16"/>
      <c r="K52" s="16"/>
      <c r="L52" s="16"/>
      <c r="M52" s="16"/>
      <c r="N52" s="16"/>
      <c r="O52" s="16"/>
      <c r="P52" s="24"/>
      <c r="Q52" s="19"/>
    </row>
    <row r="53" spans="1:17" s="48" customFormat="1" ht="39" x14ac:dyDescent="0.35">
      <c r="B53" s="46"/>
      <c r="C53" s="45" t="s">
        <v>38</v>
      </c>
      <c r="D53" s="45"/>
      <c r="E53" s="33"/>
      <c r="F53" s="18"/>
      <c r="G53" s="18"/>
      <c r="H53" s="16"/>
      <c r="I53" s="16"/>
      <c r="J53" s="16"/>
      <c r="K53" s="16"/>
      <c r="L53" s="16"/>
      <c r="M53" s="16"/>
      <c r="N53" s="16"/>
      <c r="O53" s="16"/>
      <c r="P53" s="24"/>
      <c r="Q53" s="19"/>
    </row>
    <row r="54" spans="1:17" s="48" customFormat="1" x14ac:dyDescent="0.35">
      <c r="A54" s="48" t="s">
        <v>35</v>
      </c>
      <c r="B54" s="46"/>
      <c r="C54" s="45" t="s">
        <v>336</v>
      </c>
      <c r="D54" s="45"/>
      <c r="E54" s="33">
        <v>0</v>
      </c>
      <c r="F54" s="18">
        <v>0</v>
      </c>
      <c r="G54" s="18">
        <v>0</v>
      </c>
      <c r="H54" s="16">
        <v>0</v>
      </c>
      <c r="I54" s="16">
        <v>30000</v>
      </c>
      <c r="J54" s="16">
        <v>0</v>
      </c>
      <c r="K54" s="16">
        <v>0</v>
      </c>
      <c r="L54" s="16">
        <v>0</v>
      </c>
      <c r="M54" s="16">
        <v>0</v>
      </c>
      <c r="N54" s="16">
        <v>0</v>
      </c>
      <c r="O54" s="16">
        <v>0</v>
      </c>
      <c r="P54" s="24"/>
      <c r="Q54" s="19"/>
    </row>
    <row r="55" spans="1:17" s="48" customFormat="1" ht="75.75" customHeight="1" x14ac:dyDescent="0.35">
      <c r="B55" s="46"/>
      <c r="C55" s="46" t="s">
        <v>39</v>
      </c>
      <c r="D55" s="46" t="s">
        <v>40</v>
      </c>
      <c r="E55" s="33"/>
      <c r="F55" s="18"/>
      <c r="G55" s="18"/>
      <c r="H55" s="16"/>
      <c r="I55" s="16"/>
      <c r="J55" s="16"/>
      <c r="K55" s="16"/>
      <c r="L55" s="16"/>
      <c r="M55" s="16"/>
      <c r="N55" s="16"/>
      <c r="O55" s="16"/>
      <c r="P55" s="24"/>
      <c r="Q55" s="19"/>
    </row>
    <row r="56" spans="1:17" s="48" customFormat="1" ht="88.5" customHeight="1" x14ac:dyDescent="0.35">
      <c r="B56" s="46"/>
      <c r="C56" s="45" t="s">
        <v>41</v>
      </c>
      <c r="D56" s="45"/>
      <c r="E56" s="33"/>
      <c r="F56" s="18"/>
      <c r="G56" s="18"/>
      <c r="H56" s="16"/>
      <c r="I56" s="16"/>
      <c r="J56" s="16"/>
      <c r="K56" s="16"/>
      <c r="L56" s="16"/>
      <c r="M56" s="16"/>
      <c r="N56" s="16"/>
      <c r="O56" s="16"/>
      <c r="P56" s="24"/>
      <c r="Q56" s="19"/>
    </row>
    <row r="57" spans="1:17" s="48" customFormat="1" x14ac:dyDescent="0.35">
      <c r="A57" s="48" t="s">
        <v>35</v>
      </c>
      <c r="B57" s="46"/>
      <c r="C57" s="45" t="s">
        <v>336</v>
      </c>
      <c r="D57" s="45"/>
      <c r="E57" s="33">
        <v>0</v>
      </c>
      <c r="F57" s="18">
        <v>0</v>
      </c>
      <c r="G57" s="18">
        <v>0</v>
      </c>
      <c r="H57" s="16">
        <v>25000</v>
      </c>
      <c r="I57" s="16">
        <v>25000</v>
      </c>
      <c r="J57" s="16">
        <v>25000</v>
      </c>
      <c r="K57" s="16">
        <v>25000</v>
      </c>
      <c r="L57" s="16">
        <v>25000</v>
      </c>
      <c r="M57" s="16">
        <v>25000</v>
      </c>
      <c r="N57" s="16">
        <v>0</v>
      </c>
      <c r="O57" s="16">
        <v>25000</v>
      </c>
      <c r="P57" s="24"/>
      <c r="Q57" s="19"/>
    </row>
    <row r="58" spans="1:17" s="48" customFormat="1" x14ac:dyDescent="0.35">
      <c r="B58" s="46"/>
      <c r="C58" s="46" t="s">
        <v>22</v>
      </c>
      <c r="D58" s="46" t="s">
        <v>23</v>
      </c>
      <c r="E58" s="33"/>
      <c r="F58" s="18"/>
      <c r="G58" s="18"/>
      <c r="H58" s="16"/>
      <c r="I58" s="16"/>
      <c r="J58" s="16"/>
      <c r="K58" s="16"/>
      <c r="L58" s="16"/>
      <c r="M58" s="16"/>
      <c r="N58" s="16"/>
      <c r="O58" s="16"/>
      <c r="P58" s="24"/>
      <c r="Q58" s="19"/>
    </row>
    <row r="59" spans="1:17" s="48" customFormat="1" ht="20.149999999999999" customHeight="1" x14ac:dyDescent="0.35">
      <c r="B59" s="153" t="s">
        <v>42</v>
      </c>
      <c r="C59" s="154"/>
      <c r="D59" s="154"/>
      <c r="E59" s="154"/>
      <c r="F59" s="154"/>
      <c r="G59" s="154"/>
      <c r="H59" s="154"/>
      <c r="I59" s="154"/>
      <c r="J59" s="154"/>
      <c r="K59" s="154"/>
      <c r="L59" s="154"/>
      <c r="M59" s="154"/>
      <c r="N59" s="154"/>
      <c r="O59" s="154"/>
      <c r="P59" s="154"/>
      <c r="Q59" s="155"/>
    </row>
    <row r="60" spans="1:17" s="48" customFormat="1" ht="59.25" customHeight="1" x14ac:dyDescent="0.35">
      <c r="B60" s="46"/>
      <c r="C60" s="45" t="s">
        <v>43</v>
      </c>
      <c r="D60" s="45"/>
      <c r="E60" s="99"/>
      <c r="F60" s="29"/>
      <c r="G60" s="29"/>
      <c r="H60" s="82"/>
      <c r="I60" s="82"/>
      <c r="J60" s="82"/>
      <c r="K60" s="82"/>
      <c r="L60" s="82"/>
      <c r="M60" s="82"/>
      <c r="N60" s="34"/>
      <c r="O60" s="34"/>
      <c r="P60" s="25"/>
      <c r="Q60" s="19"/>
    </row>
    <row r="61" spans="1:17" s="48" customFormat="1" ht="75" customHeight="1" x14ac:dyDescent="0.35">
      <c r="B61" s="46"/>
      <c r="C61" s="45" t="s">
        <v>44</v>
      </c>
      <c r="D61" s="45"/>
      <c r="E61" s="99"/>
      <c r="F61" s="29"/>
      <c r="G61" s="29"/>
      <c r="H61" s="82"/>
      <c r="I61" s="82"/>
      <c r="J61" s="82"/>
      <c r="K61" s="82"/>
      <c r="L61" s="82"/>
      <c r="M61" s="82"/>
      <c r="N61" s="34"/>
      <c r="O61" s="34"/>
      <c r="P61" s="25"/>
      <c r="Q61" s="19"/>
    </row>
    <row r="62" spans="1:17" s="48" customFormat="1" ht="39.5" x14ac:dyDescent="0.35">
      <c r="A62" s="48" t="s">
        <v>20</v>
      </c>
      <c r="B62" s="67"/>
      <c r="C62" s="45" t="s">
        <v>336</v>
      </c>
      <c r="D62" s="45"/>
      <c r="E62" s="99">
        <v>0</v>
      </c>
      <c r="F62" s="29">
        <v>0</v>
      </c>
      <c r="G62" s="29">
        <v>0</v>
      </c>
      <c r="H62" s="82">
        <v>0</v>
      </c>
      <c r="I62" s="82">
        <v>0</v>
      </c>
      <c r="J62" s="82">
        <v>0</v>
      </c>
      <c r="K62" s="82">
        <v>0</v>
      </c>
      <c r="L62" s="82">
        <v>0</v>
      </c>
      <c r="M62" s="82">
        <v>0</v>
      </c>
      <c r="N62" s="34">
        <v>0</v>
      </c>
      <c r="O62" s="34">
        <v>0</v>
      </c>
      <c r="P62" s="24"/>
      <c r="Q62" s="19" t="s">
        <v>45</v>
      </c>
    </row>
    <row r="63" spans="1:17" s="48" customFormat="1" ht="61.5" customHeight="1" x14ac:dyDescent="0.35">
      <c r="B63" s="67"/>
      <c r="C63" s="46"/>
      <c r="D63" s="46" t="s">
        <v>46</v>
      </c>
      <c r="E63" s="96"/>
      <c r="F63" s="20"/>
      <c r="G63" s="20"/>
      <c r="H63" s="80"/>
      <c r="I63" s="80"/>
      <c r="J63" s="80"/>
      <c r="K63" s="80"/>
      <c r="L63" s="80"/>
      <c r="M63" s="80"/>
      <c r="N63" s="16"/>
      <c r="O63" s="16"/>
      <c r="P63" s="24"/>
      <c r="Q63" s="19"/>
    </row>
    <row r="64" spans="1:17" s="48" customFormat="1" ht="39.5" x14ac:dyDescent="0.35">
      <c r="A64" s="48" t="s">
        <v>20</v>
      </c>
      <c r="B64" s="46"/>
      <c r="C64" s="45" t="s">
        <v>330</v>
      </c>
      <c r="D64" s="45"/>
      <c r="E64" s="33">
        <v>0</v>
      </c>
      <c r="F64" s="18">
        <v>0</v>
      </c>
      <c r="G64" s="18">
        <v>0</v>
      </c>
      <c r="H64" s="16">
        <v>0</v>
      </c>
      <c r="I64" s="16">
        <v>0</v>
      </c>
      <c r="J64" s="16">
        <v>0</v>
      </c>
      <c r="K64" s="16">
        <v>0</v>
      </c>
      <c r="L64" s="16">
        <v>0</v>
      </c>
      <c r="M64" s="16">
        <v>0</v>
      </c>
      <c r="N64" s="16">
        <v>0</v>
      </c>
      <c r="O64" s="16">
        <v>0</v>
      </c>
      <c r="P64" s="24"/>
      <c r="Q64" s="19" t="s">
        <v>45</v>
      </c>
    </row>
    <row r="65" spans="1:17" s="48" customFormat="1" ht="62.25" customHeight="1" x14ac:dyDescent="0.35">
      <c r="B65" s="46"/>
      <c r="C65" s="46"/>
      <c r="D65" s="46" t="s">
        <v>47</v>
      </c>
      <c r="E65" s="99"/>
      <c r="F65" s="29"/>
      <c r="G65" s="29"/>
      <c r="H65" s="82"/>
      <c r="I65" s="82"/>
      <c r="J65" s="82"/>
      <c r="K65" s="82"/>
      <c r="L65" s="82"/>
      <c r="M65" s="82"/>
      <c r="N65" s="34"/>
      <c r="O65" s="34"/>
      <c r="P65" s="25"/>
      <c r="Q65" s="19"/>
    </row>
    <row r="66" spans="1:17" s="48" customFormat="1" ht="39.5" x14ac:dyDescent="0.35">
      <c r="A66" s="48" t="s">
        <v>20</v>
      </c>
      <c r="B66" s="46"/>
      <c r="C66" s="45" t="s">
        <v>337</v>
      </c>
      <c r="D66" s="45"/>
      <c r="E66" s="33">
        <v>0</v>
      </c>
      <c r="F66" s="18">
        <v>0</v>
      </c>
      <c r="G66" s="18">
        <v>0</v>
      </c>
      <c r="H66" s="16">
        <v>0</v>
      </c>
      <c r="I66" s="16">
        <v>0</v>
      </c>
      <c r="J66" s="16">
        <v>0</v>
      </c>
      <c r="K66" s="16">
        <v>0</v>
      </c>
      <c r="L66" s="16">
        <v>0</v>
      </c>
      <c r="M66" s="16">
        <v>0</v>
      </c>
      <c r="N66" s="16">
        <v>0</v>
      </c>
      <c r="O66" s="16">
        <v>0</v>
      </c>
      <c r="P66" s="25"/>
      <c r="Q66" s="19" t="s">
        <v>45</v>
      </c>
    </row>
    <row r="67" spans="1:17" s="48" customFormat="1" ht="61.5" customHeight="1" x14ac:dyDescent="0.35">
      <c r="B67" s="46"/>
      <c r="C67" s="76"/>
      <c r="D67" s="46" t="s">
        <v>48</v>
      </c>
      <c r="E67" s="99"/>
      <c r="F67" s="29"/>
      <c r="G67" s="29"/>
      <c r="H67" s="82"/>
      <c r="I67" s="82"/>
      <c r="J67" s="82"/>
      <c r="K67" s="82"/>
      <c r="L67" s="82"/>
      <c r="M67" s="82"/>
      <c r="N67" s="34"/>
      <c r="O67" s="34"/>
      <c r="P67" s="25"/>
      <c r="Q67" s="19"/>
    </row>
    <row r="68" spans="1:17" s="48" customFormat="1" ht="63.75" customHeight="1" x14ac:dyDescent="0.35">
      <c r="B68" s="46"/>
      <c r="C68" s="45" t="s">
        <v>49</v>
      </c>
      <c r="D68" s="45"/>
      <c r="E68" s="33"/>
      <c r="F68" s="18"/>
      <c r="G68" s="18"/>
      <c r="H68" s="16"/>
      <c r="I68" s="16"/>
      <c r="J68" s="16"/>
      <c r="K68" s="16"/>
      <c r="L68" s="16"/>
      <c r="M68" s="16"/>
      <c r="N68" s="16"/>
      <c r="O68" s="16"/>
      <c r="P68" s="24"/>
      <c r="Q68" s="19"/>
    </row>
    <row r="69" spans="1:17" s="48" customFormat="1" ht="71.25" customHeight="1" x14ac:dyDescent="0.35">
      <c r="A69" s="48" t="s">
        <v>35</v>
      </c>
      <c r="B69" s="46"/>
      <c r="C69" s="45" t="s">
        <v>15</v>
      </c>
      <c r="D69" s="45"/>
      <c r="E69" s="26">
        <v>0</v>
      </c>
      <c r="F69" s="30">
        <v>0</v>
      </c>
      <c r="G69" s="30">
        <v>0</v>
      </c>
      <c r="H69" s="34">
        <v>0</v>
      </c>
      <c r="I69" s="34">
        <v>0</v>
      </c>
      <c r="J69" s="34">
        <v>0</v>
      </c>
      <c r="K69" s="34">
        <v>0</v>
      </c>
      <c r="L69" s="34">
        <v>0</v>
      </c>
      <c r="M69" s="34">
        <v>0</v>
      </c>
      <c r="N69" s="34">
        <v>0</v>
      </c>
      <c r="O69" s="34">
        <v>0</v>
      </c>
      <c r="P69" s="25"/>
      <c r="Q69" s="19" t="s">
        <v>50</v>
      </c>
    </row>
    <row r="70" spans="1:17" s="48" customFormat="1" ht="26" x14ac:dyDescent="0.35">
      <c r="B70" s="74"/>
      <c r="C70" s="46"/>
      <c r="D70" s="46" t="s">
        <v>36</v>
      </c>
      <c r="E70" s="26"/>
      <c r="F70" s="30"/>
      <c r="G70" s="30"/>
      <c r="H70" s="34"/>
      <c r="I70" s="34"/>
      <c r="J70" s="34"/>
      <c r="K70" s="34"/>
      <c r="L70" s="34"/>
      <c r="M70" s="34"/>
      <c r="N70" s="34"/>
      <c r="O70" s="34"/>
      <c r="P70" s="25"/>
      <c r="Q70" s="19"/>
    </row>
    <row r="71" spans="1:17" s="48" customFormat="1" ht="62.25" customHeight="1" x14ac:dyDescent="0.35">
      <c r="B71" s="74"/>
      <c r="C71" s="45" t="s">
        <v>51</v>
      </c>
      <c r="D71" s="45"/>
      <c r="E71" s="26"/>
      <c r="F71" s="30"/>
      <c r="G71" s="30"/>
      <c r="H71" s="34"/>
      <c r="I71" s="34"/>
      <c r="J71" s="34"/>
      <c r="K71" s="34"/>
      <c r="L71" s="34"/>
      <c r="M71" s="34"/>
      <c r="N71" s="34"/>
      <c r="O71" s="34"/>
      <c r="P71" s="25"/>
      <c r="Q71" s="19"/>
    </row>
    <row r="72" spans="1:17" s="48" customFormat="1" ht="26.5" x14ac:dyDescent="0.35">
      <c r="A72" s="48" t="s">
        <v>35</v>
      </c>
      <c r="B72" s="74"/>
      <c r="C72" s="45" t="s">
        <v>336</v>
      </c>
      <c r="D72" s="45"/>
      <c r="E72" s="33">
        <v>0</v>
      </c>
      <c r="F72" s="18">
        <v>0</v>
      </c>
      <c r="G72" s="18">
        <v>0</v>
      </c>
      <c r="H72" s="16">
        <v>0</v>
      </c>
      <c r="I72" s="16">
        <v>0</v>
      </c>
      <c r="J72" s="16">
        <v>0</v>
      </c>
      <c r="K72" s="16">
        <v>0</v>
      </c>
      <c r="L72" s="16">
        <v>0</v>
      </c>
      <c r="M72" s="16">
        <v>0</v>
      </c>
      <c r="N72" s="16">
        <v>0</v>
      </c>
      <c r="O72" s="16">
        <v>0</v>
      </c>
      <c r="P72" s="24"/>
      <c r="Q72" s="19" t="s">
        <v>21</v>
      </c>
    </row>
    <row r="73" spans="1:17" s="48" customFormat="1" ht="26" x14ac:dyDescent="0.35">
      <c r="B73" s="74"/>
      <c r="C73" s="46"/>
      <c r="D73" s="46" t="s">
        <v>36</v>
      </c>
      <c r="E73" s="33"/>
      <c r="F73" s="18"/>
      <c r="G73" s="18"/>
      <c r="H73" s="16"/>
      <c r="I73" s="16"/>
      <c r="J73" s="16"/>
      <c r="K73" s="16"/>
      <c r="L73" s="16"/>
      <c r="M73" s="16"/>
      <c r="N73" s="16"/>
      <c r="O73" s="16"/>
      <c r="P73" s="24"/>
      <c r="Q73" s="19"/>
    </row>
    <row r="74" spans="1:17" s="48" customFormat="1" ht="26.5" x14ac:dyDescent="0.35">
      <c r="A74" s="48" t="s">
        <v>35</v>
      </c>
      <c r="B74" s="74"/>
      <c r="C74" s="45" t="s">
        <v>330</v>
      </c>
      <c r="D74" s="45"/>
      <c r="E74" s="33">
        <v>0</v>
      </c>
      <c r="F74" s="18">
        <v>0</v>
      </c>
      <c r="G74" s="18">
        <v>0</v>
      </c>
      <c r="H74" s="16">
        <v>0</v>
      </c>
      <c r="I74" s="16">
        <v>0</v>
      </c>
      <c r="J74" s="16">
        <v>0</v>
      </c>
      <c r="K74" s="16">
        <v>0</v>
      </c>
      <c r="L74" s="16">
        <v>0</v>
      </c>
      <c r="M74" s="16">
        <v>0</v>
      </c>
      <c r="N74" s="16">
        <v>0</v>
      </c>
      <c r="O74" s="16">
        <v>0</v>
      </c>
      <c r="P74" s="24"/>
      <c r="Q74" s="19" t="s">
        <v>21</v>
      </c>
    </row>
    <row r="75" spans="1:17" s="48" customFormat="1" ht="26" x14ac:dyDescent="0.35">
      <c r="B75" s="74"/>
      <c r="C75" s="46"/>
      <c r="D75" s="46" t="s">
        <v>36</v>
      </c>
      <c r="E75" s="33"/>
      <c r="F75" s="18"/>
      <c r="G75" s="18"/>
      <c r="H75" s="16"/>
      <c r="I75" s="16"/>
      <c r="J75" s="16"/>
      <c r="K75" s="16"/>
      <c r="L75" s="16"/>
      <c r="M75" s="16"/>
      <c r="N75" s="16"/>
      <c r="O75" s="16"/>
      <c r="P75" s="24"/>
      <c r="Q75" s="19"/>
    </row>
    <row r="76" spans="1:17" s="48" customFormat="1" ht="26.5" x14ac:dyDescent="0.35">
      <c r="A76" s="48" t="s">
        <v>35</v>
      </c>
      <c r="B76" s="74"/>
      <c r="C76" s="45" t="s">
        <v>337</v>
      </c>
      <c r="D76" s="45"/>
      <c r="E76" s="33">
        <v>0</v>
      </c>
      <c r="F76" s="18">
        <v>0</v>
      </c>
      <c r="G76" s="18">
        <v>0</v>
      </c>
      <c r="H76" s="16">
        <v>0</v>
      </c>
      <c r="I76" s="16">
        <v>0</v>
      </c>
      <c r="J76" s="16">
        <v>0</v>
      </c>
      <c r="K76" s="16">
        <v>0</v>
      </c>
      <c r="L76" s="16">
        <v>0</v>
      </c>
      <c r="M76" s="16">
        <v>0</v>
      </c>
      <c r="N76" s="16">
        <v>0</v>
      </c>
      <c r="O76" s="16">
        <v>0</v>
      </c>
      <c r="P76" s="24"/>
      <c r="Q76" s="19" t="s">
        <v>21</v>
      </c>
    </row>
    <row r="77" spans="1:17" s="48" customFormat="1" ht="26" x14ac:dyDescent="0.35">
      <c r="B77" s="74"/>
      <c r="C77" s="46"/>
      <c r="D77" s="46" t="s">
        <v>36</v>
      </c>
      <c r="E77" s="33"/>
      <c r="F77" s="18"/>
      <c r="G77" s="18"/>
      <c r="H77" s="16"/>
      <c r="I77" s="16"/>
      <c r="J77" s="16"/>
      <c r="K77" s="16"/>
      <c r="L77" s="16"/>
      <c r="M77" s="16"/>
      <c r="N77" s="16"/>
      <c r="O77" s="16"/>
      <c r="P77" s="24"/>
      <c r="Q77" s="19"/>
    </row>
    <row r="78" spans="1:17" s="48" customFormat="1" ht="26.5" x14ac:dyDescent="0.35">
      <c r="A78" s="48" t="s">
        <v>35</v>
      </c>
      <c r="B78" s="74"/>
      <c r="C78" s="45" t="s">
        <v>333</v>
      </c>
      <c r="D78" s="45"/>
      <c r="E78" s="33">
        <v>0</v>
      </c>
      <c r="F78" s="18">
        <v>0</v>
      </c>
      <c r="G78" s="18">
        <v>0</v>
      </c>
      <c r="H78" s="16">
        <v>0</v>
      </c>
      <c r="I78" s="16">
        <v>0</v>
      </c>
      <c r="J78" s="16">
        <v>0</v>
      </c>
      <c r="K78" s="16">
        <v>0</v>
      </c>
      <c r="L78" s="16">
        <v>0</v>
      </c>
      <c r="M78" s="16">
        <v>0</v>
      </c>
      <c r="N78" s="16">
        <v>0</v>
      </c>
      <c r="O78" s="16">
        <v>0</v>
      </c>
      <c r="P78" s="24"/>
      <c r="Q78" s="19" t="s">
        <v>21</v>
      </c>
    </row>
    <row r="79" spans="1:17" s="48" customFormat="1" ht="26" x14ac:dyDescent="0.35">
      <c r="B79" s="74"/>
      <c r="C79" s="46"/>
      <c r="D79" s="46" t="s">
        <v>36</v>
      </c>
      <c r="E79" s="33"/>
      <c r="F79" s="18"/>
      <c r="G79" s="18"/>
      <c r="H79" s="16"/>
      <c r="I79" s="16"/>
      <c r="J79" s="16"/>
      <c r="K79" s="16"/>
      <c r="L79" s="16"/>
      <c r="M79" s="16"/>
      <c r="N79" s="16"/>
      <c r="O79" s="16"/>
      <c r="P79" s="24"/>
      <c r="Q79" s="19"/>
    </row>
    <row r="80" spans="1:17" s="48" customFormat="1" ht="101.25" customHeight="1" x14ac:dyDescent="0.35">
      <c r="B80" s="74"/>
      <c r="C80" s="45" t="s">
        <v>52</v>
      </c>
      <c r="D80" s="45"/>
      <c r="E80" s="26"/>
      <c r="F80" s="30"/>
      <c r="G80" s="30"/>
      <c r="H80" s="34"/>
      <c r="I80" s="34"/>
      <c r="J80" s="34"/>
      <c r="K80" s="34"/>
      <c r="L80" s="34"/>
      <c r="M80" s="34"/>
      <c r="N80" s="34"/>
      <c r="O80" s="34"/>
      <c r="P80" s="25"/>
      <c r="Q80" s="19"/>
    </row>
    <row r="81" spans="1:17" s="48" customFormat="1" ht="26.5" x14ac:dyDescent="0.35">
      <c r="A81" s="48" t="s">
        <v>35</v>
      </c>
      <c r="B81" s="74"/>
      <c r="C81" s="45" t="s">
        <v>336</v>
      </c>
      <c r="D81" s="45"/>
      <c r="E81" s="33">
        <v>0</v>
      </c>
      <c r="F81" s="18">
        <v>0</v>
      </c>
      <c r="G81" s="18">
        <v>0</v>
      </c>
      <c r="H81" s="16">
        <v>0</v>
      </c>
      <c r="I81" s="16">
        <v>0</v>
      </c>
      <c r="J81" s="16">
        <v>0</v>
      </c>
      <c r="K81" s="16">
        <v>0</v>
      </c>
      <c r="L81" s="16">
        <v>0</v>
      </c>
      <c r="M81" s="16">
        <v>0</v>
      </c>
      <c r="N81" s="16">
        <v>0</v>
      </c>
      <c r="O81" s="16">
        <v>0</v>
      </c>
      <c r="P81" s="24"/>
      <c r="Q81" s="19" t="s">
        <v>21</v>
      </c>
    </row>
    <row r="82" spans="1:17" s="48" customFormat="1" ht="26" x14ac:dyDescent="0.35">
      <c r="B82" s="74"/>
      <c r="C82" s="46"/>
      <c r="D82" s="46" t="s">
        <v>36</v>
      </c>
      <c r="E82" s="33"/>
      <c r="F82" s="18"/>
      <c r="G82" s="18"/>
      <c r="H82" s="16"/>
      <c r="I82" s="16"/>
      <c r="J82" s="16"/>
      <c r="K82" s="16"/>
      <c r="L82" s="16"/>
      <c r="M82" s="16"/>
      <c r="N82" s="16"/>
      <c r="O82" s="16"/>
      <c r="P82" s="24"/>
      <c r="Q82" s="19"/>
    </row>
    <row r="83" spans="1:17" s="48" customFormat="1" ht="26.5" x14ac:dyDescent="0.35">
      <c r="A83" s="48" t="s">
        <v>35</v>
      </c>
      <c r="B83" s="74"/>
      <c r="C83" s="45" t="s">
        <v>330</v>
      </c>
      <c r="D83" s="45"/>
      <c r="E83" s="33">
        <v>0</v>
      </c>
      <c r="F83" s="18">
        <v>0</v>
      </c>
      <c r="G83" s="18">
        <v>0</v>
      </c>
      <c r="H83" s="16">
        <v>0</v>
      </c>
      <c r="I83" s="16">
        <v>0</v>
      </c>
      <c r="J83" s="16">
        <v>0</v>
      </c>
      <c r="K83" s="16">
        <v>0</v>
      </c>
      <c r="L83" s="16">
        <v>0</v>
      </c>
      <c r="M83" s="16">
        <v>0</v>
      </c>
      <c r="N83" s="16">
        <v>0</v>
      </c>
      <c r="O83" s="16">
        <v>0</v>
      </c>
      <c r="P83" s="24"/>
      <c r="Q83" s="19" t="s">
        <v>21</v>
      </c>
    </row>
    <row r="84" spans="1:17" s="48" customFormat="1" ht="26" x14ac:dyDescent="0.35">
      <c r="B84" s="74"/>
      <c r="C84" s="46"/>
      <c r="D84" s="46" t="s">
        <v>36</v>
      </c>
      <c r="E84" s="33"/>
      <c r="F84" s="18"/>
      <c r="G84" s="18"/>
      <c r="H84" s="16"/>
      <c r="I84" s="16"/>
      <c r="J84" s="16"/>
      <c r="K84" s="16"/>
      <c r="L84" s="16"/>
      <c r="M84" s="16"/>
      <c r="N84" s="16"/>
      <c r="O84" s="16"/>
      <c r="P84" s="24"/>
      <c r="Q84" s="19"/>
    </row>
    <row r="85" spans="1:17" s="48" customFormat="1" ht="26.5" x14ac:dyDescent="0.35">
      <c r="A85" s="48" t="s">
        <v>35</v>
      </c>
      <c r="B85" s="74"/>
      <c r="C85" s="45" t="s">
        <v>337</v>
      </c>
      <c r="D85" s="45"/>
      <c r="E85" s="33">
        <v>0</v>
      </c>
      <c r="F85" s="18">
        <v>0</v>
      </c>
      <c r="G85" s="18">
        <v>0</v>
      </c>
      <c r="H85" s="16">
        <v>0</v>
      </c>
      <c r="I85" s="16">
        <v>0</v>
      </c>
      <c r="J85" s="16">
        <v>0</v>
      </c>
      <c r="K85" s="16">
        <v>0</v>
      </c>
      <c r="L85" s="16">
        <v>0</v>
      </c>
      <c r="M85" s="16">
        <v>0</v>
      </c>
      <c r="N85" s="16">
        <v>0</v>
      </c>
      <c r="O85" s="16">
        <v>0</v>
      </c>
      <c r="P85" s="24"/>
      <c r="Q85" s="19" t="s">
        <v>21</v>
      </c>
    </row>
    <row r="86" spans="1:17" s="48" customFormat="1" ht="26" x14ac:dyDescent="0.35">
      <c r="B86" s="74"/>
      <c r="C86" s="46"/>
      <c r="D86" s="46" t="s">
        <v>36</v>
      </c>
      <c r="E86" s="33"/>
      <c r="F86" s="18"/>
      <c r="G86" s="18"/>
      <c r="H86" s="16"/>
      <c r="I86" s="16"/>
      <c r="J86" s="16"/>
      <c r="K86" s="16"/>
      <c r="L86" s="16"/>
      <c r="M86" s="16"/>
      <c r="N86" s="16"/>
      <c r="O86" s="16"/>
      <c r="P86" s="24"/>
      <c r="Q86" s="19"/>
    </row>
    <row r="87" spans="1:17" s="48" customFormat="1" ht="26.5" x14ac:dyDescent="0.35">
      <c r="A87" s="48" t="s">
        <v>35</v>
      </c>
      <c r="B87" s="74"/>
      <c r="C87" s="45" t="s">
        <v>333</v>
      </c>
      <c r="D87" s="45"/>
      <c r="E87" s="33">
        <v>0</v>
      </c>
      <c r="F87" s="18">
        <v>0</v>
      </c>
      <c r="G87" s="18">
        <v>0</v>
      </c>
      <c r="H87" s="16">
        <v>0</v>
      </c>
      <c r="I87" s="16">
        <v>0</v>
      </c>
      <c r="J87" s="16">
        <v>0</v>
      </c>
      <c r="K87" s="16">
        <v>0</v>
      </c>
      <c r="L87" s="16">
        <v>0</v>
      </c>
      <c r="M87" s="16">
        <v>0</v>
      </c>
      <c r="N87" s="16">
        <v>0</v>
      </c>
      <c r="O87" s="16">
        <v>0</v>
      </c>
      <c r="P87" s="24"/>
      <c r="Q87" s="19" t="s">
        <v>21</v>
      </c>
    </row>
    <row r="88" spans="1:17" s="48" customFormat="1" ht="26" x14ac:dyDescent="0.35">
      <c r="B88" s="74"/>
      <c r="C88" s="46"/>
      <c r="D88" s="46" t="s">
        <v>36</v>
      </c>
      <c r="E88" s="33"/>
      <c r="F88" s="18"/>
      <c r="G88" s="18"/>
      <c r="H88" s="16"/>
      <c r="I88" s="16"/>
      <c r="J88" s="16"/>
      <c r="K88" s="16"/>
      <c r="L88" s="16"/>
      <c r="M88" s="16"/>
      <c r="N88" s="16"/>
      <c r="O88" s="16"/>
      <c r="P88" s="24"/>
      <c r="Q88" s="19"/>
    </row>
    <row r="89" spans="1:17" s="48" customFormat="1" ht="75.75" customHeight="1" x14ac:dyDescent="0.35">
      <c r="B89" s="74"/>
      <c r="C89" s="45" t="s">
        <v>53</v>
      </c>
      <c r="D89" s="45"/>
      <c r="E89" s="26"/>
      <c r="F89" s="30"/>
      <c r="G89" s="30"/>
      <c r="H89" s="34"/>
      <c r="I89" s="34"/>
      <c r="J89" s="34"/>
      <c r="K89" s="34"/>
      <c r="L89" s="34"/>
      <c r="M89" s="34"/>
      <c r="N89" s="34"/>
      <c r="O89" s="34"/>
      <c r="P89" s="25"/>
      <c r="Q89" s="19"/>
    </row>
    <row r="90" spans="1:17" s="48" customFormat="1" ht="91.5" x14ac:dyDescent="0.35">
      <c r="A90" s="48" t="s">
        <v>35</v>
      </c>
      <c r="B90" s="74"/>
      <c r="C90" s="45" t="s">
        <v>336</v>
      </c>
      <c r="D90" s="45"/>
      <c r="E90" s="33">
        <v>0</v>
      </c>
      <c r="F90" s="18">
        <v>0</v>
      </c>
      <c r="G90" s="18">
        <v>0</v>
      </c>
      <c r="H90" s="16">
        <v>0</v>
      </c>
      <c r="I90" s="16">
        <v>0</v>
      </c>
      <c r="J90" s="16">
        <v>0</v>
      </c>
      <c r="K90" s="16">
        <v>0</v>
      </c>
      <c r="L90" s="16">
        <v>0</v>
      </c>
      <c r="M90" s="16">
        <v>0</v>
      </c>
      <c r="N90" s="16">
        <v>0</v>
      </c>
      <c r="O90" s="16">
        <v>0</v>
      </c>
      <c r="P90" s="24"/>
      <c r="Q90" s="19" t="s">
        <v>54</v>
      </c>
    </row>
    <row r="91" spans="1:17" s="48" customFormat="1" ht="26" x14ac:dyDescent="0.35">
      <c r="B91" s="74"/>
      <c r="C91" s="46"/>
      <c r="D91" s="46" t="s">
        <v>36</v>
      </c>
      <c r="E91" s="33"/>
      <c r="F91" s="18"/>
      <c r="G91" s="18"/>
      <c r="H91" s="16"/>
      <c r="I91" s="16"/>
      <c r="J91" s="16"/>
      <c r="K91" s="16"/>
      <c r="L91" s="16"/>
      <c r="M91" s="16"/>
      <c r="N91" s="16"/>
      <c r="O91" s="16"/>
      <c r="P91" s="24"/>
      <c r="Q91" s="19"/>
    </row>
    <row r="92" spans="1:17" s="48" customFormat="1" ht="65.5" x14ac:dyDescent="0.35">
      <c r="A92" s="48" t="s">
        <v>35</v>
      </c>
      <c r="B92" s="46"/>
      <c r="C92" s="45" t="s">
        <v>330</v>
      </c>
      <c r="D92" s="45"/>
      <c r="E92" s="33">
        <v>0</v>
      </c>
      <c r="F92" s="18">
        <v>0</v>
      </c>
      <c r="G92" s="18">
        <v>0</v>
      </c>
      <c r="H92" s="16">
        <v>0</v>
      </c>
      <c r="I92" s="16">
        <v>0</v>
      </c>
      <c r="J92" s="16">
        <v>0</v>
      </c>
      <c r="K92" s="16">
        <v>0</v>
      </c>
      <c r="L92" s="16">
        <v>0</v>
      </c>
      <c r="M92" s="16">
        <v>0</v>
      </c>
      <c r="N92" s="16">
        <v>0</v>
      </c>
      <c r="O92" s="16">
        <v>0</v>
      </c>
      <c r="P92" s="24"/>
      <c r="Q92" s="19" t="s">
        <v>55</v>
      </c>
    </row>
    <row r="93" spans="1:17" s="48" customFormat="1" ht="26" x14ac:dyDescent="0.35">
      <c r="B93" s="46"/>
      <c r="C93" s="46"/>
      <c r="D93" s="46" t="s">
        <v>36</v>
      </c>
      <c r="E93" s="33"/>
      <c r="F93" s="18"/>
      <c r="G93" s="18"/>
      <c r="H93" s="16"/>
      <c r="I93" s="16"/>
      <c r="J93" s="16"/>
      <c r="K93" s="16"/>
      <c r="L93" s="16"/>
      <c r="M93" s="16"/>
      <c r="N93" s="16"/>
      <c r="O93" s="16"/>
      <c r="P93" s="24"/>
      <c r="Q93" s="19"/>
    </row>
    <row r="94" spans="1:17" s="48" customFormat="1" ht="52.5" x14ac:dyDescent="0.35">
      <c r="A94" s="48" t="s">
        <v>35</v>
      </c>
      <c r="B94" s="46"/>
      <c r="C94" s="45" t="s">
        <v>337</v>
      </c>
      <c r="D94" s="45"/>
      <c r="E94" s="33">
        <v>0</v>
      </c>
      <c r="F94" s="18">
        <v>0</v>
      </c>
      <c r="G94" s="18">
        <v>0</v>
      </c>
      <c r="H94" s="16">
        <v>0</v>
      </c>
      <c r="I94" s="16">
        <v>0</v>
      </c>
      <c r="J94" s="16">
        <v>0</v>
      </c>
      <c r="K94" s="16">
        <v>0</v>
      </c>
      <c r="L94" s="16">
        <v>0</v>
      </c>
      <c r="M94" s="16">
        <v>0</v>
      </c>
      <c r="N94" s="16">
        <v>0</v>
      </c>
      <c r="O94" s="16">
        <v>0</v>
      </c>
      <c r="P94" s="24"/>
      <c r="Q94" s="19" t="s">
        <v>56</v>
      </c>
    </row>
    <row r="95" spans="1:17" s="48" customFormat="1" ht="26" x14ac:dyDescent="0.35">
      <c r="B95" s="46"/>
      <c r="C95" s="46"/>
      <c r="D95" s="46" t="s">
        <v>36</v>
      </c>
      <c r="E95" s="33"/>
      <c r="F95" s="18"/>
      <c r="G95" s="18"/>
      <c r="H95" s="16"/>
      <c r="I95" s="16"/>
      <c r="J95" s="16"/>
      <c r="K95" s="16"/>
      <c r="L95" s="16"/>
      <c r="M95" s="16"/>
      <c r="N95" s="16"/>
      <c r="O95" s="16"/>
      <c r="P95" s="24"/>
      <c r="Q95" s="19"/>
    </row>
    <row r="96" spans="1:17" s="48" customFormat="1" ht="52.5" x14ac:dyDescent="0.35">
      <c r="A96" s="48" t="s">
        <v>35</v>
      </c>
      <c r="B96" s="46"/>
      <c r="C96" s="45" t="s">
        <v>333</v>
      </c>
      <c r="D96" s="45"/>
      <c r="E96" s="33">
        <v>0</v>
      </c>
      <c r="F96" s="18">
        <v>0</v>
      </c>
      <c r="G96" s="18">
        <v>0</v>
      </c>
      <c r="H96" s="16">
        <v>0</v>
      </c>
      <c r="I96" s="16">
        <v>0</v>
      </c>
      <c r="J96" s="16">
        <v>0</v>
      </c>
      <c r="K96" s="16">
        <v>0</v>
      </c>
      <c r="L96" s="16">
        <v>0</v>
      </c>
      <c r="M96" s="16">
        <v>0</v>
      </c>
      <c r="N96" s="16">
        <v>0</v>
      </c>
      <c r="O96" s="16">
        <v>0</v>
      </c>
      <c r="P96" s="24"/>
      <c r="Q96" s="19" t="s">
        <v>57</v>
      </c>
    </row>
    <row r="97" spans="1:17" s="48" customFormat="1" ht="26" x14ac:dyDescent="0.35">
      <c r="B97" s="46"/>
      <c r="C97" s="46"/>
      <c r="D97" s="46" t="s">
        <v>36</v>
      </c>
      <c r="E97" s="33"/>
      <c r="F97" s="18"/>
      <c r="G97" s="18"/>
      <c r="H97" s="16"/>
      <c r="I97" s="16"/>
      <c r="J97" s="16"/>
      <c r="K97" s="16"/>
      <c r="L97" s="16"/>
      <c r="M97" s="16"/>
      <c r="N97" s="16"/>
      <c r="O97" s="16"/>
      <c r="P97" s="24"/>
      <c r="Q97" s="19"/>
    </row>
    <row r="98" spans="1:17" s="48" customFormat="1" ht="20.149999999999999" customHeight="1" x14ac:dyDescent="0.35">
      <c r="B98" s="156" t="s">
        <v>58</v>
      </c>
      <c r="C98" s="157"/>
      <c r="D98" s="157"/>
      <c r="E98" s="157"/>
      <c r="F98" s="157"/>
      <c r="G98" s="157"/>
      <c r="H98" s="157"/>
      <c r="I98" s="157"/>
      <c r="J98" s="157"/>
      <c r="K98" s="157"/>
      <c r="L98" s="157"/>
      <c r="M98" s="157"/>
      <c r="N98" s="157"/>
      <c r="O98" s="157"/>
      <c r="P98" s="157"/>
      <c r="Q98" s="158"/>
    </row>
    <row r="99" spans="1:17" s="48" customFormat="1" ht="45" customHeight="1" x14ac:dyDescent="0.35">
      <c r="B99" s="67"/>
      <c r="C99" s="45" t="s">
        <v>59</v>
      </c>
      <c r="D99" s="45"/>
      <c r="E99" s="96"/>
      <c r="F99" s="20"/>
      <c r="G99" s="20"/>
      <c r="H99" s="80"/>
      <c r="I99" s="80"/>
      <c r="J99" s="80"/>
      <c r="K99" s="80"/>
      <c r="L99" s="80"/>
      <c r="M99" s="80"/>
      <c r="N99" s="16"/>
      <c r="O99" s="16"/>
      <c r="P99" s="24"/>
      <c r="Q99" s="19"/>
    </row>
    <row r="100" spans="1:17" s="48" customFormat="1" ht="52.5" x14ac:dyDescent="0.35">
      <c r="A100" s="48" t="s">
        <v>20</v>
      </c>
      <c r="B100" s="67"/>
      <c r="C100" s="45" t="s">
        <v>335</v>
      </c>
      <c r="D100" s="45"/>
      <c r="E100" s="96">
        <v>0</v>
      </c>
      <c r="F100" s="20">
        <v>0</v>
      </c>
      <c r="G100" s="20">
        <v>0</v>
      </c>
      <c r="H100" s="80">
        <v>2958000</v>
      </c>
      <c r="I100" s="80">
        <v>2958000</v>
      </c>
      <c r="J100" s="80">
        <v>2958000</v>
      </c>
      <c r="K100" s="80">
        <v>2958000</v>
      </c>
      <c r="L100" s="80">
        <v>2958000</v>
      </c>
      <c r="M100" s="80">
        <v>0</v>
      </c>
      <c r="N100" s="16">
        <v>0</v>
      </c>
      <c r="O100" s="16">
        <v>0</v>
      </c>
      <c r="P100" s="24"/>
      <c r="Q100" s="19" t="s">
        <v>60</v>
      </c>
    </row>
    <row r="101" spans="1:17" s="48" customFormat="1" ht="52" x14ac:dyDescent="0.35">
      <c r="B101" s="46"/>
      <c r="C101" s="46"/>
      <c r="D101" s="46" t="s">
        <v>47</v>
      </c>
      <c r="E101" s="96"/>
      <c r="F101" s="20"/>
      <c r="G101" s="20"/>
      <c r="H101" s="80"/>
      <c r="I101" s="80"/>
      <c r="J101" s="80"/>
      <c r="K101" s="80"/>
      <c r="L101" s="80"/>
      <c r="M101" s="80"/>
      <c r="N101" s="16"/>
      <c r="O101" s="16"/>
      <c r="P101" s="24"/>
      <c r="Q101" s="19"/>
    </row>
    <row r="102" spans="1:17" s="48" customFormat="1" x14ac:dyDescent="0.35">
      <c r="A102" s="48" t="s">
        <v>20</v>
      </c>
      <c r="B102" s="46"/>
      <c r="C102" s="45" t="s">
        <v>15</v>
      </c>
      <c r="D102" s="45"/>
      <c r="E102" s="26">
        <v>0</v>
      </c>
      <c r="F102" s="30">
        <v>0</v>
      </c>
      <c r="G102" s="30">
        <v>0</v>
      </c>
      <c r="H102" s="34">
        <v>0</v>
      </c>
      <c r="I102" s="34">
        <v>0</v>
      </c>
      <c r="J102" s="34">
        <v>0</v>
      </c>
      <c r="K102" s="34">
        <v>0</v>
      </c>
      <c r="L102" s="34">
        <v>0</v>
      </c>
      <c r="M102" s="34">
        <v>0</v>
      </c>
      <c r="N102" s="34">
        <v>0</v>
      </c>
      <c r="O102" s="16">
        <v>0</v>
      </c>
      <c r="P102" s="24"/>
      <c r="Q102" s="19" t="s">
        <v>61</v>
      </c>
    </row>
    <row r="103" spans="1:17" s="48" customFormat="1" ht="26" x14ac:dyDescent="0.35">
      <c r="B103" s="46"/>
      <c r="C103" s="46"/>
      <c r="D103" s="46" t="s">
        <v>62</v>
      </c>
      <c r="E103" s="96"/>
      <c r="F103" s="20"/>
      <c r="G103" s="20"/>
      <c r="H103" s="80"/>
      <c r="I103" s="80"/>
      <c r="J103" s="80"/>
      <c r="K103" s="80"/>
      <c r="L103" s="80"/>
      <c r="M103" s="80"/>
      <c r="N103" s="16"/>
      <c r="O103" s="16"/>
      <c r="P103" s="24"/>
      <c r="Q103" s="19"/>
    </row>
    <row r="104" spans="1:17" s="48" customFormat="1" ht="47.25" customHeight="1" x14ac:dyDescent="0.35">
      <c r="B104" s="67"/>
      <c r="C104" s="45" t="s">
        <v>63</v>
      </c>
      <c r="D104" s="45"/>
      <c r="E104" s="33"/>
      <c r="F104" s="18"/>
      <c r="G104" s="18"/>
      <c r="H104" s="16"/>
      <c r="I104" s="16"/>
      <c r="J104" s="16"/>
      <c r="K104" s="16"/>
      <c r="L104" s="16"/>
      <c r="M104" s="16"/>
      <c r="N104" s="16"/>
      <c r="O104" s="16"/>
      <c r="P104" s="24"/>
      <c r="Q104" s="19"/>
    </row>
    <row r="105" spans="1:17" s="48" customFormat="1" x14ac:dyDescent="0.35">
      <c r="A105" s="48" t="s">
        <v>35</v>
      </c>
      <c r="B105" s="67"/>
      <c r="C105" s="45" t="s">
        <v>336</v>
      </c>
      <c r="D105" s="45"/>
      <c r="E105" s="26">
        <v>0</v>
      </c>
      <c r="F105" s="30">
        <v>0</v>
      </c>
      <c r="G105" s="30">
        <v>0</v>
      </c>
      <c r="H105" s="34">
        <v>0</v>
      </c>
      <c r="I105" s="34">
        <v>0</v>
      </c>
      <c r="J105" s="34">
        <v>0</v>
      </c>
      <c r="K105" s="34">
        <v>0</v>
      </c>
      <c r="L105" s="34">
        <v>0</v>
      </c>
      <c r="M105" s="34">
        <v>0</v>
      </c>
      <c r="N105" s="34">
        <v>0</v>
      </c>
      <c r="O105" s="34">
        <v>0</v>
      </c>
      <c r="P105" s="25"/>
      <c r="Q105" s="19" t="s">
        <v>64</v>
      </c>
    </row>
    <row r="106" spans="1:17" s="48" customFormat="1" ht="39" x14ac:dyDescent="0.35">
      <c r="B106" s="67"/>
      <c r="C106" s="46" t="s">
        <v>22</v>
      </c>
      <c r="D106" s="46" t="s">
        <v>65</v>
      </c>
      <c r="E106" s="26"/>
      <c r="F106" s="30"/>
      <c r="G106" s="30"/>
      <c r="H106" s="34"/>
      <c r="I106" s="34"/>
      <c r="J106" s="34"/>
      <c r="K106" s="34"/>
      <c r="L106" s="34"/>
      <c r="M106" s="34"/>
      <c r="N106" s="34"/>
      <c r="O106" s="34"/>
      <c r="P106" s="25"/>
      <c r="Q106" s="19"/>
    </row>
    <row r="107" spans="1:17" s="48" customFormat="1" ht="63" customHeight="1" x14ac:dyDescent="0.35">
      <c r="B107" s="67"/>
      <c r="C107" s="45" t="s">
        <v>66</v>
      </c>
      <c r="D107" s="45"/>
      <c r="E107" s="33"/>
      <c r="F107" s="18"/>
      <c r="G107" s="18"/>
      <c r="H107" s="16"/>
      <c r="I107" s="16"/>
      <c r="J107" s="16"/>
      <c r="K107" s="16"/>
      <c r="L107" s="16"/>
      <c r="M107" s="16"/>
      <c r="N107" s="16"/>
      <c r="O107" s="16"/>
      <c r="P107" s="24"/>
      <c r="Q107" s="19"/>
    </row>
    <row r="108" spans="1:17" s="48" customFormat="1" x14ac:dyDescent="0.35">
      <c r="A108" s="48" t="s">
        <v>35</v>
      </c>
      <c r="B108" s="67"/>
      <c r="C108" s="45" t="s">
        <v>336</v>
      </c>
      <c r="D108" s="45"/>
      <c r="E108" s="33">
        <v>0</v>
      </c>
      <c r="F108" s="18">
        <v>0</v>
      </c>
      <c r="G108" s="18">
        <v>0</v>
      </c>
      <c r="H108" s="16">
        <v>0</v>
      </c>
      <c r="I108" s="16">
        <v>20000</v>
      </c>
      <c r="J108" s="16">
        <v>0</v>
      </c>
      <c r="K108" s="16">
        <v>20000</v>
      </c>
      <c r="L108" s="16">
        <v>0</v>
      </c>
      <c r="M108" s="16">
        <v>0</v>
      </c>
      <c r="N108" s="16">
        <v>0</v>
      </c>
      <c r="O108" s="16">
        <v>0</v>
      </c>
      <c r="P108" s="24"/>
      <c r="Q108" s="19"/>
    </row>
    <row r="109" spans="1:17" s="48" customFormat="1" ht="39" x14ac:dyDescent="0.35">
      <c r="B109" s="67"/>
      <c r="C109" s="46" t="s">
        <v>22</v>
      </c>
      <c r="D109" s="46" t="s">
        <v>65</v>
      </c>
      <c r="E109" s="33"/>
      <c r="F109" s="18"/>
      <c r="G109" s="18"/>
      <c r="H109" s="16"/>
      <c r="I109" s="16"/>
      <c r="J109" s="16"/>
      <c r="K109" s="16"/>
      <c r="L109" s="16"/>
      <c r="M109" s="16"/>
      <c r="N109" s="16"/>
      <c r="O109" s="16"/>
      <c r="P109" s="24"/>
      <c r="Q109" s="19"/>
    </row>
    <row r="110" spans="1:17" s="48" customFormat="1" ht="77.25" customHeight="1" x14ac:dyDescent="0.35">
      <c r="B110" s="46"/>
      <c r="C110" s="45" t="s">
        <v>67</v>
      </c>
      <c r="D110" s="45"/>
      <c r="E110" s="33"/>
      <c r="F110" s="18"/>
      <c r="G110" s="18"/>
      <c r="H110" s="16"/>
      <c r="I110" s="83"/>
      <c r="J110" s="16"/>
      <c r="K110" s="83"/>
      <c r="L110" s="16"/>
      <c r="M110" s="16"/>
      <c r="N110" s="16"/>
      <c r="O110" s="16"/>
      <c r="P110" s="24"/>
      <c r="Q110" s="19"/>
    </row>
    <row r="111" spans="1:17" s="48" customFormat="1" ht="26.5" x14ac:dyDescent="0.35">
      <c r="A111" s="48" t="s">
        <v>35</v>
      </c>
      <c r="B111" s="46"/>
      <c r="C111" s="45" t="s">
        <v>336</v>
      </c>
      <c r="D111" s="45"/>
      <c r="E111" s="26">
        <v>0</v>
      </c>
      <c r="F111" s="30">
        <v>0</v>
      </c>
      <c r="G111" s="30">
        <v>0</v>
      </c>
      <c r="H111" s="34">
        <v>0</v>
      </c>
      <c r="I111" s="34">
        <v>0</v>
      </c>
      <c r="J111" s="34">
        <v>0</v>
      </c>
      <c r="K111" s="34">
        <v>0</v>
      </c>
      <c r="L111" s="34">
        <v>0</v>
      </c>
      <c r="M111" s="34">
        <v>0</v>
      </c>
      <c r="N111" s="34">
        <v>0</v>
      </c>
      <c r="O111" s="34">
        <v>0</v>
      </c>
      <c r="P111" s="25"/>
      <c r="Q111" s="19" t="s">
        <v>21</v>
      </c>
    </row>
    <row r="112" spans="1:17" s="48" customFormat="1" ht="39" x14ac:dyDescent="0.35">
      <c r="B112" s="46"/>
      <c r="C112" s="46" t="s">
        <v>22</v>
      </c>
      <c r="D112" s="46" t="s">
        <v>65</v>
      </c>
      <c r="E112" s="26"/>
      <c r="F112" s="30"/>
      <c r="G112" s="30"/>
      <c r="H112" s="34"/>
      <c r="I112" s="34"/>
      <c r="J112" s="34"/>
      <c r="K112" s="34"/>
      <c r="L112" s="34"/>
      <c r="M112" s="34"/>
      <c r="N112" s="34"/>
      <c r="O112" s="34"/>
      <c r="P112" s="25"/>
      <c r="Q112" s="19"/>
    </row>
    <row r="113" spans="1:17" s="48" customFormat="1" ht="75" customHeight="1" x14ac:dyDescent="0.35">
      <c r="B113" s="46"/>
      <c r="C113" s="45" t="s">
        <v>68</v>
      </c>
      <c r="D113" s="45"/>
      <c r="E113" s="26"/>
      <c r="F113" s="30"/>
      <c r="G113" s="30"/>
      <c r="H113" s="34"/>
      <c r="I113" s="34"/>
      <c r="J113" s="34"/>
      <c r="K113" s="34"/>
      <c r="L113" s="34"/>
      <c r="M113" s="34"/>
      <c r="N113" s="34"/>
      <c r="O113" s="34"/>
      <c r="P113" s="25"/>
      <c r="Q113" s="19"/>
    </row>
    <row r="114" spans="1:17" s="48" customFormat="1" ht="26.5" x14ac:dyDescent="0.35">
      <c r="A114" s="48" t="s">
        <v>35</v>
      </c>
      <c r="B114" s="46"/>
      <c r="C114" s="45" t="s">
        <v>336</v>
      </c>
      <c r="D114" s="45"/>
      <c r="E114" s="26">
        <v>0</v>
      </c>
      <c r="F114" s="30">
        <v>0</v>
      </c>
      <c r="G114" s="30">
        <v>0</v>
      </c>
      <c r="H114" s="34">
        <v>0</v>
      </c>
      <c r="I114" s="34">
        <v>0</v>
      </c>
      <c r="J114" s="34">
        <v>0</v>
      </c>
      <c r="K114" s="34">
        <v>0</v>
      </c>
      <c r="L114" s="34">
        <v>0</v>
      </c>
      <c r="M114" s="34">
        <v>0</v>
      </c>
      <c r="N114" s="34">
        <v>0</v>
      </c>
      <c r="O114" s="34">
        <v>0</v>
      </c>
      <c r="P114" s="25"/>
      <c r="Q114" s="19" t="s">
        <v>21</v>
      </c>
    </row>
    <row r="115" spans="1:17" s="48" customFormat="1" ht="39" x14ac:dyDescent="0.35">
      <c r="B115" s="46"/>
      <c r="C115" s="46" t="s">
        <v>22</v>
      </c>
      <c r="D115" s="46" t="s">
        <v>65</v>
      </c>
      <c r="E115" s="26"/>
      <c r="F115" s="30"/>
      <c r="G115" s="30"/>
      <c r="H115" s="34"/>
      <c r="I115" s="34"/>
      <c r="J115" s="34"/>
      <c r="K115" s="34"/>
      <c r="L115" s="34"/>
      <c r="M115" s="34"/>
      <c r="N115" s="34"/>
      <c r="O115" s="34"/>
      <c r="P115" s="25"/>
      <c r="Q115" s="19"/>
    </row>
    <row r="116" spans="1:17" s="48" customFormat="1" ht="63" customHeight="1" x14ac:dyDescent="0.35">
      <c r="B116" s="46"/>
      <c r="C116" s="45" t="s">
        <v>69</v>
      </c>
      <c r="D116" s="45"/>
      <c r="E116" s="33"/>
      <c r="F116" s="18"/>
      <c r="G116" s="18"/>
      <c r="H116" s="16"/>
      <c r="I116" s="16"/>
      <c r="J116" s="16"/>
      <c r="K116" s="16"/>
      <c r="L116" s="16"/>
      <c r="M116" s="16"/>
      <c r="N116" s="16"/>
      <c r="O116" s="16"/>
      <c r="P116" s="24"/>
      <c r="Q116" s="19"/>
    </row>
    <row r="117" spans="1:17" s="48" customFormat="1" x14ac:dyDescent="0.35">
      <c r="A117" s="48" t="s">
        <v>35</v>
      </c>
      <c r="B117" s="46"/>
      <c r="C117" s="45" t="s">
        <v>336</v>
      </c>
      <c r="D117" s="45"/>
      <c r="E117" s="26">
        <v>0</v>
      </c>
      <c r="F117" s="30">
        <v>0</v>
      </c>
      <c r="G117" s="30">
        <v>0</v>
      </c>
      <c r="H117" s="16">
        <v>23000</v>
      </c>
      <c r="I117" s="16">
        <v>23000</v>
      </c>
      <c r="J117" s="16">
        <v>23000</v>
      </c>
      <c r="K117" s="16">
        <v>23000</v>
      </c>
      <c r="L117" s="16">
        <v>23000</v>
      </c>
      <c r="M117" s="16">
        <v>23000</v>
      </c>
      <c r="N117" s="34">
        <v>0</v>
      </c>
      <c r="O117" s="34">
        <v>0</v>
      </c>
      <c r="P117" s="25"/>
      <c r="Q117" s="19"/>
    </row>
    <row r="118" spans="1:17" s="48" customFormat="1" ht="45" customHeight="1" x14ac:dyDescent="0.35">
      <c r="B118" s="46"/>
      <c r="C118" s="46" t="s">
        <v>22</v>
      </c>
      <c r="D118" s="46" t="s">
        <v>65</v>
      </c>
      <c r="E118" s="26"/>
      <c r="F118" s="30"/>
      <c r="G118" s="30"/>
      <c r="H118" s="16"/>
      <c r="I118" s="16"/>
      <c r="J118" s="16"/>
      <c r="K118" s="16"/>
      <c r="L118" s="16"/>
      <c r="M118" s="16"/>
      <c r="N118" s="34"/>
      <c r="O118" s="34"/>
      <c r="P118" s="25"/>
      <c r="Q118" s="19"/>
    </row>
    <row r="119" spans="1:17" s="48" customFormat="1" ht="77.25" customHeight="1" x14ac:dyDescent="0.35">
      <c r="B119" s="46"/>
      <c r="C119" s="45" t="s">
        <v>70</v>
      </c>
      <c r="D119" s="45"/>
      <c r="E119" s="33"/>
      <c r="F119" s="18"/>
      <c r="G119" s="18"/>
      <c r="H119" s="16"/>
      <c r="I119" s="16"/>
      <c r="J119" s="16"/>
      <c r="K119" s="16"/>
      <c r="L119" s="16"/>
      <c r="M119" s="16"/>
      <c r="N119" s="16"/>
      <c r="O119" s="16"/>
      <c r="P119" s="24"/>
      <c r="Q119" s="19"/>
    </row>
    <row r="120" spans="1:17" s="48" customFormat="1" ht="39.5" x14ac:dyDescent="0.35">
      <c r="A120" s="48" t="s">
        <v>35</v>
      </c>
      <c r="B120" s="46"/>
      <c r="C120" s="45" t="s">
        <v>336</v>
      </c>
      <c r="D120" s="45"/>
      <c r="E120" s="33">
        <v>0</v>
      </c>
      <c r="F120" s="18">
        <v>0</v>
      </c>
      <c r="G120" s="18">
        <v>0</v>
      </c>
      <c r="H120" s="16">
        <v>0</v>
      </c>
      <c r="I120" s="16">
        <v>200000</v>
      </c>
      <c r="J120" s="16">
        <v>200000</v>
      </c>
      <c r="K120" s="16">
        <v>200000</v>
      </c>
      <c r="L120" s="16">
        <v>200000</v>
      </c>
      <c r="M120" s="16">
        <v>200000</v>
      </c>
      <c r="N120" s="34">
        <v>0</v>
      </c>
      <c r="O120" s="34">
        <v>0</v>
      </c>
      <c r="P120" s="25"/>
      <c r="Q120" s="19" t="s">
        <v>71</v>
      </c>
    </row>
    <row r="121" spans="1:17" s="48" customFormat="1" ht="26" x14ac:dyDescent="0.35">
      <c r="B121" s="46"/>
      <c r="C121" s="46"/>
      <c r="D121" s="46" t="s">
        <v>36</v>
      </c>
      <c r="E121" s="33"/>
      <c r="F121" s="18"/>
      <c r="G121" s="18"/>
      <c r="H121" s="16"/>
      <c r="I121" s="16"/>
      <c r="J121" s="16"/>
      <c r="K121" s="16"/>
      <c r="L121" s="16"/>
      <c r="M121" s="16"/>
      <c r="N121" s="34"/>
      <c r="O121" s="34"/>
      <c r="P121" s="25"/>
      <c r="Q121" s="19"/>
    </row>
    <row r="122" spans="1:17" s="48" customFormat="1" x14ac:dyDescent="0.35">
      <c r="A122" s="48" t="s">
        <v>35</v>
      </c>
      <c r="B122" s="46"/>
      <c r="C122" s="45" t="s">
        <v>330</v>
      </c>
      <c r="D122" s="45"/>
      <c r="E122" s="33">
        <v>0</v>
      </c>
      <c r="F122" s="18">
        <v>0</v>
      </c>
      <c r="G122" s="18">
        <v>0</v>
      </c>
      <c r="H122" s="16">
        <v>0</v>
      </c>
      <c r="I122" s="16">
        <v>0</v>
      </c>
      <c r="J122" s="16">
        <v>0</v>
      </c>
      <c r="K122" s="16">
        <v>0</v>
      </c>
      <c r="L122" s="16">
        <v>0</v>
      </c>
      <c r="M122" s="16">
        <v>0</v>
      </c>
      <c r="N122" s="34">
        <v>0</v>
      </c>
      <c r="O122" s="34">
        <v>0</v>
      </c>
      <c r="P122" s="25"/>
      <c r="Q122" s="19" t="s">
        <v>72</v>
      </c>
    </row>
    <row r="123" spans="1:17" s="48" customFormat="1" ht="30.75" customHeight="1" x14ac:dyDescent="0.35">
      <c r="B123" s="46"/>
      <c r="C123" s="46"/>
      <c r="D123" s="46" t="s">
        <v>36</v>
      </c>
      <c r="E123" s="33"/>
      <c r="F123" s="18"/>
      <c r="G123" s="18"/>
      <c r="H123" s="16"/>
      <c r="I123" s="16"/>
      <c r="J123" s="16"/>
      <c r="K123" s="16"/>
      <c r="L123" s="16"/>
      <c r="M123" s="16"/>
      <c r="N123" s="34"/>
      <c r="O123" s="34"/>
      <c r="P123" s="25"/>
      <c r="Q123" s="19"/>
    </row>
    <row r="124" spans="1:17" s="48" customFormat="1" ht="20.149999999999999" customHeight="1" x14ac:dyDescent="0.35">
      <c r="B124" s="153" t="s">
        <v>73</v>
      </c>
      <c r="C124" s="154"/>
      <c r="D124" s="154"/>
      <c r="E124" s="154"/>
      <c r="F124" s="154"/>
      <c r="G124" s="154"/>
      <c r="H124" s="154"/>
      <c r="I124" s="154"/>
      <c r="J124" s="154"/>
      <c r="K124" s="154"/>
      <c r="L124" s="154"/>
      <c r="M124" s="154"/>
      <c r="N124" s="154"/>
      <c r="O124" s="154"/>
      <c r="P124" s="154"/>
      <c r="Q124" s="155"/>
    </row>
    <row r="125" spans="1:17" s="48" customFormat="1" ht="61.5" customHeight="1" x14ac:dyDescent="0.35">
      <c r="B125" s="46"/>
      <c r="C125" s="45" t="s">
        <v>74</v>
      </c>
      <c r="D125" s="45"/>
      <c r="E125" s="96"/>
      <c r="F125" s="20"/>
      <c r="G125" s="20"/>
      <c r="H125" s="80"/>
      <c r="I125" s="80"/>
      <c r="J125" s="80"/>
      <c r="K125" s="80"/>
      <c r="L125" s="80"/>
      <c r="M125" s="80"/>
      <c r="N125" s="16"/>
      <c r="O125" s="16"/>
      <c r="P125" s="24"/>
      <c r="Q125" s="19"/>
    </row>
    <row r="126" spans="1:17" s="48" customFormat="1" ht="39.5" x14ac:dyDescent="0.35">
      <c r="A126" s="48" t="s">
        <v>20</v>
      </c>
      <c r="B126" s="46"/>
      <c r="C126" s="45" t="s">
        <v>337</v>
      </c>
      <c r="D126" s="45"/>
      <c r="E126" s="96">
        <v>0</v>
      </c>
      <c r="F126" s="20">
        <v>0</v>
      </c>
      <c r="G126" s="20">
        <v>0</v>
      </c>
      <c r="H126" s="80">
        <v>940666</v>
      </c>
      <c r="I126" s="80">
        <v>940666</v>
      </c>
      <c r="J126" s="80">
        <v>940666</v>
      </c>
      <c r="K126" s="80">
        <v>0</v>
      </c>
      <c r="L126" s="80">
        <v>0</v>
      </c>
      <c r="M126" s="80">
        <v>0</v>
      </c>
      <c r="N126" s="16">
        <v>0</v>
      </c>
      <c r="O126" s="16">
        <v>0</v>
      </c>
      <c r="P126" s="24"/>
      <c r="Q126" s="19" t="s">
        <v>75</v>
      </c>
    </row>
    <row r="127" spans="1:17" s="48" customFormat="1" ht="44.25" customHeight="1" x14ac:dyDescent="0.35">
      <c r="B127" s="46"/>
      <c r="C127" s="76"/>
      <c r="D127" s="46" t="s">
        <v>76</v>
      </c>
      <c r="E127" s="96"/>
      <c r="F127" s="20"/>
      <c r="G127" s="20"/>
      <c r="H127" s="80"/>
      <c r="I127" s="80"/>
      <c r="J127" s="80"/>
      <c r="K127" s="80"/>
      <c r="L127" s="80"/>
      <c r="M127" s="80"/>
      <c r="N127" s="16"/>
      <c r="O127" s="16"/>
      <c r="P127" s="24"/>
      <c r="Q127" s="19"/>
    </row>
    <row r="128" spans="1:17" s="48" customFormat="1" ht="106.5" customHeight="1" x14ac:dyDescent="0.35">
      <c r="B128" s="46"/>
      <c r="C128" s="45" t="s">
        <v>77</v>
      </c>
      <c r="D128" s="45"/>
      <c r="E128" s="96"/>
      <c r="F128" s="20"/>
      <c r="G128" s="20"/>
      <c r="H128" s="80"/>
      <c r="I128" s="80"/>
      <c r="J128" s="80"/>
      <c r="K128" s="80"/>
      <c r="L128" s="80"/>
      <c r="M128" s="80"/>
      <c r="N128" s="16"/>
      <c r="O128" s="16"/>
      <c r="P128" s="24"/>
      <c r="Q128" s="19"/>
    </row>
    <row r="129" spans="1:17" s="48" customFormat="1" ht="91.5" x14ac:dyDescent="0.35">
      <c r="A129" s="48" t="s">
        <v>20</v>
      </c>
      <c r="B129" s="46"/>
      <c r="C129" s="45" t="s">
        <v>337</v>
      </c>
      <c r="D129" s="45"/>
      <c r="E129" s="96">
        <v>0</v>
      </c>
      <c r="F129" s="20">
        <v>0</v>
      </c>
      <c r="G129" s="20">
        <v>0</v>
      </c>
      <c r="H129" s="80">
        <v>29304000</v>
      </c>
      <c r="I129" s="80">
        <v>99223000</v>
      </c>
      <c r="J129" s="80">
        <v>0</v>
      </c>
      <c r="K129" s="80">
        <v>0</v>
      </c>
      <c r="L129" s="80">
        <v>0</v>
      </c>
      <c r="M129" s="80">
        <v>0</v>
      </c>
      <c r="N129" s="16">
        <v>0</v>
      </c>
      <c r="O129" s="16">
        <v>0</v>
      </c>
      <c r="P129" s="24"/>
      <c r="Q129" s="19" t="s">
        <v>78</v>
      </c>
    </row>
    <row r="130" spans="1:17" s="48" customFormat="1" ht="47.25" customHeight="1" x14ac:dyDescent="0.35">
      <c r="B130" s="67"/>
      <c r="C130" s="76"/>
      <c r="D130" s="46" t="s">
        <v>79</v>
      </c>
      <c r="E130" s="96"/>
      <c r="F130" s="20"/>
      <c r="G130" s="20"/>
      <c r="H130" s="80"/>
      <c r="I130" s="80"/>
      <c r="J130" s="80"/>
      <c r="K130" s="80"/>
      <c r="L130" s="80"/>
      <c r="M130" s="80"/>
      <c r="N130" s="16"/>
      <c r="O130" s="16"/>
      <c r="P130" s="24"/>
      <c r="Q130" s="19"/>
    </row>
    <row r="131" spans="1:17" s="48" customFormat="1" ht="20.149999999999999" customHeight="1" x14ac:dyDescent="0.35">
      <c r="B131" s="135" t="s">
        <v>80</v>
      </c>
      <c r="C131" s="136"/>
      <c r="D131" s="137"/>
      <c r="E131" s="110">
        <f>SUM(E132:E162)</f>
        <v>0</v>
      </c>
      <c r="F131" s="91">
        <f t="shared" ref="F131:P131" si="26">SUM(F132:F162)</f>
        <v>0</v>
      </c>
      <c r="G131" s="91">
        <f t="shared" si="26"/>
        <v>0</v>
      </c>
      <c r="H131" s="116">
        <f t="shared" si="26"/>
        <v>191276916</v>
      </c>
      <c r="I131" s="116">
        <f t="shared" si="26"/>
        <v>162572916</v>
      </c>
      <c r="J131" s="116">
        <f t="shared" si="26"/>
        <v>84320416</v>
      </c>
      <c r="K131" s="116">
        <f t="shared" si="26"/>
        <v>84320416</v>
      </c>
      <c r="L131" s="116">
        <f t="shared" si="26"/>
        <v>77969666</v>
      </c>
      <c r="M131" s="116">
        <f t="shared" si="26"/>
        <v>29469666</v>
      </c>
      <c r="N131" s="116">
        <f t="shared" si="26"/>
        <v>0</v>
      </c>
      <c r="O131" s="116">
        <f t="shared" si="26"/>
        <v>0</v>
      </c>
      <c r="P131" s="91">
        <f t="shared" si="26"/>
        <v>0</v>
      </c>
      <c r="Q131" s="95"/>
    </row>
    <row r="132" spans="1:17" s="48" customFormat="1" ht="88.5" customHeight="1" x14ac:dyDescent="0.35">
      <c r="B132" s="46"/>
      <c r="C132" s="45" t="s">
        <v>81</v>
      </c>
      <c r="D132" s="45"/>
      <c r="E132" s="96"/>
      <c r="F132" s="20"/>
      <c r="G132" s="20"/>
      <c r="H132" s="80"/>
      <c r="I132" s="80"/>
      <c r="J132" s="80"/>
      <c r="K132" s="80"/>
      <c r="L132" s="80"/>
      <c r="M132" s="80"/>
      <c r="N132" s="16"/>
      <c r="O132" s="16"/>
      <c r="P132" s="24"/>
      <c r="Q132" s="19"/>
    </row>
    <row r="133" spans="1:17" s="48" customFormat="1" ht="39.5" x14ac:dyDescent="0.35">
      <c r="A133" s="48" t="s">
        <v>20</v>
      </c>
      <c r="B133" s="46"/>
      <c r="C133" s="45" t="s">
        <v>330</v>
      </c>
      <c r="D133" s="45"/>
      <c r="E133" s="96">
        <v>0</v>
      </c>
      <c r="F133" s="20">
        <v>0</v>
      </c>
      <c r="G133" s="20">
        <v>0</v>
      </c>
      <c r="H133" s="80">
        <v>28641000</v>
      </c>
      <c r="I133" s="80">
        <v>28641000</v>
      </c>
      <c r="J133" s="80">
        <v>0</v>
      </c>
      <c r="K133" s="80">
        <v>0</v>
      </c>
      <c r="L133" s="80">
        <v>0</v>
      </c>
      <c r="M133" s="80">
        <v>0</v>
      </c>
      <c r="N133" s="16">
        <v>0</v>
      </c>
      <c r="O133" s="16">
        <v>0</v>
      </c>
      <c r="P133" s="24"/>
      <c r="Q133" s="19" t="s">
        <v>82</v>
      </c>
    </row>
    <row r="134" spans="1:17" s="48" customFormat="1" ht="45" customHeight="1" x14ac:dyDescent="0.35">
      <c r="B134" s="46"/>
      <c r="C134" s="46"/>
      <c r="D134" s="46" t="s">
        <v>83</v>
      </c>
      <c r="E134" s="96"/>
      <c r="F134" s="20"/>
      <c r="G134" s="20"/>
      <c r="H134" s="80"/>
      <c r="I134" s="80"/>
      <c r="J134" s="80"/>
      <c r="K134" s="80"/>
      <c r="L134" s="80"/>
      <c r="M134" s="80"/>
      <c r="N134" s="16"/>
      <c r="O134" s="16"/>
      <c r="P134" s="24"/>
      <c r="Q134" s="19"/>
    </row>
    <row r="135" spans="1:17" s="48" customFormat="1" ht="102.75" customHeight="1" x14ac:dyDescent="0.35">
      <c r="B135" s="46"/>
      <c r="C135" s="45" t="s">
        <v>84</v>
      </c>
      <c r="D135" s="45"/>
      <c r="E135" s="96"/>
      <c r="F135" s="20"/>
      <c r="G135" s="20"/>
      <c r="H135" s="80"/>
      <c r="I135" s="80"/>
      <c r="J135" s="80"/>
      <c r="K135" s="80"/>
      <c r="L135" s="80"/>
      <c r="M135" s="80"/>
      <c r="N135" s="16"/>
      <c r="O135" s="16"/>
      <c r="P135" s="24"/>
      <c r="Q135" s="19"/>
    </row>
    <row r="136" spans="1:17" s="48" customFormat="1" ht="87" customHeight="1" x14ac:dyDescent="0.35">
      <c r="A136" s="48" t="s">
        <v>20</v>
      </c>
      <c r="B136" s="46"/>
      <c r="C136" s="45" t="s">
        <v>330</v>
      </c>
      <c r="D136" s="45"/>
      <c r="E136" s="96">
        <v>0</v>
      </c>
      <c r="F136" s="20">
        <v>0</v>
      </c>
      <c r="G136" s="20">
        <v>0</v>
      </c>
      <c r="H136" s="80">
        <v>28869666</v>
      </c>
      <c r="I136" s="80">
        <v>28869666</v>
      </c>
      <c r="J136" s="80">
        <v>28869666</v>
      </c>
      <c r="K136" s="80">
        <v>28869666</v>
      </c>
      <c r="L136" s="80">
        <v>28869666</v>
      </c>
      <c r="M136" s="80">
        <v>28869666</v>
      </c>
      <c r="N136" s="16">
        <v>0</v>
      </c>
      <c r="O136" s="16">
        <v>0</v>
      </c>
      <c r="P136" s="24"/>
      <c r="Q136" s="19" t="s">
        <v>85</v>
      </c>
    </row>
    <row r="137" spans="1:17" s="48" customFormat="1" ht="43.5" customHeight="1" x14ac:dyDescent="0.35">
      <c r="B137" s="46"/>
      <c r="C137" s="46"/>
      <c r="D137" s="46" t="s">
        <v>83</v>
      </c>
      <c r="E137" s="96"/>
      <c r="F137" s="20"/>
      <c r="G137" s="20"/>
      <c r="H137" s="80"/>
      <c r="I137" s="80"/>
      <c r="J137" s="80"/>
      <c r="K137" s="80"/>
      <c r="L137" s="80"/>
      <c r="M137" s="80"/>
      <c r="N137" s="16"/>
      <c r="O137" s="16"/>
      <c r="P137" s="24"/>
      <c r="Q137" s="19"/>
    </row>
    <row r="138" spans="1:17" s="48" customFormat="1" ht="131.25" customHeight="1" x14ac:dyDescent="0.35">
      <c r="B138" s="46"/>
      <c r="C138" s="45" t="s">
        <v>86</v>
      </c>
      <c r="D138" s="45"/>
      <c r="E138" s="96"/>
      <c r="F138" s="20"/>
      <c r="G138" s="20"/>
      <c r="H138" s="80"/>
      <c r="I138" s="80"/>
      <c r="J138" s="80"/>
      <c r="K138" s="80"/>
      <c r="L138" s="80"/>
      <c r="M138" s="80"/>
      <c r="N138" s="16"/>
      <c r="O138" s="16"/>
      <c r="P138" s="24"/>
      <c r="Q138" s="19"/>
    </row>
    <row r="139" spans="1:17" s="48" customFormat="1" ht="26.5" x14ac:dyDescent="0.35">
      <c r="A139" s="48" t="s">
        <v>20</v>
      </c>
      <c r="B139" s="46"/>
      <c r="C139" s="45" t="s">
        <v>330</v>
      </c>
      <c r="D139" s="45"/>
      <c r="E139" s="96">
        <v>0</v>
      </c>
      <c r="F139" s="20">
        <v>0</v>
      </c>
      <c r="G139" s="20">
        <v>0</v>
      </c>
      <c r="H139" s="80">
        <v>11978000</v>
      </c>
      <c r="I139" s="80">
        <v>11978000</v>
      </c>
      <c r="J139" s="80">
        <v>0</v>
      </c>
      <c r="K139" s="80">
        <v>0</v>
      </c>
      <c r="L139" s="80">
        <v>0</v>
      </c>
      <c r="M139" s="80">
        <v>0</v>
      </c>
      <c r="N139" s="16">
        <v>0</v>
      </c>
      <c r="O139" s="16">
        <v>0</v>
      </c>
      <c r="P139" s="24"/>
      <c r="Q139" s="19" t="s">
        <v>87</v>
      </c>
    </row>
    <row r="140" spans="1:17" s="48" customFormat="1" ht="44.25" customHeight="1" x14ac:dyDescent="0.35">
      <c r="B140" s="46"/>
      <c r="C140" s="46"/>
      <c r="D140" s="46" t="s">
        <v>83</v>
      </c>
      <c r="E140" s="96"/>
      <c r="F140" s="20"/>
      <c r="G140" s="20"/>
      <c r="H140" s="80"/>
      <c r="I140" s="80"/>
      <c r="J140" s="80"/>
      <c r="K140" s="80"/>
      <c r="L140" s="80"/>
      <c r="M140" s="80"/>
      <c r="N140" s="16"/>
      <c r="O140" s="16"/>
      <c r="P140" s="24"/>
      <c r="Q140" s="19"/>
    </row>
    <row r="141" spans="1:17" s="48" customFormat="1" x14ac:dyDescent="0.35">
      <c r="A141" s="48" t="s">
        <v>20</v>
      </c>
      <c r="B141" s="46"/>
      <c r="C141" s="45" t="s">
        <v>333</v>
      </c>
      <c r="D141" s="45"/>
      <c r="E141" s="33">
        <v>0</v>
      </c>
      <c r="F141" s="18">
        <v>0</v>
      </c>
      <c r="G141" s="18">
        <v>0</v>
      </c>
      <c r="H141" s="16">
        <v>0</v>
      </c>
      <c r="I141" s="16">
        <v>0</v>
      </c>
      <c r="J141" s="16">
        <v>0</v>
      </c>
      <c r="K141" s="16">
        <v>0</v>
      </c>
      <c r="L141" s="16">
        <v>0</v>
      </c>
      <c r="M141" s="16">
        <v>0</v>
      </c>
      <c r="N141" s="16">
        <v>0</v>
      </c>
      <c r="O141" s="16">
        <v>0</v>
      </c>
      <c r="P141" s="24"/>
      <c r="Q141" s="19" t="s">
        <v>61</v>
      </c>
    </row>
    <row r="142" spans="1:17" s="48" customFormat="1" ht="30.75" customHeight="1" x14ac:dyDescent="0.35">
      <c r="B142" s="46"/>
      <c r="C142" s="46"/>
      <c r="D142" s="46" t="s">
        <v>88</v>
      </c>
      <c r="E142" s="96"/>
      <c r="F142" s="20"/>
      <c r="G142" s="20"/>
      <c r="H142" s="80"/>
      <c r="I142" s="80"/>
      <c r="J142" s="80"/>
      <c r="K142" s="80"/>
      <c r="L142" s="80"/>
      <c r="M142" s="80"/>
      <c r="N142" s="16"/>
      <c r="O142" s="16"/>
      <c r="P142" s="24"/>
      <c r="Q142" s="19"/>
    </row>
    <row r="143" spans="1:17" s="48" customFormat="1" ht="129.75" customHeight="1" x14ac:dyDescent="0.35">
      <c r="B143" s="46"/>
      <c r="C143" s="45" t="s">
        <v>89</v>
      </c>
      <c r="D143" s="45"/>
      <c r="E143" s="96"/>
      <c r="F143" s="20"/>
      <c r="G143" s="20"/>
      <c r="H143" s="80"/>
      <c r="I143" s="80"/>
      <c r="J143" s="80"/>
      <c r="K143" s="80"/>
      <c r="L143" s="80"/>
      <c r="M143" s="80"/>
      <c r="N143" s="16"/>
      <c r="O143" s="16"/>
      <c r="P143" s="24"/>
      <c r="Q143" s="19"/>
    </row>
    <row r="144" spans="1:17" s="48" customFormat="1" ht="65.5" x14ac:dyDescent="0.35">
      <c r="A144" s="48" t="s">
        <v>20</v>
      </c>
      <c r="B144" s="46"/>
      <c r="C144" s="45" t="s">
        <v>336</v>
      </c>
      <c r="D144" s="45"/>
      <c r="E144" s="96">
        <v>0</v>
      </c>
      <c r="F144" s="20">
        <v>0</v>
      </c>
      <c r="G144" s="20">
        <v>0</v>
      </c>
      <c r="H144" s="80">
        <v>35946750</v>
      </c>
      <c r="I144" s="80">
        <v>35946750</v>
      </c>
      <c r="J144" s="80">
        <v>35946750</v>
      </c>
      <c r="K144" s="80">
        <v>35946750</v>
      </c>
      <c r="L144" s="80">
        <v>29596000</v>
      </c>
      <c r="M144" s="80">
        <v>0</v>
      </c>
      <c r="N144" s="16">
        <v>0</v>
      </c>
      <c r="O144" s="16">
        <v>0</v>
      </c>
      <c r="P144" s="24"/>
      <c r="Q144" s="19" t="s">
        <v>90</v>
      </c>
    </row>
    <row r="145" spans="1:17" s="48" customFormat="1" ht="45" customHeight="1" x14ac:dyDescent="0.35">
      <c r="B145" s="46"/>
      <c r="C145" s="46"/>
      <c r="D145" s="46" t="s">
        <v>83</v>
      </c>
      <c r="E145" s="96"/>
      <c r="F145" s="20"/>
      <c r="G145" s="20"/>
      <c r="H145" s="80"/>
      <c r="I145" s="80"/>
      <c r="J145" s="80"/>
      <c r="K145" s="80"/>
      <c r="L145" s="80"/>
      <c r="M145" s="80"/>
      <c r="N145" s="16"/>
      <c r="O145" s="16"/>
      <c r="P145" s="24"/>
      <c r="Q145" s="19"/>
    </row>
    <row r="146" spans="1:17" s="48" customFormat="1" ht="91" x14ac:dyDescent="0.35">
      <c r="B146" s="46"/>
      <c r="C146" s="45" t="s">
        <v>91</v>
      </c>
      <c r="D146" s="45"/>
      <c r="E146" s="96"/>
      <c r="F146" s="20"/>
      <c r="G146" s="20"/>
      <c r="H146" s="80"/>
      <c r="I146" s="80"/>
      <c r="J146" s="80"/>
      <c r="K146" s="80"/>
      <c r="L146" s="80"/>
      <c r="M146" s="80"/>
      <c r="N146" s="16"/>
      <c r="O146" s="16"/>
      <c r="P146" s="24"/>
      <c r="Q146" s="19"/>
    </row>
    <row r="147" spans="1:17" s="48" customFormat="1" ht="26.5" x14ac:dyDescent="0.35">
      <c r="A147" s="48" t="s">
        <v>20</v>
      </c>
      <c r="B147" s="46"/>
      <c r="C147" s="45" t="s">
        <v>330</v>
      </c>
      <c r="D147" s="45"/>
      <c r="E147" s="96">
        <v>0</v>
      </c>
      <c r="F147" s="20">
        <v>0</v>
      </c>
      <c r="G147" s="20">
        <v>0</v>
      </c>
      <c r="H147" s="80">
        <v>37633500</v>
      </c>
      <c r="I147" s="80">
        <v>37633500</v>
      </c>
      <c r="J147" s="80">
        <v>0</v>
      </c>
      <c r="K147" s="80">
        <v>0</v>
      </c>
      <c r="L147" s="80">
        <v>0</v>
      </c>
      <c r="M147" s="80">
        <v>0</v>
      </c>
      <c r="N147" s="16">
        <v>0</v>
      </c>
      <c r="O147" s="16">
        <v>0</v>
      </c>
      <c r="P147" s="24"/>
      <c r="Q147" s="19" t="s">
        <v>92</v>
      </c>
    </row>
    <row r="148" spans="1:17" s="48" customFormat="1" ht="39" x14ac:dyDescent="0.35">
      <c r="B148" s="46"/>
      <c r="C148" s="46"/>
      <c r="D148" s="46" t="s">
        <v>83</v>
      </c>
      <c r="E148" s="96"/>
      <c r="F148" s="20"/>
      <c r="G148" s="20"/>
      <c r="H148" s="80"/>
      <c r="I148" s="80"/>
      <c r="J148" s="80"/>
      <c r="K148" s="80"/>
      <c r="L148" s="80"/>
      <c r="M148" s="80"/>
      <c r="N148" s="16"/>
      <c r="O148" s="16"/>
      <c r="P148" s="24"/>
      <c r="Q148" s="19"/>
    </row>
    <row r="149" spans="1:17" s="48" customFormat="1" ht="114.75" customHeight="1" x14ac:dyDescent="0.35">
      <c r="B149" s="46"/>
      <c r="C149" s="45" t="s">
        <v>93</v>
      </c>
      <c r="D149" s="45"/>
      <c r="E149" s="96"/>
      <c r="F149" s="20"/>
      <c r="G149" s="20"/>
      <c r="H149" s="80"/>
      <c r="I149" s="80"/>
      <c r="J149" s="80"/>
      <c r="K149" s="80"/>
      <c r="L149" s="80"/>
      <c r="M149" s="80"/>
      <c r="N149" s="16"/>
      <c r="O149" s="16"/>
      <c r="P149" s="24"/>
      <c r="Q149" s="19"/>
    </row>
    <row r="150" spans="1:17" s="48" customFormat="1" ht="52.5" x14ac:dyDescent="0.35">
      <c r="A150" s="48" t="s">
        <v>20</v>
      </c>
      <c r="B150" s="46"/>
      <c r="C150" s="45" t="s">
        <v>330</v>
      </c>
      <c r="D150" s="45"/>
      <c r="E150" s="96">
        <v>0</v>
      </c>
      <c r="F150" s="20">
        <v>0</v>
      </c>
      <c r="G150" s="20">
        <v>0</v>
      </c>
      <c r="H150" s="80">
        <v>12689800</v>
      </c>
      <c r="I150" s="80">
        <v>12689800</v>
      </c>
      <c r="J150" s="80">
        <v>12689800</v>
      </c>
      <c r="K150" s="80">
        <v>12689800</v>
      </c>
      <c r="L150" s="80">
        <v>12689800</v>
      </c>
      <c r="M150" s="80">
        <v>0</v>
      </c>
      <c r="N150" s="16">
        <v>0</v>
      </c>
      <c r="O150" s="16">
        <v>0</v>
      </c>
      <c r="P150" s="24"/>
      <c r="Q150" s="19" t="s">
        <v>94</v>
      </c>
    </row>
    <row r="151" spans="1:17" s="48" customFormat="1" ht="39" x14ac:dyDescent="0.35">
      <c r="B151" s="46"/>
      <c r="C151" s="46"/>
      <c r="D151" s="46" t="s">
        <v>83</v>
      </c>
      <c r="E151" s="96"/>
      <c r="F151" s="20"/>
      <c r="G151" s="20"/>
      <c r="H151" s="80"/>
      <c r="I151" s="80"/>
      <c r="J151" s="80"/>
      <c r="K151" s="80"/>
      <c r="L151" s="80"/>
      <c r="M151" s="80"/>
      <c r="N151" s="16"/>
      <c r="O151" s="16"/>
      <c r="P151" s="24"/>
      <c r="Q151" s="19"/>
    </row>
    <row r="152" spans="1:17" s="48" customFormat="1" ht="129.75" customHeight="1" x14ac:dyDescent="0.35">
      <c r="B152" s="46"/>
      <c r="C152" s="45" t="s">
        <v>95</v>
      </c>
      <c r="D152" s="45"/>
      <c r="E152" s="96"/>
      <c r="F152" s="20"/>
      <c r="G152" s="20"/>
      <c r="H152" s="80"/>
      <c r="I152" s="80"/>
      <c r="J152" s="80"/>
      <c r="K152" s="80"/>
      <c r="L152" s="80"/>
      <c r="M152" s="80"/>
      <c r="N152" s="16"/>
      <c r="O152" s="16"/>
      <c r="P152" s="24"/>
      <c r="Q152" s="19"/>
    </row>
    <row r="153" spans="1:17" s="48" customFormat="1" ht="26.5" x14ac:dyDescent="0.35">
      <c r="A153" s="48" t="s">
        <v>20</v>
      </c>
      <c r="B153" s="46"/>
      <c r="C153" s="45" t="s">
        <v>337</v>
      </c>
      <c r="D153" s="45"/>
      <c r="E153" s="96">
        <v>0</v>
      </c>
      <c r="F153" s="20">
        <v>0</v>
      </c>
      <c r="G153" s="20">
        <v>0</v>
      </c>
      <c r="H153" s="80">
        <v>29304000</v>
      </c>
      <c r="I153" s="80">
        <v>0</v>
      </c>
      <c r="J153" s="80">
        <v>0</v>
      </c>
      <c r="K153" s="80">
        <v>0</v>
      </c>
      <c r="L153" s="80">
        <v>0</v>
      </c>
      <c r="M153" s="80">
        <v>0</v>
      </c>
      <c r="N153" s="16">
        <v>0</v>
      </c>
      <c r="O153" s="16">
        <v>0</v>
      </c>
      <c r="P153" s="24"/>
      <c r="Q153" s="19" t="s">
        <v>96</v>
      </c>
    </row>
    <row r="154" spans="1:17" s="48" customFormat="1" ht="44.25" customHeight="1" x14ac:dyDescent="0.35">
      <c r="B154" s="46"/>
      <c r="C154" s="76"/>
      <c r="D154" s="46" t="s">
        <v>97</v>
      </c>
      <c r="E154" s="96"/>
      <c r="F154" s="20"/>
      <c r="G154" s="20"/>
      <c r="H154" s="80"/>
      <c r="I154" s="80"/>
      <c r="J154" s="80"/>
      <c r="K154" s="80"/>
      <c r="L154" s="80"/>
      <c r="M154" s="80"/>
      <c r="N154" s="16"/>
      <c r="O154" s="16"/>
      <c r="P154" s="24"/>
      <c r="Q154" s="19"/>
    </row>
    <row r="155" spans="1:17" s="48" customFormat="1" ht="91" x14ac:dyDescent="0.35">
      <c r="B155" s="46"/>
      <c r="C155" s="45" t="s">
        <v>98</v>
      </c>
      <c r="D155" s="45"/>
      <c r="E155" s="96"/>
      <c r="F155" s="20"/>
      <c r="G155" s="20"/>
      <c r="H155" s="80"/>
      <c r="I155" s="80"/>
      <c r="J155" s="80"/>
      <c r="K155" s="80"/>
      <c r="L155" s="80"/>
      <c r="M155" s="80"/>
      <c r="N155" s="16"/>
      <c r="O155" s="16"/>
      <c r="P155" s="24"/>
      <c r="Q155" s="19"/>
    </row>
    <row r="156" spans="1:17" s="48" customFormat="1" ht="26.5" x14ac:dyDescent="0.35">
      <c r="A156" s="48" t="s">
        <v>20</v>
      </c>
      <c r="B156" s="46"/>
      <c r="C156" s="45" t="s">
        <v>337</v>
      </c>
      <c r="D156" s="45"/>
      <c r="E156" s="96">
        <v>0</v>
      </c>
      <c r="F156" s="20">
        <v>0</v>
      </c>
      <c r="G156" s="20">
        <v>0</v>
      </c>
      <c r="H156" s="80">
        <v>6214200</v>
      </c>
      <c r="I156" s="80">
        <v>6214200</v>
      </c>
      <c r="J156" s="80">
        <v>6214200</v>
      </c>
      <c r="K156" s="80">
        <v>6214200</v>
      </c>
      <c r="L156" s="80">
        <v>6214200</v>
      </c>
      <c r="M156" s="80">
        <v>0</v>
      </c>
      <c r="N156" s="16">
        <v>0</v>
      </c>
      <c r="O156" s="16">
        <v>0</v>
      </c>
      <c r="P156" s="24"/>
      <c r="Q156" s="19" t="s">
        <v>99</v>
      </c>
    </row>
    <row r="157" spans="1:17" s="48" customFormat="1" ht="39" x14ac:dyDescent="0.35">
      <c r="B157" s="46"/>
      <c r="C157" s="76"/>
      <c r="D157" s="46" t="s">
        <v>79</v>
      </c>
      <c r="E157" s="96"/>
      <c r="F157" s="20"/>
      <c r="G157" s="20"/>
      <c r="H157" s="80"/>
      <c r="I157" s="80"/>
      <c r="J157" s="80"/>
      <c r="K157" s="80"/>
      <c r="L157" s="80"/>
      <c r="M157" s="80"/>
      <c r="N157" s="16"/>
      <c r="O157" s="16"/>
      <c r="P157" s="24"/>
      <c r="Q157" s="19"/>
    </row>
    <row r="158" spans="1:17" s="48" customFormat="1" ht="77.25" customHeight="1" x14ac:dyDescent="0.35">
      <c r="B158" s="46"/>
      <c r="C158" s="45" t="s">
        <v>100</v>
      </c>
      <c r="D158" s="45"/>
      <c r="E158" s="33"/>
      <c r="F158" s="18"/>
      <c r="G158" s="18"/>
      <c r="H158" s="16"/>
      <c r="I158" s="16"/>
      <c r="J158" s="16"/>
      <c r="K158" s="16"/>
      <c r="L158" s="16"/>
      <c r="M158" s="16"/>
      <c r="N158" s="16"/>
      <c r="O158" s="16"/>
      <c r="P158" s="24"/>
      <c r="Q158" s="19"/>
    </row>
    <row r="159" spans="1:17" s="48" customFormat="1" x14ac:dyDescent="0.35">
      <c r="A159" s="48" t="s">
        <v>35</v>
      </c>
      <c r="B159" s="46"/>
      <c r="C159" s="45" t="s">
        <v>336</v>
      </c>
      <c r="D159" s="45"/>
      <c r="E159" s="33">
        <v>0</v>
      </c>
      <c r="F159" s="18">
        <v>0</v>
      </c>
      <c r="G159" s="18">
        <v>0</v>
      </c>
      <c r="H159" s="16">
        <v>0</v>
      </c>
      <c r="I159" s="16">
        <v>600000</v>
      </c>
      <c r="J159" s="16">
        <v>600000</v>
      </c>
      <c r="K159" s="16">
        <v>600000</v>
      </c>
      <c r="L159" s="16">
        <v>600000</v>
      </c>
      <c r="M159" s="16">
        <v>600000</v>
      </c>
      <c r="N159" s="34">
        <v>0</v>
      </c>
      <c r="O159" s="34">
        <v>0</v>
      </c>
      <c r="P159" s="25"/>
      <c r="Q159" s="19" t="s">
        <v>101</v>
      </c>
    </row>
    <row r="160" spans="1:17" s="48" customFormat="1" ht="26" x14ac:dyDescent="0.35">
      <c r="B160" s="46"/>
      <c r="C160" s="46"/>
      <c r="D160" s="46" t="s">
        <v>36</v>
      </c>
      <c r="E160" s="33"/>
      <c r="F160" s="18"/>
      <c r="G160" s="18"/>
      <c r="H160" s="16"/>
      <c r="I160" s="16"/>
      <c r="J160" s="16"/>
      <c r="K160" s="16"/>
      <c r="L160" s="16"/>
      <c r="M160" s="16"/>
      <c r="N160" s="34"/>
      <c r="O160" s="34"/>
      <c r="P160" s="25"/>
      <c r="Q160" s="19"/>
    </row>
    <row r="161" spans="1:17" s="48" customFormat="1" x14ac:dyDescent="0.35">
      <c r="A161" s="48" t="s">
        <v>35</v>
      </c>
      <c r="B161" s="46"/>
      <c r="C161" s="45" t="s">
        <v>330</v>
      </c>
      <c r="D161" s="45"/>
      <c r="E161" s="33">
        <v>0</v>
      </c>
      <c r="F161" s="18">
        <v>0</v>
      </c>
      <c r="G161" s="18">
        <v>0</v>
      </c>
      <c r="H161" s="16">
        <v>0</v>
      </c>
      <c r="I161" s="16">
        <v>0</v>
      </c>
      <c r="J161" s="16">
        <v>0</v>
      </c>
      <c r="K161" s="16">
        <v>0</v>
      </c>
      <c r="L161" s="16">
        <v>0</v>
      </c>
      <c r="M161" s="16">
        <v>0</v>
      </c>
      <c r="N161" s="34">
        <v>0</v>
      </c>
      <c r="O161" s="34">
        <v>0</v>
      </c>
      <c r="P161" s="25"/>
      <c r="Q161" s="19" t="s">
        <v>72</v>
      </c>
    </row>
    <row r="162" spans="1:17" s="48" customFormat="1" ht="26" x14ac:dyDescent="0.35">
      <c r="B162" s="46"/>
      <c r="C162" s="46"/>
      <c r="D162" s="46" t="s">
        <v>36</v>
      </c>
      <c r="E162" s="33"/>
      <c r="F162" s="18"/>
      <c r="G162" s="18"/>
      <c r="H162" s="16"/>
      <c r="I162" s="16"/>
      <c r="J162" s="16"/>
      <c r="K162" s="16"/>
      <c r="L162" s="16"/>
      <c r="M162" s="16"/>
      <c r="N162" s="34"/>
      <c r="O162" s="34"/>
      <c r="P162" s="25"/>
      <c r="Q162" s="19"/>
    </row>
    <row r="163" spans="1:17" s="48" customFormat="1" ht="20.149999999999999" customHeight="1" x14ac:dyDescent="0.35">
      <c r="B163" s="135" t="s">
        <v>102</v>
      </c>
      <c r="C163" s="136"/>
      <c r="D163" s="137"/>
      <c r="E163" s="33">
        <f t="shared" ref="E163:P163" si="27">SUM(E164:E281)</f>
        <v>0</v>
      </c>
      <c r="F163" s="18">
        <f t="shared" si="27"/>
        <v>0</v>
      </c>
      <c r="G163" s="18">
        <f t="shared" si="27"/>
        <v>0</v>
      </c>
      <c r="H163" s="117">
        <f t="shared" si="27"/>
        <v>11013000</v>
      </c>
      <c r="I163" s="117">
        <f t="shared" si="27"/>
        <v>4904643.5999999996</v>
      </c>
      <c r="J163" s="117">
        <f t="shared" si="27"/>
        <v>2719643.6</v>
      </c>
      <c r="K163" s="117">
        <f t="shared" si="27"/>
        <v>39336310.600000001</v>
      </c>
      <c r="L163" s="117">
        <f t="shared" si="27"/>
        <v>39381310.600000001</v>
      </c>
      <c r="M163" s="117">
        <f t="shared" si="27"/>
        <v>39316310.600000001</v>
      </c>
      <c r="N163" s="14">
        <f t="shared" si="27"/>
        <v>0</v>
      </c>
      <c r="O163" s="16">
        <f t="shared" si="27"/>
        <v>100000</v>
      </c>
      <c r="P163" s="18">
        <f t="shared" si="27"/>
        <v>0</v>
      </c>
      <c r="Q163" s="19"/>
    </row>
    <row r="164" spans="1:17" s="48" customFormat="1" ht="20.149999999999999" customHeight="1" x14ac:dyDescent="0.35">
      <c r="A164" s="157" t="s">
        <v>103</v>
      </c>
      <c r="B164" s="157"/>
      <c r="C164" s="157"/>
      <c r="D164" s="157"/>
      <c r="E164" s="157"/>
      <c r="F164" s="157"/>
      <c r="G164" s="157"/>
      <c r="H164" s="157"/>
      <c r="I164" s="157"/>
      <c r="J164" s="157"/>
      <c r="K164" s="157"/>
      <c r="L164" s="157"/>
      <c r="M164" s="157"/>
      <c r="N164" s="157"/>
      <c r="O164" s="157"/>
      <c r="P164" s="157"/>
      <c r="Q164" s="158"/>
    </row>
    <row r="165" spans="1:17" s="48" customFormat="1" ht="60" customHeight="1" x14ac:dyDescent="0.35">
      <c r="B165" s="46"/>
      <c r="C165" s="45" t="s">
        <v>339</v>
      </c>
      <c r="D165" s="45"/>
      <c r="E165" s="96"/>
      <c r="F165" s="20"/>
      <c r="G165" s="20"/>
      <c r="H165" s="80"/>
      <c r="I165" s="80"/>
      <c r="J165" s="80"/>
      <c r="K165" s="80"/>
      <c r="L165" s="80"/>
      <c r="M165" s="80"/>
      <c r="N165" s="16"/>
      <c r="O165" s="16"/>
      <c r="P165" s="24"/>
      <c r="Q165" s="19"/>
    </row>
    <row r="166" spans="1:17" s="48" customFormat="1" ht="74.25" customHeight="1" x14ac:dyDescent="0.35">
      <c r="A166" s="48" t="s">
        <v>20</v>
      </c>
      <c r="B166" s="67"/>
      <c r="C166" s="45" t="s">
        <v>337</v>
      </c>
      <c r="D166" s="45"/>
      <c r="E166" s="96">
        <v>0</v>
      </c>
      <c r="F166" s="20">
        <v>0</v>
      </c>
      <c r="G166" s="20">
        <v>0</v>
      </c>
      <c r="H166" s="80">
        <v>1500000</v>
      </c>
      <c r="I166" s="80">
        <v>1500000</v>
      </c>
      <c r="J166" s="80">
        <v>0</v>
      </c>
      <c r="K166" s="80">
        <v>0</v>
      </c>
      <c r="L166" s="80">
        <v>0</v>
      </c>
      <c r="M166" s="80">
        <v>0</v>
      </c>
      <c r="N166" s="16">
        <v>0</v>
      </c>
      <c r="O166" s="16">
        <v>0</v>
      </c>
      <c r="P166" s="24"/>
      <c r="Q166" s="19" t="s">
        <v>104</v>
      </c>
    </row>
    <row r="167" spans="1:17" s="48" customFormat="1" ht="57.75" customHeight="1" x14ac:dyDescent="0.35">
      <c r="B167" s="46"/>
      <c r="C167" s="76"/>
      <c r="D167" s="46" t="s">
        <v>48</v>
      </c>
      <c r="E167" s="96"/>
      <c r="F167" s="20"/>
      <c r="G167" s="20"/>
      <c r="H167" s="80"/>
      <c r="I167" s="80"/>
      <c r="J167" s="80"/>
      <c r="K167" s="80"/>
      <c r="L167" s="80"/>
      <c r="M167" s="80"/>
      <c r="N167" s="16"/>
      <c r="O167" s="16"/>
      <c r="P167" s="24"/>
      <c r="Q167" s="19"/>
    </row>
    <row r="168" spans="1:17" s="48" customFormat="1" x14ac:dyDescent="0.35">
      <c r="A168" s="48" t="s">
        <v>20</v>
      </c>
      <c r="B168" s="46"/>
      <c r="C168" s="45" t="s">
        <v>330</v>
      </c>
      <c r="D168" s="45"/>
      <c r="E168" s="96"/>
      <c r="F168" s="20"/>
      <c r="G168" s="20"/>
      <c r="H168" s="80"/>
      <c r="I168" s="80"/>
      <c r="J168" s="80"/>
      <c r="K168" s="80"/>
      <c r="L168" s="80"/>
      <c r="M168" s="80"/>
      <c r="N168" s="16"/>
      <c r="O168" s="16"/>
      <c r="P168" s="24"/>
      <c r="Q168" s="19" t="s">
        <v>61</v>
      </c>
    </row>
    <row r="169" spans="1:17" s="48" customFormat="1" ht="26" x14ac:dyDescent="0.35">
      <c r="B169" s="46"/>
      <c r="C169" s="46"/>
      <c r="D169" s="46" t="s">
        <v>105</v>
      </c>
      <c r="E169" s="96"/>
      <c r="F169" s="20"/>
      <c r="G169" s="20"/>
      <c r="H169" s="80"/>
      <c r="I169" s="80"/>
      <c r="J169" s="80"/>
      <c r="K169" s="80"/>
      <c r="L169" s="80"/>
      <c r="M169" s="80"/>
      <c r="N169" s="16"/>
      <c r="O169" s="16"/>
      <c r="P169" s="24"/>
      <c r="Q169" s="19"/>
    </row>
    <row r="170" spans="1:17" s="48" customFormat="1" x14ac:dyDescent="0.35">
      <c r="A170" s="48" t="s">
        <v>20</v>
      </c>
      <c r="B170" s="46"/>
      <c r="C170" s="45" t="s">
        <v>336</v>
      </c>
      <c r="D170" s="45"/>
      <c r="E170" s="99">
        <v>0</v>
      </c>
      <c r="F170" s="29">
        <v>0</v>
      </c>
      <c r="G170" s="29">
        <v>0</v>
      </c>
      <c r="H170" s="82">
        <v>0</v>
      </c>
      <c r="I170" s="82">
        <v>0</v>
      </c>
      <c r="J170" s="82">
        <v>0</v>
      </c>
      <c r="K170" s="82">
        <v>0</v>
      </c>
      <c r="L170" s="82">
        <v>0</v>
      </c>
      <c r="M170" s="82">
        <v>0</v>
      </c>
      <c r="N170" s="34">
        <v>0</v>
      </c>
      <c r="O170" s="34">
        <v>0</v>
      </c>
      <c r="P170" s="24"/>
      <c r="Q170" s="19" t="s">
        <v>61</v>
      </c>
    </row>
    <row r="171" spans="1:17" s="48" customFormat="1" ht="26" x14ac:dyDescent="0.35">
      <c r="B171" s="46"/>
      <c r="C171" s="46"/>
      <c r="D171" s="46" t="s">
        <v>105</v>
      </c>
      <c r="E171" s="96"/>
      <c r="F171" s="20"/>
      <c r="G171" s="20"/>
      <c r="H171" s="80"/>
      <c r="I171" s="80"/>
      <c r="J171" s="80"/>
      <c r="K171" s="80"/>
      <c r="L171" s="80"/>
      <c r="M171" s="80"/>
      <c r="N171" s="16"/>
      <c r="O171" s="16"/>
      <c r="P171" s="24"/>
      <c r="Q171" s="19"/>
    </row>
    <row r="172" spans="1:17" s="48" customFormat="1" ht="73.5" customHeight="1" x14ac:dyDescent="0.35">
      <c r="B172" s="46"/>
      <c r="C172" s="45" t="s">
        <v>106</v>
      </c>
      <c r="D172" s="45"/>
      <c r="E172" s="96"/>
      <c r="F172" s="20"/>
      <c r="G172" s="20"/>
      <c r="H172" s="80"/>
      <c r="I172" s="80"/>
      <c r="J172" s="80"/>
      <c r="K172" s="80"/>
      <c r="L172" s="80"/>
      <c r="M172" s="80"/>
      <c r="N172" s="16"/>
      <c r="O172" s="16"/>
      <c r="P172" s="24"/>
      <c r="Q172" s="19"/>
    </row>
    <row r="173" spans="1:17" s="48" customFormat="1" ht="28.5" customHeight="1" x14ac:dyDescent="0.35">
      <c r="A173" s="48" t="s">
        <v>20</v>
      </c>
      <c r="B173" s="46"/>
      <c r="C173" s="45" t="s">
        <v>337</v>
      </c>
      <c r="D173" s="45"/>
      <c r="E173" s="102">
        <v>0</v>
      </c>
      <c r="F173" s="37">
        <v>0</v>
      </c>
      <c r="G173" s="37">
        <v>0</v>
      </c>
      <c r="H173" s="80">
        <v>9443000</v>
      </c>
      <c r="I173" s="80">
        <v>0</v>
      </c>
      <c r="J173" s="80">
        <v>0</v>
      </c>
      <c r="K173" s="80">
        <v>0</v>
      </c>
      <c r="L173" s="80">
        <v>0</v>
      </c>
      <c r="M173" s="80">
        <v>0</v>
      </c>
      <c r="N173" s="16">
        <v>0</v>
      </c>
      <c r="O173" s="16">
        <v>0</v>
      </c>
      <c r="P173" s="39"/>
      <c r="Q173" s="19" t="s">
        <v>107</v>
      </c>
    </row>
    <row r="174" spans="1:17" s="48" customFormat="1" ht="43.5" customHeight="1" x14ac:dyDescent="0.35">
      <c r="B174" s="46"/>
      <c r="C174" s="76"/>
      <c r="D174" s="46" t="s">
        <v>79</v>
      </c>
      <c r="E174" s="102"/>
      <c r="F174" s="37"/>
      <c r="G174" s="37"/>
      <c r="H174" s="80"/>
      <c r="I174" s="80"/>
      <c r="J174" s="80"/>
      <c r="K174" s="80"/>
      <c r="L174" s="80"/>
      <c r="M174" s="80"/>
      <c r="N174" s="16"/>
      <c r="O174" s="16"/>
      <c r="P174" s="39"/>
      <c r="Q174" s="19"/>
    </row>
    <row r="175" spans="1:17" s="48" customFormat="1" ht="156" x14ac:dyDescent="0.35">
      <c r="B175" s="67"/>
      <c r="C175" s="45" t="s">
        <v>108</v>
      </c>
      <c r="D175" s="45"/>
      <c r="E175" s="33"/>
      <c r="F175" s="18"/>
      <c r="G175" s="18"/>
      <c r="H175" s="16"/>
      <c r="I175" s="16"/>
      <c r="J175" s="16"/>
      <c r="K175" s="16"/>
      <c r="L175" s="16"/>
      <c r="M175" s="16"/>
      <c r="N175" s="16"/>
      <c r="O175" s="16"/>
      <c r="P175" s="24"/>
      <c r="Q175" s="19"/>
    </row>
    <row r="176" spans="1:17" s="48" customFormat="1" ht="26.5" x14ac:dyDescent="0.35">
      <c r="A176" s="48" t="s">
        <v>35</v>
      </c>
      <c r="B176" s="67"/>
      <c r="C176" s="45" t="s">
        <v>330</v>
      </c>
      <c r="D176" s="45"/>
      <c r="E176" s="33">
        <v>0</v>
      </c>
      <c r="F176" s="18">
        <v>0</v>
      </c>
      <c r="G176" s="18">
        <v>0</v>
      </c>
      <c r="H176" s="16">
        <v>0</v>
      </c>
      <c r="I176" s="16">
        <v>0</v>
      </c>
      <c r="J176" s="16">
        <v>0</v>
      </c>
      <c r="K176" s="16">
        <v>0</v>
      </c>
      <c r="L176" s="16">
        <v>0</v>
      </c>
      <c r="M176" s="16">
        <v>0</v>
      </c>
      <c r="N176" s="16">
        <v>0</v>
      </c>
      <c r="O176" s="16">
        <v>0</v>
      </c>
      <c r="P176" s="24"/>
      <c r="Q176" s="19" t="s">
        <v>21</v>
      </c>
    </row>
    <row r="177" spans="1:17" s="48" customFormat="1" ht="26" x14ac:dyDescent="0.35">
      <c r="B177" s="67"/>
      <c r="C177" s="46"/>
      <c r="D177" s="46" t="s">
        <v>36</v>
      </c>
      <c r="E177" s="33"/>
      <c r="F177" s="18"/>
      <c r="G177" s="18"/>
      <c r="H177" s="16"/>
      <c r="I177" s="16"/>
      <c r="J177" s="16"/>
      <c r="K177" s="16"/>
      <c r="L177" s="16"/>
      <c r="M177" s="16"/>
      <c r="N177" s="16"/>
      <c r="O177" s="16"/>
      <c r="P177" s="24"/>
      <c r="Q177" s="19"/>
    </row>
    <row r="178" spans="1:17" s="48" customFormat="1" ht="130" x14ac:dyDescent="0.35">
      <c r="B178" s="67"/>
      <c r="C178" s="45" t="s">
        <v>109</v>
      </c>
      <c r="D178" s="45"/>
      <c r="E178" s="33"/>
      <c r="F178" s="18"/>
      <c r="G178" s="18"/>
      <c r="H178" s="16"/>
      <c r="I178" s="16"/>
      <c r="J178" s="16"/>
      <c r="K178" s="16"/>
      <c r="L178" s="16"/>
      <c r="M178" s="16"/>
      <c r="N178" s="16"/>
      <c r="O178" s="16"/>
      <c r="P178" s="24"/>
      <c r="Q178" s="19"/>
    </row>
    <row r="179" spans="1:17" s="48" customFormat="1" ht="65.5" x14ac:dyDescent="0.35">
      <c r="A179" s="48" t="s">
        <v>35</v>
      </c>
      <c r="B179" s="67"/>
      <c r="C179" s="45" t="s">
        <v>330</v>
      </c>
      <c r="D179" s="45"/>
      <c r="E179" s="33"/>
      <c r="F179" s="18"/>
      <c r="G179" s="18"/>
      <c r="H179" s="16"/>
      <c r="I179" s="16"/>
      <c r="J179" s="16"/>
      <c r="K179" s="16"/>
      <c r="L179" s="16"/>
      <c r="M179" s="16"/>
      <c r="N179" s="16"/>
      <c r="O179" s="16"/>
      <c r="P179" s="24"/>
      <c r="Q179" s="19" t="s">
        <v>110</v>
      </c>
    </row>
    <row r="180" spans="1:17" s="48" customFormat="1" ht="26" x14ac:dyDescent="0.35">
      <c r="B180" s="67"/>
      <c r="C180" s="46"/>
      <c r="D180" s="46" t="s">
        <v>36</v>
      </c>
      <c r="E180" s="33"/>
      <c r="F180" s="18"/>
      <c r="G180" s="18"/>
      <c r="H180" s="16"/>
      <c r="I180" s="16"/>
      <c r="J180" s="16"/>
      <c r="K180" s="16"/>
      <c r="L180" s="16"/>
      <c r="M180" s="16"/>
      <c r="N180" s="16"/>
      <c r="O180" s="16"/>
      <c r="P180" s="24"/>
      <c r="Q180" s="19"/>
    </row>
    <row r="181" spans="1:17" s="48" customFormat="1" ht="80.25" customHeight="1" x14ac:dyDescent="0.35">
      <c r="B181" s="67"/>
      <c r="C181" s="45" t="s">
        <v>111</v>
      </c>
      <c r="D181" s="45"/>
      <c r="E181" s="33"/>
      <c r="F181" s="18"/>
      <c r="G181" s="18"/>
      <c r="H181" s="16"/>
      <c r="I181" s="16"/>
      <c r="J181" s="16"/>
      <c r="K181" s="16"/>
      <c r="L181" s="16"/>
      <c r="M181" s="16"/>
      <c r="N181" s="16"/>
      <c r="O181" s="16"/>
      <c r="P181" s="24"/>
      <c r="Q181" s="19"/>
    </row>
    <row r="182" spans="1:17" s="48" customFormat="1" ht="26.5" x14ac:dyDescent="0.35">
      <c r="A182" s="48" t="s">
        <v>35</v>
      </c>
      <c r="B182" s="67"/>
      <c r="C182" s="45" t="s">
        <v>336</v>
      </c>
      <c r="D182" s="45"/>
      <c r="E182" s="99">
        <v>0</v>
      </c>
      <c r="F182" s="29">
        <v>0</v>
      </c>
      <c r="G182" s="29">
        <v>0</v>
      </c>
      <c r="H182" s="82">
        <v>0</v>
      </c>
      <c r="I182" s="82">
        <v>0</v>
      </c>
      <c r="J182" s="82">
        <v>0</v>
      </c>
      <c r="K182" s="82">
        <v>0</v>
      </c>
      <c r="L182" s="82">
        <v>0</v>
      </c>
      <c r="M182" s="82">
        <v>0</v>
      </c>
      <c r="N182" s="34">
        <v>0</v>
      </c>
      <c r="O182" s="34">
        <v>0</v>
      </c>
      <c r="P182" s="24"/>
      <c r="Q182" s="19" t="s">
        <v>112</v>
      </c>
    </row>
    <row r="183" spans="1:17" s="48" customFormat="1" ht="26" x14ac:dyDescent="0.35">
      <c r="B183" s="67"/>
      <c r="C183" s="46"/>
      <c r="D183" s="46" t="s">
        <v>36</v>
      </c>
      <c r="E183" s="33"/>
      <c r="F183" s="18"/>
      <c r="G183" s="18"/>
      <c r="H183" s="16"/>
      <c r="I183" s="16"/>
      <c r="J183" s="16"/>
      <c r="K183" s="16"/>
      <c r="L183" s="16"/>
      <c r="M183" s="16"/>
      <c r="N183" s="16"/>
      <c r="O183" s="16"/>
      <c r="P183" s="24"/>
      <c r="Q183" s="19"/>
    </row>
    <row r="184" spans="1:17" s="48" customFormat="1" x14ac:dyDescent="0.35">
      <c r="A184" s="48" t="s">
        <v>35</v>
      </c>
      <c r="B184" s="67"/>
      <c r="C184" s="45" t="s">
        <v>330</v>
      </c>
      <c r="D184" s="45"/>
      <c r="E184" s="33">
        <v>0</v>
      </c>
      <c r="F184" s="18">
        <v>0</v>
      </c>
      <c r="G184" s="18">
        <v>0</v>
      </c>
      <c r="H184" s="16">
        <v>0</v>
      </c>
      <c r="I184" s="16">
        <v>0</v>
      </c>
      <c r="J184" s="16">
        <v>0</v>
      </c>
      <c r="K184" s="16">
        <v>0</v>
      </c>
      <c r="L184" s="16">
        <v>0</v>
      </c>
      <c r="M184" s="16">
        <v>0</v>
      </c>
      <c r="N184" s="16">
        <v>0</v>
      </c>
      <c r="O184" s="16">
        <v>0</v>
      </c>
      <c r="P184" s="24"/>
      <c r="Q184" s="19" t="s">
        <v>72</v>
      </c>
    </row>
    <row r="185" spans="1:17" s="48" customFormat="1" ht="26" x14ac:dyDescent="0.35">
      <c r="B185" s="67"/>
      <c r="C185" s="46"/>
      <c r="D185" s="46" t="s">
        <v>36</v>
      </c>
      <c r="E185" s="33"/>
      <c r="F185" s="18"/>
      <c r="G185" s="18"/>
      <c r="H185" s="16"/>
      <c r="I185" s="16"/>
      <c r="J185" s="16"/>
      <c r="K185" s="16"/>
      <c r="L185" s="16"/>
      <c r="M185" s="16"/>
      <c r="N185" s="16"/>
      <c r="O185" s="16"/>
      <c r="P185" s="24"/>
      <c r="Q185" s="19"/>
    </row>
    <row r="186" spans="1:17" s="48" customFormat="1" ht="48.75" customHeight="1" x14ac:dyDescent="0.35">
      <c r="B186" s="46"/>
      <c r="C186" s="45" t="s">
        <v>113</v>
      </c>
      <c r="D186" s="45"/>
      <c r="E186" s="33"/>
      <c r="F186" s="18"/>
      <c r="G186" s="18"/>
      <c r="H186" s="16"/>
      <c r="I186" s="16"/>
      <c r="J186" s="16"/>
      <c r="K186" s="16"/>
      <c r="L186" s="16"/>
      <c r="M186" s="16"/>
      <c r="N186" s="16"/>
      <c r="O186" s="16"/>
      <c r="P186" s="24"/>
      <c r="Q186" s="19"/>
    </row>
    <row r="187" spans="1:17" s="48" customFormat="1" ht="90.75" customHeight="1" x14ac:dyDescent="0.35">
      <c r="A187" s="48" t="s">
        <v>35</v>
      </c>
      <c r="B187" s="46"/>
      <c r="C187" s="45" t="s">
        <v>337</v>
      </c>
      <c r="D187" s="45"/>
      <c r="E187" s="33">
        <v>0</v>
      </c>
      <c r="F187" s="18">
        <v>0</v>
      </c>
      <c r="G187" s="18">
        <v>0</v>
      </c>
      <c r="H187" s="16">
        <v>0</v>
      </c>
      <c r="I187" s="16">
        <v>34643.599999999999</v>
      </c>
      <c r="J187" s="16">
        <v>34643.599999999999</v>
      </c>
      <c r="K187" s="16">
        <v>34643.599999999999</v>
      </c>
      <c r="L187" s="16">
        <v>34643.599999999999</v>
      </c>
      <c r="M187" s="16">
        <v>34643.599999999999</v>
      </c>
      <c r="N187" s="16">
        <v>0</v>
      </c>
      <c r="O187" s="16">
        <v>0</v>
      </c>
      <c r="P187" s="24"/>
      <c r="Q187" s="19" t="s">
        <v>114</v>
      </c>
    </row>
    <row r="188" spans="1:17" s="48" customFormat="1" ht="26" x14ac:dyDescent="0.35">
      <c r="B188" s="46"/>
      <c r="C188" s="76"/>
      <c r="D188" s="46" t="s">
        <v>36</v>
      </c>
      <c r="E188" s="33"/>
      <c r="F188" s="18"/>
      <c r="G188" s="18"/>
      <c r="H188" s="16"/>
      <c r="I188" s="16"/>
      <c r="J188" s="16"/>
      <c r="K188" s="16"/>
      <c r="L188" s="16"/>
      <c r="M188" s="16"/>
      <c r="N188" s="16"/>
      <c r="O188" s="16"/>
      <c r="P188" s="24"/>
      <c r="Q188" s="19"/>
    </row>
    <row r="189" spans="1:17" s="48" customFormat="1" x14ac:dyDescent="0.35">
      <c r="A189" s="48" t="s">
        <v>35</v>
      </c>
      <c r="B189" s="46"/>
      <c r="C189" s="45" t="s">
        <v>336</v>
      </c>
      <c r="D189" s="45"/>
      <c r="E189" s="26">
        <v>0</v>
      </c>
      <c r="F189" s="30">
        <v>0</v>
      </c>
      <c r="G189" s="30">
        <v>0</v>
      </c>
      <c r="H189" s="34">
        <v>0</v>
      </c>
      <c r="I189" s="34">
        <v>1000000</v>
      </c>
      <c r="J189" s="34">
        <v>1000000</v>
      </c>
      <c r="K189" s="34">
        <v>1000000</v>
      </c>
      <c r="L189" s="34">
        <v>1000000</v>
      </c>
      <c r="M189" s="34">
        <v>1000000</v>
      </c>
      <c r="N189" s="34">
        <v>0</v>
      </c>
      <c r="O189" s="34">
        <v>0</v>
      </c>
      <c r="P189" s="25"/>
      <c r="Q189" s="19"/>
    </row>
    <row r="190" spans="1:17" s="48" customFormat="1" ht="26" x14ac:dyDescent="0.35">
      <c r="B190" s="46"/>
      <c r="C190" s="46"/>
      <c r="D190" s="46" t="s">
        <v>115</v>
      </c>
      <c r="E190" s="26"/>
      <c r="F190" s="30"/>
      <c r="G190" s="30"/>
      <c r="H190" s="34"/>
      <c r="I190" s="34"/>
      <c r="J190" s="34"/>
      <c r="K190" s="34"/>
      <c r="L190" s="34"/>
      <c r="M190" s="34"/>
      <c r="N190" s="34"/>
      <c r="O190" s="34"/>
      <c r="P190" s="25"/>
      <c r="Q190" s="19"/>
    </row>
    <row r="191" spans="1:17" s="48" customFormat="1" x14ac:dyDescent="0.35">
      <c r="A191" s="48" t="s">
        <v>35</v>
      </c>
      <c r="B191" s="46"/>
      <c r="C191" s="45" t="s">
        <v>330</v>
      </c>
      <c r="D191" s="45"/>
      <c r="E191" s="33">
        <v>0</v>
      </c>
      <c r="F191" s="18">
        <v>0</v>
      </c>
      <c r="G191" s="18">
        <v>0</v>
      </c>
      <c r="H191" s="16">
        <v>0</v>
      </c>
      <c r="I191" s="16">
        <v>0</v>
      </c>
      <c r="J191" s="16">
        <v>0</v>
      </c>
      <c r="K191" s="16">
        <v>0</v>
      </c>
      <c r="L191" s="16">
        <v>0</v>
      </c>
      <c r="M191" s="16">
        <v>0</v>
      </c>
      <c r="N191" s="16">
        <v>0</v>
      </c>
      <c r="O191" s="16">
        <v>0</v>
      </c>
      <c r="P191" s="24"/>
      <c r="Q191" s="19" t="s">
        <v>72</v>
      </c>
    </row>
    <row r="192" spans="1:17" s="48" customFormat="1" ht="26" x14ac:dyDescent="0.35">
      <c r="B192" s="46"/>
      <c r="C192" s="46"/>
      <c r="D192" s="46" t="s">
        <v>36</v>
      </c>
      <c r="E192" s="33"/>
      <c r="F192" s="18"/>
      <c r="G192" s="18"/>
      <c r="H192" s="16"/>
      <c r="I192" s="16"/>
      <c r="J192" s="16"/>
      <c r="K192" s="16"/>
      <c r="L192" s="16"/>
      <c r="M192" s="16"/>
      <c r="N192" s="16"/>
      <c r="O192" s="16"/>
      <c r="P192" s="24"/>
      <c r="Q192" s="19"/>
    </row>
    <row r="193" spans="1:17" s="48" customFormat="1" ht="60.75" customHeight="1" x14ac:dyDescent="0.35">
      <c r="B193" s="46"/>
      <c r="C193" s="45" t="s">
        <v>116</v>
      </c>
      <c r="D193" s="45"/>
      <c r="E193" s="33"/>
      <c r="F193" s="18"/>
      <c r="G193" s="18"/>
      <c r="H193" s="16"/>
      <c r="I193" s="16"/>
      <c r="J193" s="16"/>
      <c r="K193" s="16"/>
      <c r="L193" s="16"/>
      <c r="M193" s="16"/>
      <c r="N193" s="16"/>
      <c r="O193" s="16"/>
      <c r="P193" s="24"/>
      <c r="Q193" s="19" t="s">
        <v>117</v>
      </c>
    </row>
    <row r="194" spans="1:17" s="48" customFormat="1" x14ac:dyDescent="0.35">
      <c r="A194" s="48" t="s">
        <v>35</v>
      </c>
      <c r="B194" s="46"/>
      <c r="C194" s="45" t="s">
        <v>336</v>
      </c>
      <c r="D194" s="45"/>
      <c r="E194" s="26">
        <v>0</v>
      </c>
      <c r="F194" s="30">
        <v>0</v>
      </c>
      <c r="G194" s="30">
        <v>0</v>
      </c>
      <c r="H194" s="34">
        <v>0</v>
      </c>
      <c r="I194" s="34">
        <v>0</v>
      </c>
      <c r="J194" s="34">
        <v>0</v>
      </c>
      <c r="K194" s="16">
        <v>36666667</v>
      </c>
      <c r="L194" s="16">
        <v>36666667</v>
      </c>
      <c r="M194" s="16">
        <v>36666667</v>
      </c>
      <c r="N194" s="34">
        <v>0</v>
      </c>
      <c r="O194" s="34">
        <v>0</v>
      </c>
      <c r="P194" s="25"/>
      <c r="Q194" s="19"/>
    </row>
    <row r="195" spans="1:17" s="48" customFormat="1" ht="26" x14ac:dyDescent="0.35">
      <c r="B195" s="46"/>
      <c r="C195" s="46"/>
      <c r="D195" s="46" t="s">
        <v>36</v>
      </c>
      <c r="E195" s="26"/>
      <c r="F195" s="30"/>
      <c r="G195" s="30"/>
      <c r="H195" s="34"/>
      <c r="I195" s="34"/>
      <c r="J195" s="34"/>
      <c r="K195" s="16"/>
      <c r="L195" s="16"/>
      <c r="M195" s="16"/>
      <c r="N195" s="34"/>
      <c r="O195" s="34"/>
      <c r="P195" s="25"/>
      <c r="Q195" s="19"/>
    </row>
    <row r="196" spans="1:17" s="48" customFormat="1" x14ac:dyDescent="0.35">
      <c r="A196" s="48" t="s">
        <v>35</v>
      </c>
      <c r="B196" s="46"/>
      <c r="C196" s="45" t="s">
        <v>330</v>
      </c>
      <c r="D196" s="45"/>
      <c r="E196" s="33">
        <v>0</v>
      </c>
      <c r="F196" s="18">
        <v>0</v>
      </c>
      <c r="G196" s="18">
        <v>0</v>
      </c>
      <c r="H196" s="16">
        <v>0</v>
      </c>
      <c r="I196" s="16">
        <v>0</v>
      </c>
      <c r="J196" s="16">
        <v>0</v>
      </c>
      <c r="K196" s="16">
        <v>0</v>
      </c>
      <c r="L196" s="16">
        <v>0</v>
      </c>
      <c r="M196" s="16">
        <v>0</v>
      </c>
      <c r="N196" s="16">
        <v>0</v>
      </c>
      <c r="O196" s="16">
        <v>0</v>
      </c>
      <c r="P196" s="24"/>
      <c r="Q196" s="19" t="s">
        <v>72</v>
      </c>
    </row>
    <row r="197" spans="1:17" s="48" customFormat="1" ht="26" x14ac:dyDescent="0.35">
      <c r="B197" s="46"/>
      <c r="C197" s="46"/>
      <c r="D197" s="46" t="s">
        <v>36</v>
      </c>
      <c r="E197" s="33"/>
      <c r="F197" s="18"/>
      <c r="G197" s="18"/>
      <c r="H197" s="16"/>
      <c r="I197" s="16"/>
      <c r="J197" s="16"/>
      <c r="K197" s="16"/>
      <c r="L197" s="16"/>
      <c r="M197" s="16"/>
      <c r="N197" s="16"/>
      <c r="O197" s="16"/>
      <c r="P197" s="24"/>
      <c r="Q197" s="19"/>
    </row>
    <row r="198" spans="1:17" s="48" customFormat="1" ht="45.75" customHeight="1" x14ac:dyDescent="0.35">
      <c r="B198" s="46"/>
      <c r="C198" s="45" t="s">
        <v>118</v>
      </c>
      <c r="D198" s="45"/>
      <c r="E198" s="26"/>
      <c r="F198" s="30"/>
      <c r="G198" s="30"/>
      <c r="H198" s="34"/>
      <c r="I198" s="34"/>
      <c r="J198" s="34"/>
      <c r="K198" s="34"/>
      <c r="L198" s="34"/>
      <c r="M198" s="34"/>
      <c r="N198" s="34"/>
      <c r="O198" s="34"/>
      <c r="P198" s="25"/>
      <c r="Q198" s="19"/>
    </row>
    <row r="199" spans="1:17" s="48" customFormat="1" ht="52.5" x14ac:dyDescent="0.35">
      <c r="A199" s="48" t="s">
        <v>35</v>
      </c>
      <c r="B199" s="46"/>
      <c r="C199" s="45" t="s">
        <v>15</v>
      </c>
      <c r="D199" s="45"/>
      <c r="E199" s="26">
        <v>0</v>
      </c>
      <c r="F199" s="30">
        <v>0</v>
      </c>
      <c r="G199" s="30">
        <v>0</v>
      </c>
      <c r="H199" s="34">
        <v>0</v>
      </c>
      <c r="I199" s="34">
        <v>0</v>
      </c>
      <c r="J199" s="34">
        <v>0</v>
      </c>
      <c r="K199" s="34">
        <v>0</v>
      </c>
      <c r="L199" s="34">
        <v>0</v>
      </c>
      <c r="M199" s="34">
        <v>0</v>
      </c>
      <c r="N199" s="34">
        <v>0</v>
      </c>
      <c r="O199" s="34">
        <v>0</v>
      </c>
      <c r="P199" s="25"/>
      <c r="Q199" s="19" t="s">
        <v>119</v>
      </c>
    </row>
    <row r="200" spans="1:17" s="48" customFormat="1" ht="26" x14ac:dyDescent="0.35">
      <c r="B200" s="46"/>
      <c r="C200" s="46"/>
      <c r="D200" s="46" t="s">
        <v>36</v>
      </c>
      <c r="E200" s="26"/>
      <c r="F200" s="30"/>
      <c r="G200" s="30"/>
      <c r="H200" s="34"/>
      <c r="I200" s="34"/>
      <c r="J200" s="34"/>
      <c r="K200" s="34"/>
      <c r="L200" s="34"/>
      <c r="M200" s="34"/>
      <c r="N200" s="34"/>
      <c r="O200" s="34"/>
      <c r="P200" s="25"/>
      <c r="Q200" s="19"/>
    </row>
    <row r="201" spans="1:17" s="48" customFormat="1" ht="20.149999999999999" customHeight="1" x14ac:dyDescent="0.35">
      <c r="B201" s="156" t="s">
        <v>120</v>
      </c>
      <c r="C201" s="157"/>
      <c r="D201" s="157"/>
      <c r="E201" s="157"/>
      <c r="F201" s="157"/>
      <c r="G201" s="157"/>
      <c r="H201" s="157"/>
      <c r="I201" s="157"/>
      <c r="J201" s="157"/>
      <c r="K201" s="157"/>
      <c r="L201" s="157"/>
      <c r="M201" s="157"/>
      <c r="N201" s="157"/>
      <c r="O201" s="157"/>
      <c r="P201" s="157"/>
      <c r="Q201" s="158"/>
    </row>
    <row r="202" spans="1:17" s="48" customFormat="1" ht="120" customHeight="1" x14ac:dyDescent="0.35">
      <c r="B202" s="67"/>
      <c r="C202" s="45" t="s">
        <v>121</v>
      </c>
      <c r="D202" s="45"/>
      <c r="E202" s="33"/>
      <c r="F202" s="18"/>
      <c r="G202" s="18"/>
      <c r="H202" s="16"/>
      <c r="I202" s="16"/>
      <c r="J202" s="16"/>
      <c r="K202" s="16"/>
      <c r="L202" s="16"/>
      <c r="M202" s="84"/>
      <c r="N202" s="16"/>
      <c r="O202" s="16"/>
      <c r="P202" s="24"/>
      <c r="Q202" s="19"/>
    </row>
    <row r="203" spans="1:17" s="48" customFormat="1" ht="26.5" x14ac:dyDescent="0.35">
      <c r="A203" s="48" t="s">
        <v>35</v>
      </c>
      <c r="B203" s="67"/>
      <c r="C203" s="45" t="s">
        <v>336</v>
      </c>
      <c r="D203" s="45"/>
      <c r="E203" s="99">
        <v>0</v>
      </c>
      <c r="F203" s="29">
        <v>0</v>
      </c>
      <c r="G203" s="29">
        <v>0</v>
      </c>
      <c r="H203" s="82">
        <v>0</v>
      </c>
      <c r="I203" s="82">
        <v>0</v>
      </c>
      <c r="J203" s="82">
        <v>0</v>
      </c>
      <c r="K203" s="82">
        <v>0</v>
      </c>
      <c r="L203" s="82">
        <v>0</v>
      </c>
      <c r="M203" s="82">
        <v>0</v>
      </c>
      <c r="N203" s="34">
        <v>0</v>
      </c>
      <c r="O203" s="34">
        <v>0</v>
      </c>
      <c r="P203" s="24"/>
      <c r="Q203" s="19" t="s">
        <v>21</v>
      </c>
    </row>
    <row r="204" spans="1:17" s="48" customFormat="1" ht="26" x14ac:dyDescent="0.35">
      <c r="B204" s="67"/>
      <c r="C204" s="46"/>
      <c r="D204" s="46" t="s">
        <v>36</v>
      </c>
      <c r="E204" s="33"/>
      <c r="F204" s="18"/>
      <c r="G204" s="18"/>
      <c r="H204" s="16"/>
      <c r="I204" s="16"/>
      <c r="J204" s="16"/>
      <c r="K204" s="16"/>
      <c r="L204" s="16"/>
      <c r="M204" s="84"/>
      <c r="N204" s="16"/>
      <c r="O204" s="16"/>
      <c r="P204" s="24"/>
      <c r="Q204" s="19"/>
    </row>
    <row r="205" spans="1:17" s="48" customFormat="1" ht="105" customHeight="1" x14ac:dyDescent="0.35">
      <c r="B205" s="67"/>
      <c r="C205" s="45" t="s">
        <v>122</v>
      </c>
      <c r="D205" s="45"/>
      <c r="E205" s="33"/>
      <c r="F205" s="18"/>
      <c r="G205" s="18"/>
      <c r="H205" s="16"/>
      <c r="I205" s="16"/>
      <c r="J205" s="16"/>
      <c r="K205" s="16"/>
      <c r="L205" s="16"/>
      <c r="M205" s="84"/>
      <c r="N205" s="16"/>
      <c r="O205" s="16"/>
      <c r="P205" s="24"/>
      <c r="Q205" s="19"/>
    </row>
    <row r="206" spans="1:17" s="48" customFormat="1" ht="26.5" x14ac:dyDescent="0.35">
      <c r="A206" s="48" t="s">
        <v>35</v>
      </c>
      <c r="B206" s="67"/>
      <c r="C206" s="45" t="s">
        <v>336</v>
      </c>
      <c r="D206" s="45"/>
      <c r="E206" s="99">
        <v>0</v>
      </c>
      <c r="F206" s="29">
        <v>0</v>
      </c>
      <c r="G206" s="29">
        <v>0</v>
      </c>
      <c r="H206" s="82">
        <v>0</v>
      </c>
      <c r="I206" s="82">
        <v>0</v>
      </c>
      <c r="J206" s="82">
        <v>0</v>
      </c>
      <c r="K206" s="82">
        <v>0</v>
      </c>
      <c r="L206" s="82">
        <v>0</v>
      </c>
      <c r="M206" s="82">
        <v>0</v>
      </c>
      <c r="N206" s="34">
        <v>0</v>
      </c>
      <c r="O206" s="34">
        <v>0</v>
      </c>
      <c r="P206" s="24"/>
      <c r="Q206" s="19" t="s">
        <v>21</v>
      </c>
    </row>
    <row r="207" spans="1:17" s="48" customFormat="1" ht="26" x14ac:dyDescent="0.35">
      <c r="B207" s="67"/>
      <c r="C207" s="46"/>
      <c r="D207" s="46" t="s">
        <v>36</v>
      </c>
      <c r="E207" s="33"/>
      <c r="F207" s="18"/>
      <c r="G207" s="18"/>
      <c r="H207" s="16"/>
      <c r="I207" s="16"/>
      <c r="J207" s="16"/>
      <c r="K207" s="16"/>
      <c r="L207" s="16"/>
      <c r="M207" s="84"/>
      <c r="N207" s="16"/>
      <c r="O207" s="16"/>
      <c r="P207" s="24"/>
      <c r="Q207" s="19"/>
    </row>
    <row r="208" spans="1:17" s="48" customFormat="1" ht="90" customHeight="1" x14ac:dyDescent="0.35">
      <c r="B208" s="46"/>
      <c r="C208" s="45" t="s">
        <v>123</v>
      </c>
      <c r="D208" s="45"/>
      <c r="E208" s="33"/>
      <c r="F208" s="18"/>
      <c r="G208" s="18"/>
      <c r="H208" s="16"/>
      <c r="I208" s="16"/>
      <c r="J208" s="16"/>
      <c r="K208" s="16"/>
      <c r="L208" s="16"/>
      <c r="M208" s="85"/>
      <c r="N208" s="16"/>
      <c r="O208" s="16"/>
      <c r="P208" s="24"/>
      <c r="Q208" s="19"/>
    </row>
    <row r="209" spans="1:17" s="48" customFormat="1" ht="26.5" x14ac:dyDescent="0.35">
      <c r="A209" s="48" t="s">
        <v>35</v>
      </c>
      <c r="B209" s="46"/>
      <c r="C209" s="45" t="s">
        <v>336</v>
      </c>
      <c r="D209" s="45"/>
      <c r="E209" s="33">
        <v>0</v>
      </c>
      <c r="F209" s="18">
        <v>0</v>
      </c>
      <c r="G209" s="18">
        <v>0</v>
      </c>
      <c r="H209" s="16">
        <v>0</v>
      </c>
      <c r="I209" s="16">
        <v>1500000</v>
      </c>
      <c r="J209" s="16">
        <v>1500000</v>
      </c>
      <c r="K209" s="16">
        <v>1500000</v>
      </c>
      <c r="L209" s="16">
        <v>1500000</v>
      </c>
      <c r="M209" s="16">
        <v>1500000</v>
      </c>
      <c r="N209" s="16">
        <v>0</v>
      </c>
      <c r="O209" s="16">
        <v>0</v>
      </c>
      <c r="P209" s="24"/>
      <c r="Q209" s="19" t="s">
        <v>124</v>
      </c>
    </row>
    <row r="210" spans="1:17" s="48" customFormat="1" ht="26" x14ac:dyDescent="0.35">
      <c r="B210" s="46"/>
      <c r="C210" s="46"/>
      <c r="D210" s="46" t="s">
        <v>36</v>
      </c>
      <c r="E210" s="33"/>
      <c r="F210" s="18"/>
      <c r="G210" s="18"/>
      <c r="H210" s="16"/>
      <c r="I210" s="16"/>
      <c r="J210" s="16"/>
      <c r="K210" s="16"/>
      <c r="L210" s="16"/>
      <c r="M210" s="16"/>
      <c r="N210" s="16"/>
      <c r="O210" s="16"/>
      <c r="P210" s="24"/>
      <c r="Q210" s="19"/>
    </row>
    <row r="211" spans="1:17" s="48" customFormat="1" ht="77.25" customHeight="1" x14ac:dyDescent="0.35">
      <c r="B211" s="46"/>
      <c r="C211" s="45" t="s">
        <v>125</v>
      </c>
      <c r="D211" s="45"/>
      <c r="E211" s="33"/>
      <c r="F211" s="18"/>
      <c r="G211" s="18"/>
      <c r="H211" s="16"/>
      <c r="I211" s="16"/>
      <c r="J211" s="16"/>
      <c r="K211" s="16"/>
      <c r="L211" s="16"/>
      <c r="M211" s="16"/>
      <c r="N211" s="16"/>
      <c r="O211" s="16"/>
      <c r="P211" s="24"/>
      <c r="Q211" s="19"/>
    </row>
    <row r="212" spans="1:17" s="48" customFormat="1" ht="26.5" x14ac:dyDescent="0.35">
      <c r="A212" s="48" t="s">
        <v>35</v>
      </c>
      <c r="B212" s="46"/>
      <c r="C212" s="45" t="s">
        <v>15</v>
      </c>
      <c r="D212" s="45"/>
      <c r="E212" s="33">
        <v>0</v>
      </c>
      <c r="F212" s="18">
        <v>0</v>
      </c>
      <c r="G212" s="18">
        <v>0</v>
      </c>
      <c r="H212" s="16">
        <v>0</v>
      </c>
      <c r="I212" s="16">
        <v>100000</v>
      </c>
      <c r="J212" s="16">
        <v>100000</v>
      </c>
      <c r="K212" s="16">
        <v>100000</v>
      </c>
      <c r="L212" s="16">
        <v>100000</v>
      </c>
      <c r="M212" s="16">
        <v>100000</v>
      </c>
      <c r="N212" s="16">
        <v>0</v>
      </c>
      <c r="O212" s="16">
        <v>100000</v>
      </c>
      <c r="P212" s="24"/>
      <c r="Q212" s="19" t="s">
        <v>126</v>
      </c>
    </row>
    <row r="213" spans="1:17" s="48" customFormat="1" ht="26" x14ac:dyDescent="0.35">
      <c r="B213" s="46"/>
      <c r="C213" s="46"/>
      <c r="D213" s="46" t="s">
        <v>36</v>
      </c>
      <c r="E213" s="33"/>
      <c r="F213" s="18"/>
      <c r="G213" s="18"/>
      <c r="H213" s="16"/>
      <c r="I213" s="16"/>
      <c r="J213" s="16"/>
      <c r="K213" s="16"/>
      <c r="L213" s="16"/>
      <c r="M213" s="16"/>
      <c r="N213" s="16"/>
      <c r="O213" s="16"/>
      <c r="P213" s="24"/>
      <c r="Q213" s="19"/>
    </row>
    <row r="214" spans="1:17" s="48" customFormat="1" ht="74.25" customHeight="1" x14ac:dyDescent="0.35">
      <c r="B214" s="46"/>
      <c r="C214" s="45" t="s">
        <v>127</v>
      </c>
      <c r="D214" s="45"/>
      <c r="E214" s="33"/>
      <c r="F214" s="18"/>
      <c r="G214" s="18"/>
      <c r="H214" s="16"/>
      <c r="I214" s="16"/>
      <c r="J214" s="16"/>
      <c r="K214" s="16"/>
      <c r="L214" s="16"/>
      <c r="M214" s="16"/>
      <c r="N214" s="16"/>
      <c r="O214" s="16"/>
      <c r="P214" s="24"/>
      <c r="Q214" s="19"/>
    </row>
    <row r="215" spans="1:17" s="48" customFormat="1" ht="26.5" x14ac:dyDescent="0.35">
      <c r="A215" s="48" t="s">
        <v>35</v>
      </c>
      <c r="B215" s="46"/>
      <c r="C215" s="45" t="s">
        <v>15</v>
      </c>
      <c r="D215" s="45"/>
      <c r="E215" s="26">
        <v>0</v>
      </c>
      <c r="F215" s="30">
        <v>0</v>
      </c>
      <c r="G215" s="30">
        <v>0</v>
      </c>
      <c r="H215" s="34">
        <v>0</v>
      </c>
      <c r="I215" s="34">
        <v>0</v>
      </c>
      <c r="J215" s="34">
        <v>0</v>
      </c>
      <c r="K215" s="34">
        <v>0</v>
      </c>
      <c r="L215" s="34">
        <v>0</v>
      </c>
      <c r="M215" s="34">
        <v>0</v>
      </c>
      <c r="N215" s="34">
        <v>0</v>
      </c>
      <c r="O215" s="34">
        <v>0</v>
      </c>
      <c r="P215" s="24"/>
      <c r="Q215" s="19" t="s">
        <v>128</v>
      </c>
    </row>
    <row r="216" spans="1:17" s="48" customFormat="1" ht="26" x14ac:dyDescent="0.35">
      <c r="B216" s="46"/>
      <c r="C216" s="46"/>
      <c r="D216" s="46" t="s">
        <v>36</v>
      </c>
      <c r="E216" s="33"/>
      <c r="F216" s="18"/>
      <c r="G216" s="18"/>
      <c r="H216" s="16"/>
      <c r="I216" s="16"/>
      <c r="J216" s="16"/>
      <c r="K216" s="16"/>
      <c r="L216" s="16"/>
      <c r="M216" s="16"/>
      <c r="N216" s="16"/>
      <c r="O216" s="16"/>
      <c r="P216" s="24"/>
      <c r="Q216" s="19"/>
    </row>
    <row r="217" spans="1:17" s="48" customFormat="1" ht="65" x14ac:dyDescent="0.35">
      <c r="B217" s="46"/>
      <c r="C217" s="45" t="s">
        <v>129</v>
      </c>
      <c r="D217" s="45"/>
      <c r="E217" s="33"/>
      <c r="F217" s="18"/>
      <c r="G217" s="18"/>
      <c r="H217" s="16"/>
      <c r="I217" s="16"/>
      <c r="J217" s="16"/>
      <c r="K217" s="16"/>
      <c r="L217" s="16"/>
      <c r="M217" s="16"/>
      <c r="N217" s="16"/>
      <c r="O217" s="16"/>
      <c r="P217" s="24"/>
      <c r="Q217" s="19"/>
    </row>
    <row r="218" spans="1:17" s="48" customFormat="1" ht="39.5" x14ac:dyDescent="0.35">
      <c r="A218" s="48" t="s">
        <v>35</v>
      </c>
      <c r="B218" s="46"/>
      <c r="C218" s="45" t="s">
        <v>15</v>
      </c>
      <c r="D218" s="45"/>
      <c r="E218" s="26">
        <v>0</v>
      </c>
      <c r="F218" s="30">
        <v>0</v>
      </c>
      <c r="G218" s="30">
        <v>0</v>
      </c>
      <c r="H218" s="34">
        <v>0</v>
      </c>
      <c r="I218" s="34">
        <v>0</v>
      </c>
      <c r="J218" s="34">
        <v>0</v>
      </c>
      <c r="K218" s="34">
        <v>0</v>
      </c>
      <c r="L218" s="34">
        <v>0</v>
      </c>
      <c r="M218" s="34">
        <v>0</v>
      </c>
      <c r="N218" s="34">
        <v>0</v>
      </c>
      <c r="O218" s="34">
        <v>0</v>
      </c>
      <c r="P218" s="24"/>
      <c r="Q218" s="19" t="s">
        <v>130</v>
      </c>
    </row>
    <row r="219" spans="1:17" s="48" customFormat="1" ht="26" x14ac:dyDescent="0.35">
      <c r="B219" s="46"/>
      <c r="C219" s="46"/>
      <c r="D219" s="46" t="s">
        <v>36</v>
      </c>
      <c r="E219" s="33"/>
      <c r="F219" s="18"/>
      <c r="G219" s="18"/>
      <c r="H219" s="16"/>
      <c r="I219" s="16"/>
      <c r="J219" s="16"/>
      <c r="K219" s="16"/>
      <c r="L219" s="16"/>
      <c r="M219" s="16"/>
      <c r="N219" s="16"/>
      <c r="O219" s="16"/>
      <c r="P219" s="24"/>
      <c r="Q219" s="19"/>
    </row>
    <row r="220" spans="1:17" s="48" customFormat="1" ht="45.75" customHeight="1" x14ac:dyDescent="0.35">
      <c r="B220" s="46"/>
      <c r="C220" s="45" t="s">
        <v>131</v>
      </c>
      <c r="D220" s="45"/>
      <c r="E220" s="33"/>
      <c r="F220" s="18"/>
      <c r="G220" s="18"/>
      <c r="H220" s="16"/>
      <c r="I220" s="16"/>
      <c r="J220" s="16"/>
      <c r="K220" s="16"/>
      <c r="L220" s="16"/>
      <c r="M220" s="16"/>
      <c r="N220" s="16"/>
      <c r="O220" s="16"/>
      <c r="P220" s="24"/>
      <c r="Q220" s="19"/>
    </row>
    <row r="221" spans="1:17" s="48" customFormat="1" ht="26.5" x14ac:dyDescent="0.35">
      <c r="A221" s="48" t="s">
        <v>35</v>
      </c>
      <c r="B221" s="46"/>
      <c r="C221" s="45" t="s">
        <v>15</v>
      </c>
      <c r="D221" s="45"/>
      <c r="E221" s="26">
        <v>0</v>
      </c>
      <c r="F221" s="30">
        <v>0</v>
      </c>
      <c r="G221" s="30">
        <v>0</v>
      </c>
      <c r="H221" s="34">
        <v>0</v>
      </c>
      <c r="I221" s="16">
        <v>15000</v>
      </c>
      <c r="J221" s="16">
        <v>15000</v>
      </c>
      <c r="K221" s="16">
        <v>15000</v>
      </c>
      <c r="L221" s="16">
        <v>15000</v>
      </c>
      <c r="M221" s="16">
        <v>15000</v>
      </c>
      <c r="N221" s="34">
        <v>0</v>
      </c>
      <c r="O221" s="34">
        <v>0</v>
      </c>
      <c r="P221" s="24"/>
      <c r="Q221" s="19" t="s">
        <v>132</v>
      </c>
    </row>
    <row r="222" spans="1:17" s="48" customFormat="1" ht="26" x14ac:dyDescent="0.35">
      <c r="B222" s="46"/>
      <c r="C222" s="46"/>
      <c r="D222" s="46" t="s">
        <v>36</v>
      </c>
      <c r="E222" s="33"/>
      <c r="F222" s="18"/>
      <c r="G222" s="18"/>
      <c r="H222" s="16"/>
      <c r="I222" s="16"/>
      <c r="J222" s="16"/>
      <c r="K222" s="16"/>
      <c r="L222" s="16"/>
      <c r="M222" s="16"/>
      <c r="N222" s="16"/>
      <c r="O222" s="16"/>
      <c r="P222" s="24"/>
      <c r="Q222" s="19"/>
    </row>
    <row r="223" spans="1:17" s="48" customFormat="1" ht="20.149999999999999" customHeight="1" x14ac:dyDescent="0.35">
      <c r="B223" s="153" t="s">
        <v>133</v>
      </c>
      <c r="C223" s="154"/>
      <c r="D223" s="154"/>
      <c r="E223" s="154"/>
      <c r="F223" s="154"/>
      <c r="G223" s="154"/>
      <c r="H223" s="154"/>
      <c r="I223" s="154"/>
      <c r="J223" s="154"/>
      <c r="K223" s="154"/>
      <c r="L223" s="154"/>
      <c r="M223" s="154"/>
      <c r="N223" s="154"/>
      <c r="O223" s="154"/>
      <c r="P223" s="154"/>
      <c r="Q223" s="155"/>
    </row>
    <row r="224" spans="1:17" s="48" customFormat="1" ht="66" customHeight="1" x14ac:dyDescent="0.35">
      <c r="B224" s="46"/>
      <c r="C224" s="45" t="s">
        <v>134</v>
      </c>
      <c r="D224" s="45"/>
      <c r="E224" s="33"/>
      <c r="F224" s="18"/>
      <c r="G224" s="18"/>
      <c r="H224" s="16"/>
      <c r="I224" s="16"/>
      <c r="J224" s="16"/>
      <c r="K224" s="16"/>
      <c r="L224" s="16"/>
      <c r="M224" s="16"/>
      <c r="N224" s="16"/>
      <c r="O224" s="16"/>
      <c r="P224" s="24"/>
      <c r="Q224" s="19"/>
    </row>
    <row r="225" spans="1:17" s="48" customFormat="1" ht="26.5" x14ac:dyDescent="0.35">
      <c r="A225" s="48" t="s">
        <v>35</v>
      </c>
      <c r="B225" s="46"/>
      <c r="C225" s="45" t="s">
        <v>330</v>
      </c>
      <c r="D225" s="45"/>
      <c r="E225" s="33">
        <v>0</v>
      </c>
      <c r="F225" s="18">
        <v>0</v>
      </c>
      <c r="G225" s="18">
        <v>0</v>
      </c>
      <c r="H225" s="16">
        <v>0</v>
      </c>
      <c r="I225" s="16">
        <v>0</v>
      </c>
      <c r="J225" s="16">
        <v>0</v>
      </c>
      <c r="K225" s="16">
        <v>0</v>
      </c>
      <c r="L225" s="16">
        <v>0</v>
      </c>
      <c r="M225" s="16">
        <v>0</v>
      </c>
      <c r="N225" s="16">
        <v>0</v>
      </c>
      <c r="O225" s="16">
        <v>0</v>
      </c>
      <c r="P225" s="24"/>
      <c r="Q225" s="19" t="s">
        <v>21</v>
      </c>
    </row>
    <row r="226" spans="1:17" s="48" customFormat="1" ht="58.5" customHeight="1" x14ac:dyDescent="0.35">
      <c r="B226" s="46"/>
      <c r="C226" s="46" t="s">
        <v>135</v>
      </c>
      <c r="D226" s="46" t="s">
        <v>136</v>
      </c>
      <c r="E226" s="33"/>
      <c r="F226" s="18"/>
      <c r="G226" s="18"/>
      <c r="H226" s="16"/>
      <c r="I226" s="16"/>
      <c r="J226" s="16"/>
      <c r="K226" s="16"/>
      <c r="L226" s="16"/>
      <c r="M226" s="16"/>
      <c r="N226" s="16"/>
      <c r="O226" s="16"/>
      <c r="P226" s="24"/>
      <c r="Q226" s="19"/>
    </row>
    <row r="227" spans="1:17" s="48" customFormat="1" ht="59.25" customHeight="1" x14ac:dyDescent="0.35">
      <c r="B227" s="46"/>
      <c r="C227" s="45" t="s">
        <v>137</v>
      </c>
      <c r="D227" s="45"/>
      <c r="E227" s="33"/>
      <c r="F227" s="18"/>
      <c r="G227" s="18"/>
      <c r="H227" s="16"/>
      <c r="I227" s="16"/>
      <c r="J227" s="16"/>
      <c r="K227" s="16"/>
      <c r="L227" s="16"/>
      <c r="M227" s="16"/>
      <c r="N227" s="16"/>
      <c r="O227" s="16"/>
      <c r="P227" s="24"/>
      <c r="Q227" s="19"/>
    </row>
    <row r="228" spans="1:17" s="48" customFormat="1" ht="26.5" x14ac:dyDescent="0.35">
      <c r="A228" s="48" t="s">
        <v>35</v>
      </c>
      <c r="B228" s="46"/>
      <c r="C228" s="45" t="s">
        <v>330</v>
      </c>
      <c r="D228" s="45"/>
      <c r="E228" s="33">
        <v>0</v>
      </c>
      <c r="F228" s="18">
        <v>0</v>
      </c>
      <c r="G228" s="18">
        <v>0</v>
      </c>
      <c r="H228" s="16">
        <v>25000</v>
      </c>
      <c r="I228" s="16">
        <v>0</v>
      </c>
      <c r="J228" s="16">
        <v>25000</v>
      </c>
      <c r="K228" s="16">
        <v>0</v>
      </c>
      <c r="L228" s="16">
        <v>25000</v>
      </c>
      <c r="M228" s="16">
        <v>0</v>
      </c>
      <c r="N228" s="16">
        <v>0</v>
      </c>
      <c r="O228" s="16">
        <v>0</v>
      </c>
      <c r="P228" s="24"/>
      <c r="Q228" s="19" t="s">
        <v>21</v>
      </c>
    </row>
    <row r="229" spans="1:17" s="48" customFormat="1" ht="60" customHeight="1" x14ac:dyDescent="0.35">
      <c r="B229" s="46"/>
      <c r="C229" s="46" t="s">
        <v>135</v>
      </c>
      <c r="D229" s="46" t="s">
        <v>136</v>
      </c>
      <c r="E229" s="33"/>
      <c r="F229" s="18"/>
      <c r="G229" s="18"/>
      <c r="H229" s="16"/>
      <c r="I229" s="16"/>
      <c r="J229" s="16"/>
      <c r="K229" s="16"/>
      <c r="L229" s="16"/>
      <c r="M229" s="16"/>
      <c r="N229" s="16"/>
      <c r="O229" s="16"/>
      <c r="P229" s="24"/>
      <c r="Q229" s="19"/>
    </row>
    <row r="230" spans="1:17" s="48" customFormat="1" ht="47.25" customHeight="1" x14ac:dyDescent="0.35">
      <c r="B230" s="46"/>
      <c r="C230" s="45" t="s">
        <v>138</v>
      </c>
      <c r="D230" s="45"/>
      <c r="E230" s="33"/>
      <c r="F230" s="18"/>
      <c r="G230" s="18"/>
      <c r="H230" s="16"/>
      <c r="I230" s="16"/>
      <c r="J230" s="16"/>
      <c r="K230" s="16"/>
      <c r="L230" s="16"/>
      <c r="M230" s="16"/>
      <c r="N230" s="16"/>
      <c r="O230" s="16"/>
      <c r="P230" s="24"/>
      <c r="Q230" s="19"/>
    </row>
    <row r="231" spans="1:17" s="48" customFormat="1" ht="26.5" x14ac:dyDescent="0.35">
      <c r="A231" s="48" t="s">
        <v>35</v>
      </c>
      <c r="B231" s="46"/>
      <c r="C231" s="45" t="s">
        <v>330</v>
      </c>
      <c r="D231" s="45"/>
      <c r="E231" s="33">
        <v>0</v>
      </c>
      <c r="F231" s="18">
        <v>0</v>
      </c>
      <c r="G231" s="18">
        <v>0</v>
      </c>
      <c r="H231" s="16">
        <v>0</v>
      </c>
      <c r="I231" s="16">
        <v>0</v>
      </c>
      <c r="J231" s="16">
        <v>0</v>
      </c>
      <c r="K231" s="16">
        <v>0</v>
      </c>
      <c r="L231" s="16">
        <v>0</v>
      </c>
      <c r="M231" s="16">
        <v>0</v>
      </c>
      <c r="N231" s="16">
        <v>0</v>
      </c>
      <c r="O231" s="16">
        <v>0</v>
      </c>
      <c r="P231" s="24"/>
      <c r="Q231" s="19" t="s">
        <v>21</v>
      </c>
    </row>
    <row r="232" spans="1:17" s="48" customFormat="1" ht="61.5" customHeight="1" x14ac:dyDescent="0.35">
      <c r="B232" s="46"/>
      <c r="C232" s="46" t="s">
        <v>135</v>
      </c>
      <c r="D232" s="46" t="s">
        <v>136</v>
      </c>
      <c r="E232" s="33"/>
      <c r="F232" s="18"/>
      <c r="G232" s="18"/>
      <c r="H232" s="16"/>
      <c r="I232" s="16"/>
      <c r="J232" s="16"/>
      <c r="K232" s="16"/>
      <c r="L232" s="16"/>
      <c r="M232" s="16"/>
      <c r="N232" s="16"/>
      <c r="O232" s="16"/>
      <c r="P232" s="24"/>
      <c r="Q232" s="19"/>
    </row>
    <row r="233" spans="1:17" s="48" customFormat="1" ht="61.5" customHeight="1" x14ac:dyDescent="0.35">
      <c r="B233" s="46"/>
      <c r="C233" s="45" t="s">
        <v>139</v>
      </c>
      <c r="D233" s="45"/>
      <c r="E233" s="33"/>
      <c r="F233" s="18"/>
      <c r="G233" s="18"/>
      <c r="H233" s="16"/>
      <c r="I233" s="16"/>
      <c r="J233" s="16"/>
      <c r="K233" s="16"/>
      <c r="L233" s="16"/>
      <c r="M233" s="16"/>
      <c r="N233" s="16"/>
      <c r="O233" s="16"/>
      <c r="P233" s="24"/>
      <c r="Q233" s="19"/>
    </row>
    <row r="234" spans="1:17" s="48" customFormat="1" x14ac:dyDescent="0.35">
      <c r="A234" s="48" t="s">
        <v>35</v>
      </c>
      <c r="B234" s="46"/>
      <c r="C234" s="45" t="s">
        <v>336</v>
      </c>
      <c r="D234" s="45"/>
      <c r="E234" s="33">
        <v>0</v>
      </c>
      <c r="F234" s="18">
        <v>0</v>
      </c>
      <c r="G234" s="18">
        <v>0</v>
      </c>
      <c r="H234" s="16">
        <v>25000</v>
      </c>
      <c r="I234" s="16">
        <v>0</v>
      </c>
      <c r="J234" s="16">
        <v>25000</v>
      </c>
      <c r="K234" s="16">
        <v>0</v>
      </c>
      <c r="L234" s="16">
        <v>25000</v>
      </c>
      <c r="M234" s="16">
        <v>0</v>
      </c>
      <c r="N234" s="16">
        <v>0</v>
      </c>
      <c r="O234" s="16">
        <v>0</v>
      </c>
      <c r="P234" s="24"/>
      <c r="Q234" s="19"/>
    </row>
    <row r="235" spans="1:17" s="48" customFormat="1" ht="65" x14ac:dyDescent="0.35">
      <c r="B235" s="46"/>
      <c r="C235" s="46" t="s">
        <v>39</v>
      </c>
      <c r="D235" s="46" t="s">
        <v>140</v>
      </c>
      <c r="E235" s="33"/>
      <c r="F235" s="18"/>
      <c r="G235" s="18"/>
      <c r="H235" s="16"/>
      <c r="I235" s="16"/>
      <c r="J235" s="16"/>
      <c r="K235" s="16"/>
      <c r="L235" s="16"/>
      <c r="M235" s="16"/>
      <c r="N235" s="16"/>
      <c r="O235" s="16"/>
      <c r="P235" s="24"/>
      <c r="Q235" s="19"/>
    </row>
    <row r="236" spans="1:17" s="48" customFormat="1" ht="52" x14ac:dyDescent="0.35">
      <c r="B236" s="46"/>
      <c r="C236" s="45" t="s">
        <v>338</v>
      </c>
      <c r="D236" s="45"/>
      <c r="E236" s="33"/>
      <c r="F236" s="18"/>
      <c r="G236" s="18"/>
      <c r="H236" s="16"/>
      <c r="I236" s="16"/>
      <c r="J236" s="16"/>
      <c r="K236" s="16"/>
      <c r="L236" s="16"/>
      <c r="M236" s="16"/>
      <c r="N236" s="16"/>
      <c r="O236" s="16"/>
      <c r="P236" s="24"/>
      <c r="Q236" s="19"/>
    </row>
    <row r="237" spans="1:17" s="48" customFormat="1" x14ac:dyDescent="0.35">
      <c r="A237" s="48" t="s">
        <v>35</v>
      </c>
      <c r="B237" s="46"/>
      <c r="C237" s="45" t="s">
        <v>336</v>
      </c>
      <c r="D237" s="45"/>
      <c r="E237" s="33">
        <v>0</v>
      </c>
      <c r="F237" s="18">
        <v>0</v>
      </c>
      <c r="G237" s="18">
        <v>0</v>
      </c>
      <c r="H237" s="16">
        <v>0</v>
      </c>
      <c r="I237" s="16">
        <v>20000</v>
      </c>
      <c r="J237" s="16">
        <v>20000</v>
      </c>
      <c r="K237" s="16">
        <v>20000</v>
      </c>
      <c r="L237" s="16">
        <v>15000</v>
      </c>
      <c r="M237" s="16">
        <v>0</v>
      </c>
      <c r="N237" s="16">
        <v>0</v>
      </c>
      <c r="O237" s="16">
        <v>0</v>
      </c>
      <c r="P237" s="24"/>
      <c r="Q237" s="19"/>
    </row>
    <row r="238" spans="1:17" s="48" customFormat="1" ht="73.5" customHeight="1" x14ac:dyDescent="0.35">
      <c r="B238" s="46"/>
      <c r="C238" s="46" t="s">
        <v>39</v>
      </c>
      <c r="D238" s="46" t="s">
        <v>140</v>
      </c>
      <c r="E238" s="33"/>
      <c r="F238" s="18"/>
      <c r="G238" s="18"/>
      <c r="H238" s="16"/>
      <c r="I238" s="16"/>
      <c r="J238" s="16"/>
      <c r="K238" s="16"/>
      <c r="L238" s="16"/>
      <c r="M238" s="16"/>
      <c r="N238" s="16"/>
      <c r="O238" s="16"/>
      <c r="P238" s="24"/>
      <c r="Q238" s="19"/>
    </row>
    <row r="239" spans="1:17" s="48" customFormat="1" ht="20.149999999999999" customHeight="1" x14ac:dyDescent="0.35">
      <c r="B239" s="153" t="s">
        <v>141</v>
      </c>
      <c r="C239" s="154"/>
      <c r="D239" s="154"/>
      <c r="E239" s="154"/>
      <c r="F239" s="154"/>
      <c r="G239" s="154"/>
      <c r="H239" s="154"/>
      <c r="I239" s="154"/>
      <c r="J239" s="154"/>
      <c r="K239" s="154"/>
      <c r="L239" s="154"/>
      <c r="M239" s="154"/>
      <c r="N239" s="154"/>
      <c r="O239" s="154"/>
      <c r="P239" s="154"/>
      <c r="Q239" s="155"/>
    </row>
    <row r="240" spans="1:17" s="48" customFormat="1" ht="59.25" customHeight="1" x14ac:dyDescent="0.35">
      <c r="B240" s="46"/>
      <c r="C240" s="45" t="s">
        <v>142</v>
      </c>
      <c r="D240" s="45"/>
      <c r="E240" s="33"/>
      <c r="F240" s="18"/>
      <c r="G240" s="18"/>
      <c r="H240" s="16"/>
      <c r="I240" s="16"/>
      <c r="J240" s="16"/>
      <c r="K240" s="16"/>
      <c r="L240" s="16"/>
      <c r="M240" s="16"/>
      <c r="N240" s="16"/>
      <c r="O240" s="16"/>
      <c r="P240" s="24"/>
      <c r="Q240" s="19"/>
    </row>
    <row r="241" spans="1:17" s="48" customFormat="1" ht="91.5" x14ac:dyDescent="0.35">
      <c r="A241" s="48" t="s">
        <v>35</v>
      </c>
      <c r="B241" s="46"/>
      <c r="C241" s="45" t="s">
        <v>15</v>
      </c>
      <c r="D241" s="45"/>
      <c r="E241" s="26">
        <v>0</v>
      </c>
      <c r="F241" s="30">
        <v>0</v>
      </c>
      <c r="G241" s="30">
        <v>0</v>
      </c>
      <c r="H241" s="34">
        <v>0</v>
      </c>
      <c r="I241" s="34">
        <v>0</v>
      </c>
      <c r="J241" s="34">
        <v>0</v>
      </c>
      <c r="K241" s="34">
        <v>0</v>
      </c>
      <c r="L241" s="34">
        <v>0</v>
      </c>
      <c r="M241" s="34">
        <v>0</v>
      </c>
      <c r="N241" s="34">
        <v>0</v>
      </c>
      <c r="O241" s="34">
        <v>0</v>
      </c>
      <c r="P241" s="24"/>
      <c r="Q241" s="19" t="s">
        <v>143</v>
      </c>
    </row>
    <row r="242" spans="1:17" s="48" customFormat="1" ht="26" x14ac:dyDescent="0.35">
      <c r="B242" s="46"/>
      <c r="C242" s="46"/>
      <c r="D242" s="46" t="s">
        <v>36</v>
      </c>
      <c r="E242" s="33"/>
      <c r="F242" s="18"/>
      <c r="G242" s="18"/>
      <c r="H242" s="16"/>
      <c r="I242" s="16"/>
      <c r="J242" s="16"/>
      <c r="K242" s="16"/>
      <c r="L242" s="16"/>
      <c r="M242" s="16"/>
      <c r="N242" s="16"/>
      <c r="O242" s="16"/>
      <c r="P242" s="24"/>
      <c r="Q242" s="19"/>
    </row>
    <row r="243" spans="1:17" s="48" customFormat="1" ht="32.25" customHeight="1" x14ac:dyDescent="0.35">
      <c r="B243" s="46"/>
      <c r="C243" s="45" t="s">
        <v>144</v>
      </c>
      <c r="D243" s="45"/>
      <c r="E243" s="33"/>
      <c r="F243" s="18"/>
      <c r="G243" s="18"/>
      <c r="H243" s="16"/>
      <c r="I243" s="16"/>
      <c r="J243" s="16"/>
      <c r="K243" s="16"/>
      <c r="L243" s="16"/>
      <c r="M243" s="16"/>
      <c r="N243" s="16"/>
      <c r="O243" s="16"/>
      <c r="P243" s="24"/>
      <c r="Q243" s="19"/>
    </row>
    <row r="244" spans="1:17" s="48" customFormat="1" ht="26.5" x14ac:dyDescent="0.35">
      <c r="A244" s="48" t="s">
        <v>35</v>
      </c>
      <c r="B244" s="46"/>
      <c r="C244" s="45" t="s">
        <v>336</v>
      </c>
      <c r="D244" s="45"/>
      <c r="E244" s="99">
        <v>0</v>
      </c>
      <c r="F244" s="29">
        <v>0</v>
      </c>
      <c r="G244" s="29">
        <v>0</v>
      </c>
      <c r="H244" s="82">
        <v>0</v>
      </c>
      <c r="I244" s="82">
        <v>0</v>
      </c>
      <c r="J244" s="82">
        <v>0</v>
      </c>
      <c r="K244" s="82">
        <v>0</v>
      </c>
      <c r="L244" s="82">
        <v>0</v>
      </c>
      <c r="M244" s="82">
        <v>0</v>
      </c>
      <c r="N244" s="34">
        <v>0</v>
      </c>
      <c r="O244" s="34">
        <v>0</v>
      </c>
      <c r="P244" s="24"/>
      <c r="Q244" s="19" t="s">
        <v>21</v>
      </c>
    </row>
    <row r="245" spans="1:17" s="48" customFormat="1" ht="26" x14ac:dyDescent="0.35">
      <c r="B245" s="46"/>
      <c r="C245" s="46"/>
      <c r="D245" s="46" t="s">
        <v>105</v>
      </c>
      <c r="E245" s="33"/>
      <c r="F245" s="18"/>
      <c r="G245" s="18"/>
      <c r="H245" s="16"/>
      <c r="I245" s="16"/>
      <c r="J245" s="16"/>
      <c r="K245" s="16"/>
      <c r="L245" s="16"/>
      <c r="M245" s="16"/>
      <c r="N245" s="16"/>
      <c r="O245" s="16"/>
      <c r="P245" s="24"/>
      <c r="Q245" s="19"/>
    </row>
    <row r="246" spans="1:17" s="48" customFormat="1" x14ac:dyDescent="0.35">
      <c r="A246" s="48" t="s">
        <v>35</v>
      </c>
      <c r="B246" s="46"/>
      <c r="C246" s="45" t="s">
        <v>330</v>
      </c>
      <c r="D246" s="45"/>
      <c r="E246" s="33">
        <v>0</v>
      </c>
      <c r="F246" s="18">
        <v>0</v>
      </c>
      <c r="G246" s="18">
        <v>0</v>
      </c>
      <c r="H246" s="16">
        <v>0</v>
      </c>
      <c r="I246" s="16">
        <v>0</v>
      </c>
      <c r="J246" s="16">
        <v>0</v>
      </c>
      <c r="K246" s="16">
        <v>0</v>
      </c>
      <c r="L246" s="16">
        <v>0</v>
      </c>
      <c r="M246" s="16">
        <v>0</v>
      </c>
      <c r="N246" s="16">
        <v>0</v>
      </c>
      <c r="O246" s="16">
        <v>0</v>
      </c>
      <c r="P246" s="24"/>
      <c r="Q246" s="19" t="s">
        <v>72</v>
      </c>
    </row>
    <row r="247" spans="1:17" s="48" customFormat="1" ht="26" x14ac:dyDescent="0.35">
      <c r="B247" s="46"/>
      <c r="C247" s="46"/>
      <c r="D247" s="46" t="s">
        <v>105</v>
      </c>
      <c r="E247" s="33"/>
      <c r="F247" s="18"/>
      <c r="G247" s="18"/>
      <c r="H247" s="16"/>
      <c r="I247" s="16"/>
      <c r="J247" s="16"/>
      <c r="K247" s="16"/>
      <c r="L247" s="16"/>
      <c r="M247" s="16"/>
      <c r="N247" s="16"/>
      <c r="O247" s="16"/>
      <c r="P247" s="24"/>
      <c r="Q247" s="19"/>
    </row>
    <row r="248" spans="1:17" s="48" customFormat="1" ht="26" x14ac:dyDescent="0.35">
      <c r="B248" s="46"/>
      <c r="C248" s="45" t="s">
        <v>145</v>
      </c>
      <c r="D248" s="45"/>
      <c r="E248" s="33"/>
      <c r="F248" s="18"/>
      <c r="G248" s="18"/>
      <c r="H248" s="16"/>
      <c r="I248" s="16"/>
      <c r="J248" s="16"/>
      <c r="K248" s="16"/>
      <c r="L248" s="16"/>
      <c r="M248" s="16"/>
      <c r="N248" s="16"/>
      <c r="O248" s="16"/>
      <c r="P248" s="24"/>
      <c r="Q248" s="19"/>
    </row>
    <row r="249" spans="1:17" s="48" customFormat="1" x14ac:dyDescent="0.35">
      <c r="A249" s="48" t="s">
        <v>35</v>
      </c>
      <c r="B249" s="46"/>
      <c r="C249" s="45" t="s">
        <v>330</v>
      </c>
      <c r="D249" s="45"/>
      <c r="E249" s="33">
        <v>0</v>
      </c>
      <c r="F249" s="18">
        <v>0</v>
      </c>
      <c r="G249" s="18">
        <v>0</v>
      </c>
      <c r="H249" s="16">
        <v>0</v>
      </c>
      <c r="I249" s="16">
        <v>600000</v>
      </c>
      <c r="J249" s="16">
        <v>0</v>
      </c>
      <c r="K249" s="16">
        <v>0</v>
      </c>
      <c r="L249" s="16">
        <v>0</v>
      </c>
      <c r="M249" s="16">
        <v>0</v>
      </c>
      <c r="N249" s="16">
        <v>0</v>
      </c>
      <c r="O249" s="16">
        <v>0</v>
      </c>
      <c r="P249" s="24"/>
      <c r="Q249" s="19" t="s">
        <v>146</v>
      </c>
    </row>
    <row r="250" spans="1:17" s="48" customFormat="1" ht="26" x14ac:dyDescent="0.35">
      <c r="B250" s="46"/>
      <c r="C250" s="46"/>
      <c r="D250" s="46" t="s">
        <v>105</v>
      </c>
      <c r="E250" s="33"/>
      <c r="F250" s="18"/>
      <c r="G250" s="18"/>
      <c r="H250" s="16"/>
      <c r="I250" s="16"/>
      <c r="J250" s="16"/>
      <c r="K250" s="16"/>
      <c r="L250" s="16"/>
      <c r="M250" s="16"/>
      <c r="N250" s="16"/>
      <c r="O250" s="16"/>
      <c r="P250" s="24"/>
      <c r="Q250" s="19"/>
    </row>
    <row r="251" spans="1:17" s="48" customFormat="1" ht="77.25" customHeight="1" x14ac:dyDescent="0.35">
      <c r="B251" s="46"/>
      <c r="C251" s="45" t="s">
        <v>147</v>
      </c>
      <c r="D251" s="45"/>
      <c r="E251" s="33"/>
      <c r="F251" s="18"/>
      <c r="G251" s="18"/>
      <c r="H251" s="16"/>
      <c r="I251" s="16"/>
      <c r="J251" s="16"/>
      <c r="K251" s="16"/>
      <c r="L251" s="16"/>
      <c r="M251" s="16"/>
      <c r="N251" s="16"/>
      <c r="O251" s="16"/>
      <c r="P251" s="24"/>
      <c r="Q251" s="19" t="s">
        <v>21</v>
      </c>
    </row>
    <row r="252" spans="1:17" s="48" customFormat="1" x14ac:dyDescent="0.35">
      <c r="A252" s="48" t="s">
        <v>35</v>
      </c>
      <c r="B252" s="46"/>
      <c r="C252" s="45" t="s">
        <v>15</v>
      </c>
      <c r="D252" s="45"/>
      <c r="E252" s="26">
        <v>0</v>
      </c>
      <c r="F252" s="30">
        <v>0</v>
      </c>
      <c r="G252" s="30">
        <v>0</v>
      </c>
      <c r="H252" s="34">
        <v>0</v>
      </c>
      <c r="I252" s="34">
        <v>0</v>
      </c>
      <c r="J252" s="34">
        <v>0</v>
      </c>
      <c r="K252" s="34">
        <v>0</v>
      </c>
      <c r="L252" s="34">
        <v>0</v>
      </c>
      <c r="M252" s="34">
        <v>0</v>
      </c>
      <c r="N252" s="34">
        <v>0</v>
      </c>
      <c r="O252" s="34">
        <v>0</v>
      </c>
      <c r="P252" s="24"/>
      <c r="Q252" s="19"/>
    </row>
    <row r="253" spans="1:17" s="48" customFormat="1" ht="26" x14ac:dyDescent="0.35">
      <c r="B253" s="46"/>
      <c r="C253" s="46"/>
      <c r="D253" s="46" t="s">
        <v>36</v>
      </c>
      <c r="E253" s="33"/>
      <c r="F253" s="18"/>
      <c r="G253" s="18"/>
      <c r="H253" s="16"/>
      <c r="I253" s="16"/>
      <c r="J253" s="16"/>
      <c r="K253" s="16"/>
      <c r="L253" s="16"/>
      <c r="M253" s="16"/>
      <c r="N253" s="16"/>
      <c r="O253" s="16"/>
      <c r="P253" s="41"/>
      <c r="Q253" s="42"/>
    </row>
    <row r="254" spans="1:17" s="48" customFormat="1" ht="60.75" customHeight="1" x14ac:dyDescent="0.35">
      <c r="B254" s="46"/>
      <c r="C254" s="45" t="s">
        <v>148</v>
      </c>
      <c r="D254" s="45"/>
      <c r="E254" s="33"/>
      <c r="F254" s="18"/>
      <c r="G254" s="18"/>
      <c r="H254" s="16"/>
      <c r="I254" s="16"/>
      <c r="J254" s="16"/>
      <c r="K254" s="16"/>
      <c r="L254" s="16"/>
      <c r="M254" s="16"/>
      <c r="N254" s="16"/>
      <c r="O254" s="16"/>
      <c r="P254" s="24"/>
      <c r="Q254" s="19"/>
    </row>
    <row r="255" spans="1:17" s="48" customFormat="1" ht="65.5" x14ac:dyDescent="0.35">
      <c r="A255" s="48" t="s">
        <v>35</v>
      </c>
      <c r="B255" s="46"/>
      <c r="C255" s="45" t="s">
        <v>15</v>
      </c>
      <c r="D255" s="45"/>
      <c r="E255" s="33">
        <v>0</v>
      </c>
      <c r="F255" s="18">
        <v>0</v>
      </c>
      <c r="G255" s="18">
        <v>0</v>
      </c>
      <c r="H255" s="16">
        <v>0</v>
      </c>
      <c r="I255" s="16">
        <v>100000</v>
      </c>
      <c r="J255" s="16">
        <v>0</v>
      </c>
      <c r="K255" s="16">
        <v>0</v>
      </c>
      <c r="L255" s="16">
        <v>0</v>
      </c>
      <c r="M255" s="16">
        <v>0</v>
      </c>
      <c r="N255" s="16">
        <v>0</v>
      </c>
      <c r="O255" s="16">
        <v>0</v>
      </c>
      <c r="P255" s="24"/>
      <c r="Q255" s="19" t="s">
        <v>149</v>
      </c>
    </row>
    <row r="256" spans="1:17" s="48" customFormat="1" ht="26" x14ac:dyDescent="0.35">
      <c r="B256" s="46"/>
      <c r="C256" s="46"/>
      <c r="D256" s="46" t="s">
        <v>36</v>
      </c>
      <c r="E256" s="33"/>
      <c r="F256" s="18"/>
      <c r="G256" s="18"/>
      <c r="H256" s="16"/>
      <c r="I256" s="16"/>
      <c r="J256" s="16"/>
      <c r="K256" s="16"/>
      <c r="L256" s="16"/>
      <c r="M256" s="16"/>
      <c r="N256" s="16"/>
      <c r="O256" s="16"/>
      <c r="P256" s="24"/>
      <c r="Q256" s="19"/>
    </row>
    <row r="257" spans="1:17" s="48" customFormat="1" ht="63" customHeight="1" x14ac:dyDescent="0.35">
      <c r="B257" s="46"/>
      <c r="C257" s="45" t="s">
        <v>150</v>
      </c>
      <c r="D257" s="45"/>
      <c r="E257" s="33"/>
      <c r="F257" s="18"/>
      <c r="G257" s="18"/>
      <c r="H257" s="16"/>
      <c r="I257" s="16"/>
      <c r="J257" s="16"/>
      <c r="K257" s="16"/>
      <c r="L257" s="16"/>
      <c r="M257" s="16"/>
      <c r="N257" s="16"/>
      <c r="O257" s="16"/>
      <c r="P257" s="24"/>
      <c r="Q257" s="19"/>
    </row>
    <row r="258" spans="1:17" s="48" customFormat="1" ht="91.5" x14ac:dyDescent="0.35">
      <c r="A258" s="48" t="s">
        <v>35</v>
      </c>
      <c r="B258" s="46"/>
      <c r="C258" s="45" t="s">
        <v>15</v>
      </c>
      <c r="D258" s="45"/>
      <c r="E258" s="26">
        <v>0</v>
      </c>
      <c r="F258" s="30">
        <v>0</v>
      </c>
      <c r="G258" s="30">
        <v>0</v>
      </c>
      <c r="H258" s="34">
        <v>0</v>
      </c>
      <c r="I258" s="34">
        <v>0</v>
      </c>
      <c r="J258" s="34">
        <v>0</v>
      </c>
      <c r="K258" s="34">
        <v>0</v>
      </c>
      <c r="L258" s="34">
        <v>0</v>
      </c>
      <c r="M258" s="34">
        <v>0</v>
      </c>
      <c r="N258" s="34">
        <v>0</v>
      </c>
      <c r="O258" s="34">
        <v>0</v>
      </c>
      <c r="P258" s="24"/>
      <c r="Q258" s="19" t="s">
        <v>143</v>
      </c>
    </row>
    <row r="259" spans="1:17" s="48" customFormat="1" ht="26" x14ac:dyDescent="0.35">
      <c r="B259" s="46"/>
      <c r="C259" s="46"/>
      <c r="D259" s="46" t="s">
        <v>36</v>
      </c>
      <c r="E259" s="33"/>
      <c r="F259" s="18"/>
      <c r="G259" s="18"/>
      <c r="H259" s="16"/>
      <c r="I259" s="16"/>
      <c r="J259" s="16"/>
      <c r="K259" s="16"/>
      <c r="L259" s="16"/>
      <c r="M259" s="16"/>
      <c r="N259" s="16"/>
      <c r="O259" s="16"/>
      <c r="P259" s="24"/>
      <c r="Q259" s="19"/>
    </row>
    <row r="260" spans="1:17" s="48" customFormat="1" ht="20.149999999999999" customHeight="1" x14ac:dyDescent="0.35">
      <c r="B260" s="156" t="s">
        <v>151</v>
      </c>
      <c r="C260" s="157"/>
      <c r="D260" s="157"/>
      <c r="E260" s="157"/>
      <c r="F260" s="157"/>
      <c r="G260" s="157"/>
      <c r="H260" s="157"/>
      <c r="I260" s="157"/>
      <c r="J260" s="157"/>
      <c r="K260" s="157"/>
      <c r="L260" s="157"/>
      <c r="M260" s="157"/>
      <c r="N260" s="157"/>
      <c r="O260" s="157"/>
      <c r="P260" s="157"/>
      <c r="Q260" s="158"/>
    </row>
    <row r="261" spans="1:17" s="48" customFormat="1" ht="63.75" customHeight="1" x14ac:dyDescent="0.35">
      <c r="B261" s="67"/>
      <c r="C261" s="45" t="s">
        <v>152</v>
      </c>
      <c r="D261" s="45"/>
      <c r="E261" s="33"/>
      <c r="F261" s="18"/>
      <c r="G261" s="18"/>
      <c r="H261" s="16"/>
      <c r="I261" s="16"/>
      <c r="J261" s="16"/>
      <c r="K261" s="16"/>
      <c r="L261" s="16"/>
      <c r="M261" s="16"/>
      <c r="N261" s="16"/>
      <c r="O261" s="16"/>
      <c r="P261" s="24"/>
      <c r="Q261" s="19"/>
    </row>
    <row r="262" spans="1:17" s="48" customFormat="1" ht="26.5" x14ac:dyDescent="0.35">
      <c r="A262" s="48" t="s">
        <v>35</v>
      </c>
      <c r="B262" s="67"/>
      <c r="C262" s="45" t="s">
        <v>336</v>
      </c>
      <c r="D262" s="45"/>
      <c r="E262" s="99">
        <v>0</v>
      </c>
      <c r="F262" s="29">
        <v>0</v>
      </c>
      <c r="G262" s="29">
        <v>0</v>
      </c>
      <c r="H262" s="82">
        <v>0</v>
      </c>
      <c r="I262" s="82">
        <v>0</v>
      </c>
      <c r="J262" s="82">
        <v>0</v>
      </c>
      <c r="K262" s="82">
        <v>0</v>
      </c>
      <c r="L262" s="82">
        <v>0</v>
      </c>
      <c r="M262" s="82">
        <v>0</v>
      </c>
      <c r="N262" s="34">
        <v>0</v>
      </c>
      <c r="O262" s="34">
        <v>0</v>
      </c>
      <c r="P262" s="24"/>
      <c r="Q262" s="19" t="s">
        <v>21</v>
      </c>
    </row>
    <row r="263" spans="1:17" s="48" customFormat="1" ht="26" x14ac:dyDescent="0.35">
      <c r="B263" s="67"/>
      <c r="C263" s="46"/>
      <c r="D263" s="46" t="s">
        <v>105</v>
      </c>
      <c r="E263" s="33"/>
      <c r="F263" s="18"/>
      <c r="G263" s="18"/>
      <c r="H263" s="16"/>
      <c r="I263" s="16"/>
      <c r="J263" s="16"/>
      <c r="K263" s="16"/>
      <c r="L263" s="16"/>
      <c r="M263" s="16"/>
      <c r="N263" s="16"/>
      <c r="O263" s="16"/>
      <c r="P263" s="24"/>
      <c r="Q263" s="19"/>
    </row>
    <row r="264" spans="1:17" s="48" customFormat="1" ht="99.75" customHeight="1" x14ac:dyDescent="0.35">
      <c r="B264" s="46"/>
      <c r="C264" s="45" t="s">
        <v>153</v>
      </c>
      <c r="D264" s="45"/>
      <c r="E264" s="33"/>
      <c r="F264" s="18"/>
      <c r="G264" s="18"/>
      <c r="H264" s="16"/>
      <c r="I264" s="16"/>
      <c r="J264" s="16"/>
      <c r="K264" s="16"/>
      <c r="L264" s="16"/>
      <c r="M264" s="16"/>
      <c r="N264" s="16"/>
      <c r="O264" s="16"/>
      <c r="P264" s="24"/>
      <c r="Q264" s="19"/>
    </row>
    <row r="265" spans="1:17" s="48" customFormat="1" x14ac:dyDescent="0.35">
      <c r="A265" s="48" t="s">
        <v>35</v>
      </c>
      <c r="B265" s="46"/>
      <c r="C265" s="45" t="s">
        <v>336</v>
      </c>
      <c r="D265" s="45"/>
      <c r="E265" s="33">
        <v>0</v>
      </c>
      <c r="F265" s="18">
        <v>0</v>
      </c>
      <c r="G265" s="18">
        <v>0</v>
      </c>
      <c r="H265" s="16">
        <v>0</v>
      </c>
      <c r="I265" s="16">
        <v>35000</v>
      </c>
      <c r="J265" s="16">
        <v>0</v>
      </c>
      <c r="K265" s="16">
        <v>0</v>
      </c>
      <c r="L265" s="16">
        <v>0</v>
      </c>
      <c r="M265" s="16">
        <v>0</v>
      </c>
      <c r="N265" s="16">
        <v>0</v>
      </c>
      <c r="O265" s="16">
        <v>0</v>
      </c>
      <c r="P265" s="24"/>
      <c r="Q265" s="19"/>
    </row>
    <row r="266" spans="1:17" s="48" customFormat="1" ht="75" customHeight="1" x14ac:dyDescent="0.35">
      <c r="B266" s="46"/>
      <c r="C266" s="46" t="s">
        <v>39</v>
      </c>
      <c r="D266" s="46" t="s">
        <v>140</v>
      </c>
      <c r="E266" s="33"/>
      <c r="F266" s="18"/>
      <c r="G266" s="18"/>
      <c r="H266" s="16"/>
      <c r="I266" s="16"/>
      <c r="J266" s="16"/>
      <c r="K266" s="16"/>
      <c r="L266" s="16"/>
      <c r="M266" s="16"/>
      <c r="N266" s="16"/>
      <c r="O266" s="16"/>
      <c r="P266" s="24"/>
      <c r="Q266" s="19"/>
    </row>
    <row r="267" spans="1:17" s="48" customFormat="1" ht="73.5" customHeight="1" x14ac:dyDescent="0.35">
      <c r="B267" s="46"/>
      <c r="C267" s="45" t="s">
        <v>154</v>
      </c>
      <c r="D267" s="45"/>
      <c r="E267" s="33"/>
      <c r="F267" s="18"/>
      <c r="G267" s="18"/>
      <c r="H267" s="16"/>
      <c r="I267" s="16"/>
      <c r="J267" s="16"/>
      <c r="K267" s="16"/>
      <c r="L267" s="16"/>
      <c r="M267" s="16"/>
      <c r="N267" s="16"/>
      <c r="O267" s="16"/>
      <c r="P267" s="24"/>
      <c r="Q267" s="19"/>
    </row>
    <row r="268" spans="1:17" s="48" customFormat="1" ht="26.5" x14ac:dyDescent="0.35">
      <c r="A268" s="48" t="s">
        <v>35</v>
      </c>
      <c r="B268" s="46"/>
      <c r="C268" s="45" t="s">
        <v>15</v>
      </c>
      <c r="D268" s="45"/>
      <c r="E268" s="26">
        <v>0</v>
      </c>
      <c r="F268" s="30">
        <v>0</v>
      </c>
      <c r="G268" s="30">
        <v>0</v>
      </c>
      <c r="H268" s="34">
        <v>0</v>
      </c>
      <c r="I268" s="34">
        <v>0</v>
      </c>
      <c r="J268" s="34">
        <v>0</v>
      </c>
      <c r="K268" s="34">
        <v>0</v>
      </c>
      <c r="L268" s="34">
        <v>0</v>
      </c>
      <c r="M268" s="34">
        <v>0</v>
      </c>
      <c r="N268" s="34">
        <v>0</v>
      </c>
      <c r="O268" s="34">
        <v>0</v>
      </c>
      <c r="P268" s="24"/>
      <c r="Q268" s="19" t="s">
        <v>21</v>
      </c>
    </row>
    <row r="269" spans="1:17" s="48" customFormat="1" ht="26" x14ac:dyDescent="0.35">
      <c r="B269" s="46"/>
      <c r="C269" s="46"/>
      <c r="D269" s="46" t="s">
        <v>36</v>
      </c>
      <c r="E269" s="33"/>
      <c r="F269" s="18"/>
      <c r="G269" s="18"/>
      <c r="H269" s="16"/>
      <c r="I269" s="16"/>
      <c r="J269" s="16"/>
      <c r="K269" s="16"/>
      <c r="L269" s="16"/>
      <c r="M269" s="16"/>
      <c r="N269" s="16"/>
      <c r="O269" s="16"/>
      <c r="P269" s="24"/>
      <c r="Q269" s="19"/>
    </row>
    <row r="270" spans="1:17" s="48" customFormat="1" ht="65" x14ac:dyDescent="0.35">
      <c r="B270" s="46"/>
      <c r="C270" s="45" t="s">
        <v>343</v>
      </c>
      <c r="D270" s="45"/>
      <c r="E270" s="33"/>
      <c r="F270" s="18"/>
      <c r="G270" s="18"/>
      <c r="H270" s="16"/>
      <c r="I270" s="16"/>
      <c r="J270" s="16"/>
      <c r="K270" s="16"/>
      <c r="L270" s="16"/>
      <c r="M270" s="16"/>
      <c r="N270" s="16"/>
      <c r="O270" s="16"/>
      <c r="P270" s="24"/>
      <c r="Q270" s="19"/>
    </row>
    <row r="271" spans="1:17" s="48" customFormat="1" ht="26.5" x14ac:dyDescent="0.35">
      <c r="A271" s="48" t="s">
        <v>35</v>
      </c>
      <c r="B271" s="46"/>
      <c r="C271" s="45" t="s">
        <v>332</v>
      </c>
      <c r="D271" s="45"/>
      <c r="E271" s="33"/>
      <c r="F271" s="18"/>
      <c r="G271" s="18"/>
      <c r="H271" s="16"/>
      <c r="I271" s="16"/>
      <c r="J271" s="16"/>
      <c r="K271" s="16"/>
      <c r="L271" s="16"/>
      <c r="M271" s="16"/>
      <c r="N271" s="16"/>
      <c r="O271" s="16"/>
      <c r="P271" s="24"/>
      <c r="Q271" s="19" t="s">
        <v>21</v>
      </c>
    </row>
    <row r="272" spans="1:17" s="48" customFormat="1" ht="59.25" customHeight="1" x14ac:dyDescent="0.35">
      <c r="B272" s="46"/>
      <c r="C272" s="46"/>
      <c r="D272" s="46" t="s">
        <v>155</v>
      </c>
      <c r="E272" s="33"/>
      <c r="F272" s="18"/>
      <c r="G272" s="18"/>
      <c r="H272" s="16"/>
      <c r="I272" s="16"/>
      <c r="J272" s="16"/>
      <c r="K272" s="16"/>
      <c r="L272" s="16"/>
      <c r="M272" s="16"/>
      <c r="N272" s="16"/>
      <c r="O272" s="16"/>
      <c r="P272" s="24"/>
      <c r="Q272" s="19"/>
    </row>
    <row r="273" spans="1:17" s="48" customFormat="1" ht="52" x14ac:dyDescent="0.35">
      <c r="B273" s="46"/>
      <c r="C273" s="45" t="s">
        <v>156</v>
      </c>
      <c r="D273" s="45"/>
      <c r="E273" s="33"/>
      <c r="F273" s="18"/>
      <c r="G273" s="18"/>
      <c r="H273" s="16"/>
      <c r="I273" s="16"/>
      <c r="J273" s="16"/>
      <c r="K273" s="16"/>
      <c r="L273" s="16"/>
      <c r="M273" s="16"/>
      <c r="N273" s="16"/>
      <c r="O273" s="16"/>
      <c r="P273" s="24"/>
      <c r="Q273" s="19"/>
    </row>
    <row r="274" spans="1:17" s="48" customFormat="1" x14ac:dyDescent="0.35">
      <c r="A274" s="48" t="s">
        <v>35</v>
      </c>
      <c r="B274" s="46"/>
      <c r="C274" s="45" t="s">
        <v>330</v>
      </c>
      <c r="D274" s="45"/>
      <c r="E274" s="33">
        <v>0</v>
      </c>
      <c r="F274" s="18">
        <v>0</v>
      </c>
      <c r="G274" s="18">
        <v>0</v>
      </c>
      <c r="H274" s="16">
        <v>20000</v>
      </c>
      <c r="I274" s="16">
        <v>0</v>
      </c>
      <c r="J274" s="16">
        <v>0</v>
      </c>
      <c r="K274" s="16">
        <v>0</v>
      </c>
      <c r="L274" s="16">
        <v>0</v>
      </c>
      <c r="M274" s="16">
        <v>0</v>
      </c>
      <c r="N274" s="16">
        <v>0</v>
      </c>
      <c r="O274" s="16">
        <v>0</v>
      </c>
      <c r="P274" s="24"/>
      <c r="Q274" s="19"/>
    </row>
    <row r="275" spans="1:17" s="48" customFormat="1" ht="26" x14ac:dyDescent="0.35">
      <c r="B275" s="46"/>
      <c r="C275" s="46"/>
      <c r="D275" s="46" t="s">
        <v>105</v>
      </c>
      <c r="E275" s="33"/>
      <c r="F275" s="18"/>
      <c r="G275" s="18"/>
      <c r="H275" s="16"/>
      <c r="I275" s="16"/>
      <c r="J275" s="16"/>
      <c r="K275" s="16"/>
      <c r="L275" s="16"/>
      <c r="M275" s="16"/>
      <c r="N275" s="16"/>
      <c r="O275" s="16"/>
      <c r="P275" s="24"/>
      <c r="Q275" s="19"/>
    </row>
    <row r="276" spans="1:17" s="48" customFormat="1" ht="75" customHeight="1" x14ac:dyDescent="0.35">
      <c r="B276" s="46"/>
      <c r="C276" s="45" t="s">
        <v>157</v>
      </c>
      <c r="D276" s="45"/>
      <c r="E276" s="33"/>
      <c r="F276" s="18"/>
      <c r="G276" s="18"/>
      <c r="H276" s="16"/>
      <c r="I276" s="16"/>
      <c r="J276" s="16"/>
      <c r="K276" s="16"/>
      <c r="L276" s="16"/>
      <c r="M276" s="16"/>
      <c r="N276" s="16"/>
      <c r="O276" s="16"/>
      <c r="P276" s="24"/>
      <c r="Q276" s="19"/>
    </row>
    <row r="277" spans="1:17" s="48" customFormat="1" ht="26.5" x14ac:dyDescent="0.35">
      <c r="A277" s="48" t="s">
        <v>35</v>
      </c>
      <c r="B277" s="46"/>
      <c r="C277" s="45" t="s">
        <v>330</v>
      </c>
      <c r="D277" s="45"/>
      <c r="E277" s="33">
        <v>0</v>
      </c>
      <c r="F277" s="18">
        <v>0</v>
      </c>
      <c r="G277" s="18">
        <v>0</v>
      </c>
      <c r="H277" s="16">
        <v>0</v>
      </c>
      <c r="I277" s="16">
        <v>0</v>
      </c>
      <c r="J277" s="16">
        <v>0</v>
      </c>
      <c r="K277" s="16">
        <v>0</v>
      </c>
      <c r="L277" s="16">
        <v>0</v>
      </c>
      <c r="M277" s="16">
        <v>0</v>
      </c>
      <c r="N277" s="16">
        <v>0</v>
      </c>
      <c r="O277" s="16">
        <v>0</v>
      </c>
      <c r="P277" s="24"/>
      <c r="Q277" s="19" t="s">
        <v>21</v>
      </c>
    </row>
    <row r="278" spans="1:17" s="48" customFormat="1" ht="26" x14ac:dyDescent="0.35">
      <c r="B278" s="46"/>
      <c r="C278" s="46"/>
      <c r="D278" s="46" t="s">
        <v>105</v>
      </c>
      <c r="E278" s="33"/>
      <c r="F278" s="18"/>
      <c r="G278" s="18"/>
      <c r="H278" s="16"/>
      <c r="I278" s="16"/>
      <c r="J278" s="16"/>
      <c r="K278" s="16"/>
      <c r="L278" s="16"/>
      <c r="M278" s="16"/>
      <c r="N278" s="16"/>
      <c r="O278" s="16"/>
      <c r="P278" s="24"/>
      <c r="Q278" s="19"/>
    </row>
    <row r="279" spans="1:17" s="48" customFormat="1" ht="63.75" customHeight="1" x14ac:dyDescent="0.35">
      <c r="B279" s="46"/>
      <c r="C279" s="45" t="s">
        <v>158</v>
      </c>
      <c r="D279" s="45"/>
      <c r="E279" s="33"/>
      <c r="F279" s="18"/>
      <c r="G279" s="18"/>
      <c r="H279" s="16"/>
      <c r="I279" s="16"/>
      <c r="J279" s="16"/>
      <c r="K279" s="16"/>
      <c r="L279" s="16"/>
      <c r="M279" s="16"/>
      <c r="N279" s="16"/>
      <c r="O279" s="16"/>
      <c r="P279" s="24"/>
      <c r="Q279" s="19"/>
    </row>
    <row r="280" spans="1:17" s="48" customFormat="1" ht="26.5" x14ac:dyDescent="0.35">
      <c r="A280" s="48" t="s">
        <v>35</v>
      </c>
      <c r="B280" s="46"/>
      <c r="C280" s="45" t="s">
        <v>330</v>
      </c>
      <c r="D280" s="45"/>
      <c r="E280" s="33">
        <v>0</v>
      </c>
      <c r="F280" s="18">
        <v>0</v>
      </c>
      <c r="G280" s="18">
        <v>0</v>
      </c>
      <c r="H280" s="16">
        <v>0</v>
      </c>
      <c r="I280" s="16">
        <v>0</v>
      </c>
      <c r="J280" s="16">
        <v>0</v>
      </c>
      <c r="K280" s="16">
        <v>0</v>
      </c>
      <c r="L280" s="16">
        <v>0</v>
      </c>
      <c r="M280" s="16">
        <v>0</v>
      </c>
      <c r="N280" s="16">
        <v>0</v>
      </c>
      <c r="O280" s="16">
        <v>0</v>
      </c>
      <c r="P280" s="24"/>
      <c r="Q280" s="19" t="s">
        <v>21</v>
      </c>
    </row>
    <row r="281" spans="1:17" s="48" customFormat="1" ht="26" x14ac:dyDescent="0.35">
      <c r="B281" s="46"/>
      <c r="C281" s="46"/>
      <c r="D281" s="46" t="s">
        <v>105</v>
      </c>
      <c r="E281" s="33"/>
      <c r="F281" s="18"/>
      <c r="G281" s="18"/>
      <c r="H281" s="16"/>
      <c r="I281" s="16"/>
      <c r="J281" s="16"/>
      <c r="K281" s="16"/>
      <c r="L281" s="16"/>
      <c r="M281" s="16"/>
      <c r="N281" s="16"/>
      <c r="O281" s="16"/>
      <c r="P281" s="24"/>
      <c r="Q281" s="19"/>
    </row>
    <row r="282" spans="1:17" s="48" customFormat="1" ht="20.149999999999999" customHeight="1" x14ac:dyDescent="0.35">
      <c r="B282" s="135" t="s">
        <v>159</v>
      </c>
      <c r="C282" s="136"/>
      <c r="D282" s="137"/>
      <c r="E282" s="110">
        <f>SUM(E283:E339)</f>
        <v>0</v>
      </c>
      <c r="F282" s="91">
        <f t="shared" ref="F282:P282" si="28">SUM(F283:F339)</f>
        <v>0</v>
      </c>
      <c r="G282" s="91">
        <f t="shared" si="28"/>
        <v>0</v>
      </c>
      <c r="H282" s="116">
        <f t="shared" si="28"/>
        <v>95733166</v>
      </c>
      <c r="I282" s="116">
        <f t="shared" si="28"/>
        <v>91027916</v>
      </c>
      <c r="J282" s="116">
        <f t="shared" si="28"/>
        <v>85868416</v>
      </c>
      <c r="K282" s="116">
        <f t="shared" si="28"/>
        <v>85868416</v>
      </c>
      <c r="L282" s="116">
        <f t="shared" si="28"/>
        <v>85868416</v>
      </c>
      <c r="M282" s="116">
        <f t="shared" si="28"/>
        <v>51113666</v>
      </c>
      <c r="N282" s="116">
        <f t="shared" si="28"/>
        <v>0</v>
      </c>
      <c r="O282" s="116">
        <f t="shared" si="28"/>
        <v>250000</v>
      </c>
      <c r="P282" s="20">
        <f t="shared" si="28"/>
        <v>0</v>
      </c>
      <c r="Q282" s="19"/>
    </row>
    <row r="283" spans="1:17" s="48" customFormat="1" ht="26" x14ac:dyDescent="0.35">
      <c r="B283" s="46"/>
      <c r="C283" s="45" t="s">
        <v>160</v>
      </c>
      <c r="D283" s="45"/>
      <c r="E283" s="96"/>
      <c r="F283" s="20"/>
      <c r="G283" s="20"/>
      <c r="H283" s="80"/>
      <c r="I283" s="80"/>
      <c r="J283" s="80"/>
      <c r="K283" s="80"/>
      <c r="L283" s="80"/>
      <c r="M283" s="80"/>
      <c r="N283" s="16"/>
      <c r="O283" s="16"/>
      <c r="P283" s="24"/>
      <c r="Q283" s="19"/>
    </row>
    <row r="284" spans="1:17" s="48" customFormat="1" ht="39.5" x14ac:dyDescent="0.35">
      <c r="A284" s="48" t="s">
        <v>20</v>
      </c>
      <c r="B284" s="46"/>
      <c r="C284" s="45" t="s">
        <v>335</v>
      </c>
      <c r="D284" s="45"/>
      <c r="E284" s="96">
        <v>0</v>
      </c>
      <c r="F284" s="20">
        <v>0</v>
      </c>
      <c r="G284" s="20">
        <v>0</v>
      </c>
      <c r="H284" s="80">
        <v>2500000</v>
      </c>
      <c r="I284" s="80">
        <v>2500000</v>
      </c>
      <c r="J284" s="80">
        <v>0</v>
      </c>
      <c r="K284" s="80">
        <v>0</v>
      </c>
      <c r="L284" s="80">
        <v>0</v>
      </c>
      <c r="M284" s="80">
        <v>0</v>
      </c>
      <c r="N284" s="16">
        <v>0</v>
      </c>
      <c r="O284" s="16">
        <v>0</v>
      </c>
      <c r="P284" s="24"/>
      <c r="Q284" s="19" t="s">
        <v>161</v>
      </c>
    </row>
    <row r="285" spans="1:17" s="48" customFormat="1" ht="44.25" customHeight="1" x14ac:dyDescent="0.35">
      <c r="B285" s="67"/>
      <c r="C285" s="46"/>
      <c r="D285" s="46" t="s">
        <v>83</v>
      </c>
      <c r="E285" s="96"/>
      <c r="F285" s="20"/>
      <c r="G285" s="20"/>
      <c r="H285" s="80"/>
      <c r="I285" s="80"/>
      <c r="J285" s="80"/>
      <c r="K285" s="80"/>
      <c r="L285" s="80"/>
      <c r="M285" s="80"/>
      <c r="N285" s="16"/>
      <c r="O285" s="16"/>
      <c r="P285" s="24"/>
      <c r="Q285" s="19"/>
    </row>
    <row r="286" spans="1:17" s="48" customFormat="1" ht="48" customHeight="1" x14ac:dyDescent="0.35">
      <c r="B286" s="46"/>
      <c r="C286" s="45" t="s">
        <v>162</v>
      </c>
      <c r="D286" s="45"/>
      <c r="E286" s="96"/>
      <c r="F286" s="20"/>
      <c r="G286" s="20"/>
      <c r="H286" s="80"/>
      <c r="I286" s="80"/>
      <c r="J286" s="80"/>
      <c r="K286" s="80"/>
      <c r="L286" s="80"/>
      <c r="M286" s="80"/>
      <c r="N286" s="16"/>
      <c r="O286" s="16"/>
      <c r="P286" s="24"/>
      <c r="Q286" s="19"/>
    </row>
    <row r="287" spans="1:17" s="48" customFormat="1" ht="39.5" x14ac:dyDescent="0.35">
      <c r="A287" s="48" t="s">
        <v>20</v>
      </c>
      <c r="B287" s="67"/>
      <c r="C287" s="45" t="s">
        <v>335</v>
      </c>
      <c r="D287" s="45"/>
      <c r="E287" s="96">
        <v>0</v>
      </c>
      <c r="F287" s="20">
        <v>0</v>
      </c>
      <c r="G287" s="20">
        <v>0</v>
      </c>
      <c r="H287" s="80">
        <v>6420000</v>
      </c>
      <c r="I287" s="80">
        <v>6420000</v>
      </c>
      <c r="J287" s="80">
        <v>6420000</v>
      </c>
      <c r="K287" s="80">
        <v>6420000</v>
      </c>
      <c r="L287" s="80">
        <v>6420000</v>
      </c>
      <c r="M287" s="80">
        <v>0</v>
      </c>
      <c r="N287" s="16">
        <v>0</v>
      </c>
      <c r="O287" s="16">
        <v>0</v>
      </c>
      <c r="P287" s="24"/>
      <c r="Q287" s="19" t="s">
        <v>163</v>
      </c>
    </row>
    <row r="288" spans="1:17" s="48" customFormat="1" ht="45.75" customHeight="1" x14ac:dyDescent="0.35">
      <c r="B288" s="67"/>
      <c r="C288" s="46"/>
      <c r="D288" s="46" t="s">
        <v>83</v>
      </c>
      <c r="E288" s="96"/>
      <c r="F288" s="20"/>
      <c r="G288" s="20"/>
      <c r="H288" s="80"/>
      <c r="I288" s="80"/>
      <c r="J288" s="80"/>
      <c r="K288" s="80"/>
      <c r="L288" s="80"/>
      <c r="M288" s="80"/>
      <c r="N288" s="16"/>
      <c r="O288" s="16"/>
      <c r="P288" s="24"/>
      <c r="Q288" s="19"/>
    </row>
    <row r="289" spans="1:17" s="48" customFormat="1" ht="28.5" customHeight="1" x14ac:dyDescent="0.35">
      <c r="B289" s="46"/>
      <c r="C289" s="45" t="s">
        <v>164</v>
      </c>
      <c r="D289" s="45"/>
      <c r="E289" s="96"/>
      <c r="F289" s="20"/>
      <c r="G289" s="20"/>
      <c r="H289" s="80"/>
      <c r="I289" s="80"/>
      <c r="J289" s="80"/>
      <c r="K289" s="80"/>
      <c r="L289" s="80"/>
      <c r="M289" s="80"/>
      <c r="N289" s="16"/>
      <c r="O289" s="16"/>
      <c r="P289" s="24"/>
      <c r="Q289" s="19"/>
    </row>
    <row r="290" spans="1:17" s="48" customFormat="1" ht="39.5" x14ac:dyDescent="0.35">
      <c r="A290" s="48" t="s">
        <v>20</v>
      </c>
      <c r="B290" s="46"/>
      <c r="C290" s="45" t="s">
        <v>335</v>
      </c>
      <c r="D290" s="45"/>
      <c r="E290" s="96"/>
      <c r="F290" s="20"/>
      <c r="G290" s="20"/>
      <c r="H290" s="80"/>
      <c r="I290" s="80"/>
      <c r="J290" s="80"/>
      <c r="K290" s="80"/>
      <c r="L290" s="80"/>
      <c r="M290" s="80"/>
      <c r="N290" s="16"/>
      <c r="O290" s="16"/>
      <c r="P290" s="24"/>
      <c r="Q290" s="19" t="s">
        <v>165</v>
      </c>
    </row>
    <row r="291" spans="1:17" s="48" customFormat="1" ht="26" x14ac:dyDescent="0.35">
      <c r="B291" s="46"/>
      <c r="C291" s="46"/>
      <c r="D291" s="46" t="s">
        <v>166</v>
      </c>
      <c r="E291" s="96"/>
      <c r="F291" s="20"/>
      <c r="G291" s="20"/>
      <c r="H291" s="80"/>
      <c r="I291" s="80"/>
      <c r="J291" s="80"/>
      <c r="K291" s="80"/>
      <c r="L291" s="80"/>
      <c r="M291" s="80"/>
      <c r="N291" s="16"/>
      <c r="O291" s="16"/>
      <c r="P291" s="24"/>
      <c r="Q291" s="19"/>
    </row>
    <row r="292" spans="1:17" s="48" customFormat="1" ht="85.5" customHeight="1" x14ac:dyDescent="0.35">
      <c r="B292" s="46"/>
      <c r="C292" s="45" t="s">
        <v>167</v>
      </c>
      <c r="D292" s="45"/>
      <c r="E292" s="96"/>
      <c r="F292" s="20"/>
      <c r="G292" s="20"/>
      <c r="H292" s="80"/>
      <c r="I292" s="80"/>
      <c r="J292" s="80"/>
      <c r="K292" s="80"/>
      <c r="L292" s="80"/>
      <c r="M292" s="80"/>
      <c r="N292" s="16"/>
      <c r="O292" s="16"/>
      <c r="P292" s="24"/>
      <c r="Q292" s="19"/>
    </row>
    <row r="293" spans="1:17" s="48" customFormat="1" ht="52.5" x14ac:dyDescent="0.35">
      <c r="A293" s="48" t="s">
        <v>20</v>
      </c>
      <c r="B293" s="46"/>
      <c r="C293" s="45" t="s">
        <v>337</v>
      </c>
      <c r="D293" s="45"/>
      <c r="E293" s="96">
        <v>0</v>
      </c>
      <c r="F293" s="20">
        <v>0</v>
      </c>
      <c r="G293" s="20">
        <v>0</v>
      </c>
      <c r="H293" s="80">
        <v>10000000</v>
      </c>
      <c r="I293" s="80">
        <v>5294750</v>
      </c>
      <c r="J293" s="80">
        <v>5294750</v>
      </c>
      <c r="K293" s="80">
        <v>5294750</v>
      </c>
      <c r="L293" s="80">
        <v>5294750</v>
      </c>
      <c r="M293" s="80">
        <v>0</v>
      </c>
      <c r="N293" s="16">
        <v>0</v>
      </c>
      <c r="O293" s="16">
        <v>0</v>
      </c>
      <c r="P293" s="24"/>
      <c r="Q293" s="19" t="s">
        <v>168</v>
      </c>
    </row>
    <row r="294" spans="1:17" s="48" customFormat="1" ht="58.5" customHeight="1" x14ac:dyDescent="0.35">
      <c r="B294" s="46"/>
      <c r="C294" s="76"/>
      <c r="D294" s="46" t="s">
        <v>48</v>
      </c>
      <c r="E294" s="96"/>
      <c r="F294" s="20"/>
      <c r="G294" s="20"/>
      <c r="H294" s="80"/>
      <c r="I294" s="80"/>
      <c r="J294" s="80"/>
      <c r="K294" s="80"/>
      <c r="L294" s="80"/>
      <c r="M294" s="80"/>
      <c r="N294" s="16"/>
      <c r="O294" s="16"/>
      <c r="P294" s="24"/>
      <c r="Q294" s="19"/>
    </row>
    <row r="295" spans="1:17" s="48" customFormat="1" ht="60" customHeight="1" x14ac:dyDescent="0.35">
      <c r="B295" s="67"/>
      <c r="C295" s="45" t="s">
        <v>169</v>
      </c>
      <c r="D295" s="45"/>
      <c r="E295" s="96"/>
      <c r="F295" s="20"/>
      <c r="G295" s="20"/>
      <c r="H295" s="80"/>
      <c r="I295" s="80"/>
      <c r="J295" s="80"/>
      <c r="K295" s="80"/>
      <c r="L295" s="80"/>
      <c r="M295" s="80"/>
      <c r="N295" s="16"/>
      <c r="O295" s="16"/>
      <c r="P295" s="24"/>
      <c r="Q295" s="19"/>
    </row>
    <row r="296" spans="1:17" s="48" customFormat="1" ht="26.5" x14ac:dyDescent="0.35">
      <c r="A296" s="48" t="s">
        <v>20</v>
      </c>
      <c r="B296" s="67"/>
      <c r="C296" s="45" t="s">
        <v>330</v>
      </c>
      <c r="D296" s="45"/>
      <c r="E296" s="96">
        <v>0</v>
      </c>
      <c r="F296" s="20">
        <v>0</v>
      </c>
      <c r="G296" s="20">
        <v>0</v>
      </c>
      <c r="H296" s="80">
        <v>2659500</v>
      </c>
      <c r="I296" s="80">
        <v>2659500</v>
      </c>
      <c r="J296" s="80">
        <v>0</v>
      </c>
      <c r="K296" s="80">
        <v>0</v>
      </c>
      <c r="L296" s="80">
        <v>0</v>
      </c>
      <c r="M296" s="80">
        <v>0</v>
      </c>
      <c r="N296" s="16">
        <v>0</v>
      </c>
      <c r="O296" s="16">
        <v>0</v>
      </c>
      <c r="P296" s="24"/>
      <c r="Q296" s="19" t="s">
        <v>170</v>
      </c>
    </row>
    <row r="297" spans="1:17" s="48" customFormat="1" ht="44.25" customHeight="1" x14ac:dyDescent="0.35">
      <c r="B297" s="67"/>
      <c r="C297" s="46"/>
      <c r="D297" s="46" t="s">
        <v>83</v>
      </c>
      <c r="E297" s="96"/>
      <c r="F297" s="20"/>
      <c r="G297" s="20"/>
      <c r="H297" s="80"/>
      <c r="I297" s="80"/>
      <c r="J297" s="80"/>
      <c r="K297" s="80"/>
      <c r="L297" s="80"/>
      <c r="M297" s="80"/>
      <c r="N297" s="16"/>
      <c r="O297" s="16"/>
      <c r="P297" s="24"/>
      <c r="Q297" s="19"/>
    </row>
    <row r="298" spans="1:17" s="48" customFormat="1" x14ac:dyDescent="0.35">
      <c r="A298" s="48" t="s">
        <v>20</v>
      </c>
      <c r="B298" s="67"/>
      <c r="C298" s="45" t="s">
        <v>336</v>
      </c>
      <c r="D298" s="45"/>
      <c r="E298" s="99">
        <v>0</v>
      </c>
      <c r="F298" s="29">
        <v>0</v>
      </c>
      <c r="G298" s="29">
        <v>0</v>
      </c>
      <c r="H298" s="82">
        <v>0</v>
      </c>
      <c r="I298" s="82">
        <v>0</v>
      </c>
      <c r="J298" s="82">
        <v>0</v>
      </c>
      <c r="K298" s="82">
        <v>0</v>
      </c>
      <c r="L298" s="82">
        <v>0</v>
      </c>
      <c r="M298" s="82">
        <v>0</v>
      </c>
      <c r="N298" s="34">
        <v>0</v>
      </c>
      <c r="O298" s="34">
        <v>0</v>
      </c>
      <c r="P298" s="24"/>
      <c r="Q298" s="19" t="s">
        <v>72</v>
      </c>
    </row>
    <row r="299" spans="1:17" s="48" customFormat="1" ht="26" x14ac:dyDescent="0.35">
      <c r="B299" s="67"/>
      <c r="C299" s="46"/>
      <c r="D299" s="46" t="s">
        <v>105</v>
      </c>
      <c r="E299" s="96"/>
      <c r="F299" s="20"/>
      <c r="G299" s="20"/>
      <c r="H299" s="80"/>
      <c r="I299" s="80"/>
      <c r="J299" s="80"/>
      <c r="K299" s="80"/>
      <c r="L299" s="80"/>
      <c r="M299" s="80"/>
      <c r="N299" s="16"/>
      <c r="O299" s="16"/>
      <c r="P299" s="24"/>
      <c r="Q299" s="19"/>
    </row>
    <row r="300" spans="1:17" s="48" customFormat="1" x14ac:dyDescent="0.35">
      <c r="B300" s="46"/>
      <c r="C300" s="45" t="s">
        <v>171</v>
      </c>
      <c r="D300" s="45"/>
      <c r="E300" s="96"/>
      <c r="F300" s="20"/>
      <c r="G300" s="20"/>
      <c r="H300" s="80"/>
      <c r="I300" s="80"/>
      <c r="J300" s="80"/>
      <c r="K300" s="80"/>
      <c r="L300" s="80"/>
      <c r="M300" s="80"/>
      <c r="N300" s="16"/>
      <c r="O300" s="16"/>
      <c r="P300" s="24"/>
      <c r="Q300" s="19"/>
    </row>
    <row r="301" spans="1:17" s="48" customFormat="1" ht="26.5" x14ac:dyDescent="0.35">
      <c r="A301" s="48" t="s">
        <v>20</v>
      </c>
      <c r="B301" s="74"/>
      <c r="C301" s="45" t="s">
        <v>335</v>
      </c>
      <c r="D301" s="45"/>
      <c r="E301" s="96">
        <v>0</v>
      </c>
      <c r="F301" s="20">
        <v>0</v>
      </c>
      <c r="G301" s="20">
        <v>0</v>
      </c>
      <c r="H301" s="80">
        <v>50863666</v>
      </c>
      <c r="I301" s="80">
        <v>50863666</v>
      </c>
      <c r="J301" s="80">
        <v>50863666</v>
      </c>
      <c r="K301" s="80">
        <v>50863666</v>
      </c>
      <c r="L301" s="80">
        <v>50863666</v>
      </c>
      <c r="M301" s="80">
        <v>50863666</v>
      </c>
      <c r="N301" s="16">
        <v>0</v>
      </c>
      <c r="O301" s="16">
        <v>0</v>
      </c>
      <c r="P301" s="24"/>
      <c r="Q301" s="19" t="s">
        <v>172</v>
      </c>
    </row>
    <row r="302" spans="1:17" s="48" customFormat="1" ht="39" x14ac:dyDescent="0.35">
      <c r="B302" s="46"/>
      <c r="C302" s="46" t="s">
        <v>173</v>
      </c>
      <c r="D302" s="46" t="s">
        <v>83</v>
      </c>
      <c r="E302" s="96"/>
      <c r="F302" s="20"/>
      <c r="G302" s="20"/>
      <c r="H302" s="80"/>
      <c r="I302" s="80"/>
      <c r="J302" s="80"/>
      <c r="K302" s="80"/>
      <c r="L302" s="80"/>
      <c r="M302" s="80"/>
      <c r="N302" s="16"/>
      <c r="O302" s="16"/>
      <c r="P302" s="24"/>
      <c r="Q302" s="19"/>
    </row>
    <row r="303" spans="1:17" s="48" customFormat="1" ht="102" customHeight="1" x14ac:dyDescent="0.35">
      <c r="B303" s="46"/>
      <c r="C303" s="45" t="s">
        <v>174</v>
      </c>
      <c r="D303" s="45"/>
      <c r="E303" s="96"/>
      <c r="F303" s="20"/>
      <c r="G303" s="20"/>
      <c r="H303" s="80"/>
      <c r="I303" s="80"/>
      <c r="J303" s="80"/>
      <c r="K303" s="80"/>
      <c r="L303" s="80"/>
      <c r="M303" s="80"/>
      <c r="N303" s="16"/>
      <c r="O303" s="16"/>
      <c r="P303" s="24"/>
      <c r="Q303" s="19"/>
    </row>
    <row r="304" spans="1:17" s="48" customFormat="1" ht="52.5" x14ac:dyDescent="0.35">
      <c r="A304" s="48" t="s">
        <v>20</v>
      </c>
      <c r="B304" s="46"/>
      <c r="C304" s="45" t="s">
        <v>335</v>
      </c>
      <c r="D304" s="45"/>
      <c r="E304" s="65">
        <v>0</v>
      </c>
      <c r="F304" s="20">
        <v>0</v>
      </c>
      <c r="G304" s="20">
        <v>0</v>
      </c>
      <c r="H304" s="80">
        <v>17740000</v>
      </c>
      <c r="I304" s="80">
        <v>17740000</v>
      </c>
      <c r="J304" s="80">
        <v>17740000</v>
      </c>
      <c r="K304" s="80">
        <v>17740000</v>
      </c>
      <c r="L304" s="80">
        <v>17740000</v>
      </c>
      <c r="M304" s="80">
        <v>0</v>
      </c>
      <c r="N304" s="16">
        <v>0</v>
      </c>
      <c r="O304" s="16">
        <v>0</v>
      </c>
      <c r="P304" s="24"/>
      <c r="Q304" s="19" t="s">
        <v>175</v>
      </c>
    </row>
    <row r="305" spans="1:17" s="48" customFormat="1" ht="45.75" customHeight="1" x14ac:dyDescent="0.35">
      <c r="B305" s="46"/>
      <c r="C305" s="46"/>
      <c r="D305" s="46" t="s">
        <v>83</v>
      </c>
      <c r="E305" s="65"/>
      <c r="F305" s="20"/>
      <c r="G305" s="20"/>
      <c r="H305" s="80"/>
      <c r="I305" s="80"/>
      <c r="J305" s="80"/>
      <c r="K305" s="80"/>
      <c r="L305" s="80"/>
      <c r="M305" s="80"/>
      <c r="N305" s="16"/>
      <c r="O305" s="16"/>
      <c r="P305" s="24"/>
      <c r="Q305" s="19"/>
    </row>
    <row r="306" spans="1:17" s="48" customFormat="1" x14ac:dyDescent="0.35">
      <c r="A306" s="48" t="s">
        <v>20</v>
      </c>
      <c r="B306" s="46"/>
      <c r="C306" s="45" t="s">
        <v>335</v>
      </c>
      <c r="D306" s="45"/>
      <c r="E306" s="96"/>
      <c r="F306" s="20"/>
      <c r="G306" s="20"/>
      <c r="H306" s="80"/>
      <c r="I306" s="80"/>
      <c r="J306" s="80"/>
      <c r="K306" s="80"/>
      <c r="L306" s="80"/>
      <c r="M306" s="80"/>
      <c r="N306" s="16"/>
      <c r="O306" s="16"/>
      <c r="P306" s="24"/>
      <c r="Q306" s="19" t="s">
        <v>72</v>
      </c>
    </row>
    <row r="307" spans="1:17" s="48" customFormat="1" ht="46.5" customHeight="1" x14ac:dyDescent="0.35">
      <c r="B307" s="46"/>
      <c r="C307" s="46" t="s">
        <v>344</v>
      </c>
      <c r="D307" s="46" t="s">
        <v>83</v>
      </c>
      <c r="E307" s="96"/>
      <c r="F307" s="20"/>
      <c r="G307" s="20"/>
      <c r="H307" s="80"/>
      <c r="I307" s="80"/>
      <c r="J307" s="80"/>
      <c r="K307" s="80"/>
      <c r="L307" s="80"/>
      <c r="M307" s="80"/>
      <c r="N307" s="16"/>
      <c r="O307" s="16"/>
      <c r="P307" s="24"/>
      <c r="Q307" s="19"/>
    </row>
    <row r="308" spans="1:17" s="48" customFormat="1" x14ac:dyDescent="0.35">
      <c r="A308" s="48" t="s">
        <v>20</v>
      </c>
      <c r="B308" s="46"/>
      <c r="C308" s="45" t="s">
        <v>176</v>
      </c>
      <c r="D308" s="45"/>
      <c r="E308" s="96">
        <v>0</v>
      </c>
      <c r="F308" s="20">
        <v>0</v>
      </c>
      <c r="G308" s="20">
        <v>0</v>
      </c>
      <c r="H308" s="80">
        <v>0</v>
      </c>
      <c r="I308" s="80">
        <v>0</v>
      </c>
      <c r="J308" s="80">
        <v>0</v>
      </c>
      <c r="K308" s="80">
        <v>0</v>
      </c>
      <c r="L308" s="80">
        <v>0</v>
      </c>
      <c r="M308" s="80">
        <v>0</v>
      </c>
      <c r="N308" s="80">
        <v>0</v>
      </c>
      <c r="O308" s="80">
        <v>0</v>
      </c>
      <c r="P308" s="20">
        <v>0</v>
      </c>
      <c r="Q308" s="19" t="s">
        <v>72</v>
      </c>
    </row>
    <row r="309" spans="1:17" s="48" customFormat="1" ht="26" x14ac:dyDescent="0.35">
      <c r="B309" s="46"/>
      <c r="C309" s="46"/>
      <c r="D309" s="46" t="s">
        <v>36</v>
      </c>
      <c r="E309" s="96"/>
      <c r="F309" s="20"/>
      <c r="G309" s="20"/>
      <c r="H309" s="80"/>
      <c r="I309" s="80"/>
      <c r="J309" s="80"/>
      <c r="K309" s="80"/>
      <c r="L309" s="80"/>
      <c r="M309" s="80"/>
      <c r="N309" s="16"/>
      <c r="O309" s="16"/>
      <c r="P309" s="24"/>
      <c r="Q309" s="19"/>
    </row>
    <row r="310" spans="1:17" s="48" customFormat="1" ht="72.75" customHeight="1" x14ac:dyDescent="0.35">
      <c r="B310" s="46"/>
      <c r="C310" s="45" t="s">
        <v>177</v>
      </c>
      <c r="D310" s="45"/>
      <c r="E310" s="96"/>
      <c r="F310" s="20"/>
      <c r="G310" s="20"/>
      <c r="H310" s="80"/>
      <c r="I310" s="80"/>
      <c r="J310" s="80"/>
      <c r="K310" s="80"/>
      <c r="L310" s="80"/>
      <c r="M310" s="80"/>
      <c r="N310" s="16"/>
      <c r="O310" s="16"/>
      <c r="P310" s="24"/>
      <c r="Q310" s="19"/>
    </row>
    <row r="311" spans="1:17" s="48" customFormat="1" ht="26.5" x14ac:dyDescent="0.35">
      <c r="A311" s="48" t="s">
        <v>20</v>
      </c>
      <c r="B311" s="46"/>
      <c r="C311" s="45" t="s">
        <v>335</v>
      </c>
      <c r="D311" s="45"/>
      <c r="E311" s="96"/>
      <c r="F311" s="20"/>
      <c r="G311" s="20"/>
      <c r="H311" s="80"/>
      <c r="I311" s="80"/>
      <c r="J311" s="80"/>
      <c r="K311" s="80"/>
      <c r="L311" s="80"/>
      <c r="M311" s="80"/>
      <c r="N311" s="16"/>
      <c r="O311" s="16"/>
      <c r="P311" s="24"/>
      <c r="Q311" s="19" t="s">
        <v>178</v>
      </c>
    </row>
    <row r="312" spans="1:17" s="48" customFormat="1" ht="39" x14ac:dyDescent="0.35">
      <c r="B312" s="46"/>
      <c r="C312" s="46"/>
      <c r="D312" s="46" t="s">
        <v>83</v>
      </c>
      <c r="E312" s="96"/>
      <c r="F312" s="20"/>
      <c r="G312" s="20"/>
      <c r="H312" s="80">
        <v>5300000</v>
      </c>
      <c r="I312" s="80">
        <v>5300000</v>
      </c>
      <c r="J312" s="80">
        <v>5300000</v>
      </c>
      <c r="K312" s="80">
        <v>5300000</v>
      </c>
      <c r="L312" s="80">
        <v>5300000</v>
      </c>
      <c r="M312" s="80"/>
      <c r="N312" s="16"/>
      <c r="O312" s="16"/>
      <c r="P312" s="24"/>
      <c r="Q312" s="19"/>
    </row>
    <row r="313" spans="1:17" s="48" customFormat="1" ht="114" customHeight="1" x14ac:dyDescent="0.35">
      <c r="B313" s="46"/>
      <c r="C313" s="45" t="s">
        <v>179</v>
      </c>
      <c r="D313" s="45"/>
      <c r="E313" s="96"/>
      <c r="F313" s="20"/>
      <c r="G313" s="20"/>
      <c r="H313" s="80"/>
      <c r="I313" s="80"/>
      <c r="J313" s="80"/>
      <c r="K313" s="80"/>
      <c r="L313" s="80"/>
      <c r="M313" s="80"/>
      <c r="N313" s="16"/>
      <c r="O313" s="16"/>
      <c r="P313" s="24"/>
      <c r="Q313" s="19"/>
    </row>
    <row r="314" spans="1:17" s="48" customFormat="1" ht="87" customHeight="1" x14ac:dyDescent="0.35">
      <c r="B314" s="46"/>
      <c r="C314" s="45" t="s">
        <v>180</v>
      </c>
      <c r="D314" s="45"/>
      <c r="E314" s="96"/>
      <c r="F314" s="20"/>
      <c r="G314" s="20"/>
      <c r="H314" s="80"/>
      <c r="I314" s="80"/>
      <c r="J314" s="80"/>
      <c r="K314" s="80"/>
      <c r="L314" s="80"/>
      <c r="M314" s="80"/>
      <c r="N314" s="16"/>
      <c r="O314" s="16"/>
      <c r="P314" s="24"/>
      <c r="Q314" s="19"/>
    </row>
    <row r="315" spans="1:17" s="48" customFormat="1" ht="145.5" customHeight="1" x14ac:dyDescent="0.35">
      <c r="B315" s="46"/>
      <c r="C315" s="45" t="s">
        <v>181</v>
      </c>
      <c r="D315" s="45"/>
      <c r="E315" s="96"/>
      <c r="F315" s="20"/>
      <c r="G315" s="20"/>
      <c r="H315" s="80"/>
      <c r="I315" s="80"/>
      <c r="J315" s="80"/>
      <c r="K315" s="80"/>
      <c r="L315" s="80"/>
      <c r="M315" s="80"/>
      <c r="N315" s="16"/>
      <c r="O315" s="16"/>
      <c r="P315" s="24"/>
      <c r="Q315" s="19"/>
    </row>
    <row r="316" spans="1:17" s="48" customFormat="1" ht="129" customHeight="1" x14ac:dyDescent="0.35">
      <c r="B316" s="46"/>
      <c r="C316" s="45" t="s">
        <v>182</v>
      </c>
      <c r="D316" s="45"/>
      <c r="E316" s="96"/>
      <c r="F316" s="20"/>
      <c r="G316" s="20"/>
      <c r="H316" s="80"/>
      <c r="I316" s="80"/>
      <c r="J316" s="80"/>
      <c r="K316" s="80"/>
      <c r="L316" s="80"/>
      <c r="M316" s="80"/>
      <c r="N316" s="16"/>
      <c r="O316" s="16"/>
      <c r="P316" s="24"/>
      <c r="Q316" s="19"/>
    </row>
    <row r="317" spans="1:17" s="48" customFormat="1" x14ac:dyDescent="0.35">
      <c r="A317" s="48" t="s">
        <v>20</v>
      </c>
      <c r="B317" s="46"/>
      <c r="C317" s="45" t="s">
        <v>335</v>
      </c>
      <c r="D317" s="45"/>
      <c r="E317" s="96">
        <v>0</v>
      </c>
      <c r="F317" s="20">
        <v>0</v>
      </c>
      <c r="G317" s="20">
        <v>0</v>
      </c>
      <c r="H317" s="80">
        <v>250000</v>
      </c>
      <c r="I317" s="80">
        <v>250000</v>
      </c>
      <c r="J317" s="80">
        <v>250000</v>
      </c>
      <c r="K317" s="80">
        <v>250000</v>
      </c>
      <c r="L317" s="80">
        <v>250000</v>
      </c>
      <c r="M317" s="80">
        <v>250000</v>
      </c>
      <c r="N317" s="16">
        <v>0</v>
      </c>
      <c r="O317" s="80">
        <v>250000</v>
      </c>
      <c r="P317" s="44"/>
      <c r="Q317" s="19"/>
    </row>
    <row r="318" spans="1:17" s="48" customFormat="1" ht="26" x14ac:dyDescent="0.35">
      <c r="B318" s="46"/>
      <c r="C318" s="46"/>
      <c r="D318" s="46" t="s">
        <v>166</v>
      </c>
      <c r="E318" s="96"/>
      <c r="F318" s="20"/>
      <c r="G318" s="20"/>
      <c r="H318" s="80"/>
      <c r="I318" s="80"/>
      <c r="J318" s="80"/>
      <c r="K318" s="80"/>
      <c r="L318" s="80"/>
      <c r="M318" s="80"/>
      <c r="N318" s="16"/>
      <c r="O318" s="80"/>
      <c r="P318" s="44"/>
      <c r="Q318" s="19"/>
    </row>
    <row r="319" spans="1:17" s="48" customFormat="1" x14ac:dyDescent="0.35">
      <c r="A319" s="48" t="s">
        <v>20</v>
      </c>
      <c r="B319" s="46"/>
      <c r="C319" s="45" t="s">
        <v>335</v>
      </c>
      <c r="D319" s="45"/>
      <c r="E319" s="96"/>
      <c r="F319" s="20"/>
      <c r="G319" s="20"/>
      <c r="H319" s="80"/>
      <c r="I319" s="80"/>
      <c r="J319" s="80"/>
      <c r="K319" s="80"/>
      <c r="L319" s="80"/>
      <c r="M319" s="80"/>
      <c r="N319" s="16"/>
      <c r="O319" s="16"/>
      <c r="P319" s="24"/>
      <c r="Q319" s="19" t="s">
        <v>72</v>
      </c>
    </row>
    <row r="320" spans="1:17" s="48" customFormat="1" ht="26" x14ac:dyDescent="0.35">
      <c r="B320" s="46"/>
      <c r="C320" s="46" t="s">
        <v>183</v>
      </c>
      <c r="D320" s="46" t="s">
        <v>166</v>
      </c>
      <c r="E320" s="96"/>
      <c r="F320" s="20"/>
      <c r="G320" s="20"/>
      <c r="H320" s="80"/>
      <c r="I320" s="80"/>
      <c r="J320" s="80"/>
      <c r="K320" s="80"/>
      <c r="L320" s="80"/>
      <c r="M320" s="80"/>
      <c r="N320" s="16"/>
      <c r="O320" s="16"/>
      <c r="P320" s="24"/>
      <c r="Q320" s="19"/>
    </row>
    <row r="321" spans="1:17" s="48" customFormat="1" x14ac:dyDescent="0.35">
      <c r="A321" s="48" t="s">
        <v>20</v>
      </c>
      <c r="B321" s="46"/>
      <c r="C321" s="45" t="s">
        <v>332</v>
      </c>
      <c r="D321" s="45"/>
      <c r="E321" s="96"/>
      <c r="F321" s="20"/>
      <c r="G321" s="20"/>
      <c r="H321" s="80"/>
      <c r="I321" s="80"/>
      <c r="J321" s="80"/>
      <c r="K321" s="80"/>
      <c r="L321" s="80"/>
      <c r="M321" s="80"/>
      <c r="N321" s="16"/>
      <c r="O321" s="16"/>
      <c r="P321" s="24"/>
      <c r="Q321" s="19" t="s">
        <v>72</v>
      </c>
    </row>
    <row r="322" spans="1:17" s="48" customFormat="1" x14ac:dyDescent="0.35">
      <c r="B322" s="46"/>
      <c r="C322" s="46"/>
      <c r="D322" s="46" t="s">
        <v>184</v>
      </c>
      <c r="E322" s="96"/>
      <c r="F322" s="20"/>
      <c r="G322" s="20"/>
      <c r="H322" s="80"/>
      <c r="I322" s="80"/>
      <c r="J322" s="80"/>
      <c r="K322" s="80"/>
      <c r="L322" s="80"/>
      <c r="M322" s="80"/>
      <c r="N322" s="16"/>
      <c r="O322" s="16"/>
      <c r="P322" s="24"/>
      <c r="Q322" s="19"/>
    </row>
    <row r="323" spans="1:17" s="48" customFormat="1" ht="72.75" customHeight="1" x14ac:dyDescent="0.35">
      <c r="B323" s="67"/>
      <c r="C323" s="45" t="s">
        <v>185</v>
      </c>
      <c r="D323" s="45"/>
      <c r="E323" s="33"/>
      <c r="F323" s="18"/>
      <c r="G323" s="18"/>
      <c r="H323" s="16"/>
      <c r="I323" s="16"/>
      <c r="J323" s="16"/>
      <c r="K323" s="16"/>
      <c r="L323" s="16"/>
      <c r="M323" s="16"/>
      <c r="N323" s="16"/>
      <c r="O323" s="16"/>
      <c r="P323" s="24"/>
      <c r="Q323" s="19"/>
    </row>
    <row r="324" spans="1:17" s="48" customFormat="1" ht="39.5" x14ac:dyDescent="0.35">
      <c r="A324" s="48" t="s">
        <v>35</v>
      </c>
      <c r="B324" s="46"/>
      <c r="C324" s="45" t="s">
        <v>337</v>
      </c>
      <c r="D324" s="45"/>
      <c r="E324" s="33">
        <v>0</v>
      </c>
      <c r="F324" s="18">
        <v>0</v>
      </c>
      <c r="G324" s="18">
        <v>0</v>
      </c>
      <c r="H324" s="16"/>
      <c r="I324" s="16"/>
      <c r="J324" s="16"/>
      <c r="K324" s="16"/>
      <c r="L324" s="16"/>
      <c r="M324" s="16"/>
      <c r="N324" s="16"/>
      <c r="O324" s="16"/>
      <c r="P324" s="24"/>
      <c r="Q324" s="19" t="s">
        <v>186</v>
      </c>
    </row>
    <row r="325" spans="1:17" s="48" customFormat="1" ht="26" x14ac:dyDescent="0.35">
      <c r="B325" s="46"/>
      <c r="C325" s="76"/>
      <c r="D325" s="46" t="s">
        <v>36</v>
      </c>
      <c r="E325" s="33"/>
      <c r="F325" s="18"/>
      <c r="G325" s="18"/>
      <c r="H325" s="16"/>
      <c r="I325" s="16"/>
      <c r="J325" s="16"/>
      <c r="K325" s="16"/>
      <c r="L325" s="16"/>
      <c r="M325" s="16"/>
      <c r="N325" s="16"/>
      <c r="O325" s="16"/>
      <c r="P325" s="24"/>
      <c r="Q325" s="19"/>
    </row>
    <row r="326" spans="1:17" s="48" customFormat="1" x14ac:dyDescent="0.35">
      <c r="A326" s="48" t="s">
        <v>35</v>
      </c>
      <c r="B326" s="46"/>
      <c r="C326" s="45" t="s">
        <v>336</v>
      </c>
      <c r="D326" s="45"/>
      <c r="E326" s="99">
        <v>0</v>
      </c>
      <c r="F326" s="29">
        <v>0</v>
      </c>
      <c r="G326" s="29">
        <v>0</v>
      </c>
      <c r="H326" s="82">
        <v>0</v>
      </c>
      <c r="I326" s="82">
        <v>0</v>
      </c>
      <c r="J326" s="82">
        <v>0</v>
      </c>
      <c r="K326" s="82">
        <v>0</v>
      </c>
      <c r="L326" s="82">
        <v>0</v>
      </c>
      <c r="M326" s="82">
        <v>0</v>
      </c>
      <c r="N326" s="34">
        <v>0</v>
      </c>
      <c r="O326" s="34">
        <v>0</v>
      </c>
      <c r="P326" s="24"/>
      <c r="Q326" s="19" t="s">
        <v>72</v>
      </c>
    </row>
    <row r="327" spans="1:17" s="48" customFormat="1" ht="26" x14ac:dyDescent="0.35">
      <c r="B327" s="46"/>
      <c r="C327" s="46"/>
      <c r="D327" s="46" t="s">
        <v>105</v>
      </c>
      <c r="E327" s="33"/>
      <c r="F327" s="18"/>
      <c r="G327" s="18"/>
      <c r="H327" s="16"/>
      <c r="I327" s="16"/>
      <c r="J327" s="16"/>
      <c r="K327" s="16"/>
      <c r="L327" s="16"/>
      <c r="M327" s="16"/>
      <c r="N327" s="16"/>
      <c r="O327" s="16"/>
      <c r="P327" s="24"/>
      <c r="Q327" s="19"/>
    </row>
    <row r="328" spans="1:17" s="48" customFormat="1" x14ac:dyDescent="0.35">
      <c r="A328" s="48" t="s">
        <v>35</v>
      </c>
      <c r="B328" s="46"/>
      <c r="C328" s="45" t="s">
        <v>335</v>
      </c>
      <c r="D328" s="45"/>
      <c r="E328" s="33"/>
      <c r="F328" s="18"/>
      <c r="G328" s="18"/>
      <c r="H328" s="16"/>
      <c r="I328" s="16"/>
      <c r="J328" s="16"/>
      <c r="K328" s="16"/>
      <c r="L328" s="16"/>
      <c r="M328" s="16"/>
      <c r="N328" s="16"/>
      <c r="O328" s="16"/>
      <c r="P328" s="24"/>
      <c r="Q328" s="19" t="s">
        <v>72</v>
      </c>
    </row>
    <row r="329" spans="1:17" s="48" customFormat="1" ht="26" x14ac:dyDescent="0.35">
      <c r="B329" s="46"/>
      <c r="C329" s="46"/>
      <c r="D329" s="46" t="s">
        <v>105</v>
      </c>
      <c r="E329" s="33"/>
      <c r="F329" s="18"/>
      <c r="G329" s="18"/>
      <c r="H329" s="16"/>
      <c r="I329" s="16"/>
      <c r="J329" s="16"/>
      <c r="K329" s="16"/>
      <c r="L329" s="16"/>
      <c r="M329" s="16"/>
      <c r="N329" s="16"/>
      <c r="O329" s="16"/>
      <c r="P329" s="24"/>
      <c r="Q329" s="19"/>
    </row>
    <row r="330" spans="1:17" s="48" customFormat="1" ht="26" x14ac:dyDescent="0.35">
      <c r="B330" s="46"/>
      <c r="C330" s="45" t="s">
        <v>187</v>
      </c>
      <c r="D330" s="45"/>
      <c r="E330" s="33"/>
      <c r="F330" s="18"/>
      <c r="G330" s="18"/>
      <c r="H330" s="16"/>
      <c r="I330" s="16"/>
      <c r="J330" s="16"/>
      <c r="K330" s="16"/>
      <c r="L330" s="16"/>
      <c r="M330" s="16"/>
      <c r="N330" s="16"/>
      <c r="O330" s="16"/>
      <c r="P330" s="24"/>
      <c r="Q330" s="19"/>
    </row>
    <row r="331" spans="1:17" s="48" customFormat="1" ht="39.5" x14ac:dyDescent="0.35">
      <c r="A331" s="48" t="s">
        <v>35</v>
      </c>
      <c r="B331" s="46"/>
      <c r="C331" s="45" t="s">
        <v>336</v>
      </c>
      <c r="D331" s="45"/>
      <c r="E331" s="99">
        <v>0</v>
      </c>
      <c r="F331" s="29">
        <v>0</v>
      </c>
      <c r="G331" s="29">
        <v>0</v>
      </c>
      <c r="H331" s="82">
        <v>0</v>
      </c>
      <c r="I331" s="82">
        <v>0</v>
      </c>
      <c r="J331" s="82">
        <v>0</v>
      </c>
      <c r="K331" s="82">
        <v>0</v>
      </c>
      <c r="L331" s="82">
        <v>0</v>
      </c>
      <c r="M331" s="82">
        <v>0</v>
      </c>
      <c r="N331" s="34">
        <v>0</v>
      </c>
      <c r="O331" s="34">
        <v>0</v>
      </c>
      <c r="P331" s="24"/>
      <c r="Q331" s="19" t="s">
        <v>188</v>
      </c>
    </row>
    <row r="332" spans="1:17" s="48" customFormat="1" ht="26" x14ac:dyDescent="0.35">
      <c r="B332" s="46"/>
      <c r="C332" s="46"/>
      <c r="D332" s="46" t="s">
        <v>105</v>
      </c>
      <c r="E332" s="33"/>
      <c r="F332" s="18"/>
      <c r="G332" s="18"/>
      <c r="H332" s="16"/>
      <c r="I332" s="16"/>
      <c r="J332" s="16"/>
      <c r="K332" s="16"/>
      <c r="L332" s="16"/>
      <c r="M332" s="16"/>
      <c r="N332" s="16"/>
      <c r="O332" s="16"/>
      <c r="P332" s="24"/>
      <c r="Q332" s="19"/>
    </row>
    <row r="333" spans="1:17" s="48" customFormat="1" x14ac:dyDescent="0.35">
      <c r="A333" s="48" t="s">
        <v>35</v>
      </c>
      <c r="B333" s="46"/>
      <c r="C333" s="45" t="s">
        <v>330</v>
      </c>
      <c r="D333" s="45"/>
      <c r="E333" s="33">
        <v>0</v>
      </c>
      <c r="F333" s="18">
        <v>0</v>
      </c>
      <c r="G333" s="18">
        <v>0</v>
      </c>
      <c r="H333" s="16">
        <v>0</v>
      </c>
      <c r="I333" s="16">
        <v>0</v>
      </c>
      <c r="J333" s="16">
        <v>0</v>
      </c>
      <c r="K333" s="16">
        <v>0</v>
      </c>
      <c r="L333" s="16">
        <v>0</v>
      </c>
      <c r="M333" s="16">
        <v>0</v>
      </c>
      <c r="N333" s="16">
        <v>0</v>
      </c>
      <c r="O333" s="16">
        <v>0</v>
      </c>
      <c r="P333" s="24"/>
      <c r="Q333" s="19" t="s">
        <v>72</v>
      </c>
    </row>
    <row r="334" spans="1:17" s="48" customFormat="1" ht="26" x14ac:dyDescent="0.35">
      <c r="B334" s="46"/>
      <c r="C334" s="46"/>
      <c r="D334" s="46" t="s">
        <v>105</v>
      </c>
      <c r="E334" s="33"/>
      <c r="F334" s="18"/>
      <c r="G334" s="18"/>
      <c r="H334" s="16"/>
      <c r="I334" s="16"/>
      <c r="J334" s="16"/>
      <c r="K334" s="16"/>
      <c r="L334" s="16"/>
      <c r="M334" s="16"/>
      <c r="N334" s="16"/>
      <c r="O334" s="16"/>
      <c r="P334" s="24"/>
      <c r="Q334" s="19"/>
    </row>
    <row r="335" spans="1:17" s="48" customFormat="1" ht="59.25" customHeight="1" x14ac:dyDescent="0.35">
      <c r="B335" s="46"/>
      <c r="C335" s="45" t="s">
        <v>189</v>
      </c>
      <c r="D335" s="45"/>
      <c r="E335" s="33"/>
      <c r="F335" s="18"/>
      <c r="G335" s="18"/>
      <c r="H335" s="16"/>
      <c r="I335" s="16"/>
      <c r="J335" s="16"/>
      <c r="K335" s="16"/>
      <c r="L335" s="16"/>
      <c r="M335" s="16"/>
      <c r="N335" s="16"/>
      <c r="O335" s="16"/>
      <c r="P335" s="24"/>
      <c r="Q335" s="19"/>
    </row>
    <row r="336" spans="1:17" s="48" customFormat="1" ht="26.5" x14ac:dyDescent="0.35">
      <c r="A336" s="48" t="s">
        <v>35</v>
      </c>
      <c r="B336" s="46"/>
      <c r="C336" s="45" t="s">
        <v>336</v>
      </c>
      <c r="D336" s="45"/>
      <c r="E336" s="99">
        <v>0</v>
      </c>
      <c r="F336" s="29">
        <v>0</v>
      </c>
      <c r="G336" s="29">
        <v>0</v>
      </c>
      <c r="H336" s="82">
        <v>0</v>
      </c>
      <c r="I336" s="82">
        <v>0</v>
      </c>
      <c r="J336" s="82">
        <v>0</v>
      </c>
      <c r="K336" s="82">
        <v>0</v>
      </c>
      <c r="L336" s="82">
        <v>0</v>
      </c>
      <c r="M336" s="82">
        <v>0</v>
      </c>
      <c r="N336" s="34">
        <v>0</v>
      </c>
      <c r="O336" s="34">
        <v>0</v>
      </c>
      <c r="P336" s="24"/>
      <c r="Q336" s="19" t="s">
        <v>21</v>
      </c>
    </row>
    <row r="337" spans="1:17" s="48" customFormat="1" ht="26" x14ac:dyDescent="0.35">
      <c r="B337" s="46"/>
      <c r="C337" s="46"/>
      <c r="D337" s="46" t="s">
        <v>105</v>
      </c>
      <c r="E337" s="33"/>
      <c r="F337" s="18"/>
      <c r="G337" s="18"/>
      <c r="H337" s="16"/>
      <c r="I337" s="16"/>
      <c r="J337" s="16"/>
      <c r="K337" s="16"/>
      <c r="L337" s="16"/>
      <c r="M337" s="16"/>
      <c r="N337" s="16"/>
      <c r="O337" s="16"/>
      <c r="P337" s="24"/>
      <c r="Q337" s="19"/>
    </row>
    <row r="338" spans="1:17" s="48" customFormat="1" x14ac:dyDescent="0.35">
      <c r="A338" s="48" t="s">
        <v>35</v>
      </c>
      <c r="B338" s="46"/>
      <c r="C338" s="45" t="s">
        <v>335</v>
      </c>
      <c r="D338" s="45"/>
      <c r="E338" s="33"/>
      <c r="F338" s="18"/>
      <c r="G338" s="18"/>
      <c r="H338" s="16"/>
      <c r="I338" s="16"/>
      <c r="J338" s="16"/>
      <c r="K338" s="16"/>
      <c r="L338" s="16"/>
      <c r="M338" s="16"/>
      <c r="N338" s="16"/>
      <c r="O338" s="16"/>
      <c r="P338" s="24"/>
      <c r="Q338" s="19" t="s">
        <v>72</v>
      </c>
    </row>
    <row r="339" spans="1:17" s="48" customFormat="1" ht="26" x14ac:dyDescent="0.35">
      <c r="B339" s="46"/>
      <c r="C339" s="46"/>
      <c r="D339" s="46" t="s">
        <v>105</v>
      </c>
      <c r="E339" s="33"/>
      <c r="F339" s="18"/>
      <c r="G339" s="18"/>
      <c r="H339" s="16"/>
      <c r="I339" s="16"/>
      <c r="J339" s="16"/>
      <c r="K339" s="16"/>
      <c r="L339" s="16"/>
      <c r="M339" s="16"/>
      <c r="N339" s="16"/>
      <c r="O339" s="16"/>
      <c r="P339" s="24"/>
      <c r="Q339" s="19"/>
    </row>
    <row r="340" spans="1:17" s="113" customFormat="1" ht="20.149999999999999" customHeight="1" x14ac:dyDescent="0.3">
      <c r="B340" s="135" t="s">
        <v>190</v>
      </c>
      <c r="C340" s="136"/>
      <c r="D340" s="137"/>
      <c r="E340" s="112">
        <f>SUM(E341:E369)</f>
        <v>0</v>
      </c>
      <c r="F340" s="111">
        <f t="shared" ref="F340:P340" si="29">SUM(F341:F369)</f>
        <v>0</v>
      </c>
      <c r="G340" s="111">
        <f t="shared" si="29"/>
        <v>0</v>
      </c>
      <c r="H340" s="117">
        <f t="shared" si="29"/>
        <v>35000</v>
      </c>
      <c r="I340" s="117">
        <f t="shared" si="29"/>
        <v>20000</v>
      </c>
      <c r="J340" s="117">
        <f t="shared" si="29"/>
        <v>0</v>
      </c>
      <c r="K340" s="117">
        <f t="shared" si="29"/>
        <v>0</v>
      </c>
      <c r="L340" s="117">
        <f t="shared" si="29"/>
        <v>0</v>
      </c>
      <c r="M340" s="117">
        <f t="shared" si="29"/>
        <v>0</v>
      </c>
      <c r="N340" s="117">
        <f t="shared" si="29"/>
        <v>0</v>
      </c>
      <c r="O340" s="117">
        <f t="shared" si="29"/>
        <v>0</v>
      </c>
      <c r="P340" s="111">
        <f t="shared" si="29"/>
        <v>0</v>
      </c>
      <c r="Q340" s="95"/>
    </row>
    <row r="341" spans="1:17" s="48" customFormat="1" ht="72" customHeight="1" x14ac:dyDescent="0.35">
      <c r="B341" s="67"/>
      <c r="C341" s="45" t="s">
        <v>191</v>
      </c>
      <c r="D341" s="45"/>
      <c r="E341" s="33"/>
      <c r="F341" s="18"/>
      <c r="G341" s="18"/>
      <c r="H341" s="16"/>
      <c r="I341" s="16"/>
      <c r="J341" s="16"/>
      <c r="K341" s="16"/>
      <c r="L341" s="16"/>
      <c r="M341" s="16"/>
      <c r="N341" s="16"/>
      <c r="O341" s="16"/>
      <c r="P341" s="24"/>
      <c r="Q341" s="19"/>
    </row>
    <row r="342" spans="1:17" s="48" customFormat="1" ht="26.5" x14ac:dyDescent="0.35">
      <c r="A342" s="48" t="s">
        <v>35</v>
      </c>
      <c r="B342" s="67"/>
      <c r="C342" s="45" t="s">
        <v>335</v>
      </c>
      <c r="D342" s="45"/>
      <c r="E342" s="33"/>
      <c r="F342" s="18"/>
      <c r="G342" s="18"/>
      <c r="H342" s="16"/>
      <c r="I342" s="16"/>
      <c r="J342" s="16"/>
      <c r="K342" s="16"/>
      <c r="L342" s="16"/>
      <c r="M342" s="16"/>
      <c r="N342" s="16"/>
      <c r="O342" s="16"/>
      <c r="P342" s="24"/>
      <c r="Q342" s="19" t="s">
        <v>21</v>
      </c>
    </row>
    <row r="343" spans="1:17" s="48" customFormat="1" ht="26" x14ac:dyDescent="0.35">
      <c r="B343" s="67"/>
      <c r="C343" s="46"/>
      <c r="D343" s="46" t="s">
        <v>105</v>
      </c>
      <c r="E343" s="33"/>
      <c r="F343" s="18"/>
      <c r="G343" s="18"/>
      <c r="H343" s="16"/>
      <c r="I343" s="16"/>
      <c r="J343" s="16"/>
      <c r="K343" s="16"/>
      <c r="L343" s="16"/>
      <c r="M343" s="16"/>
      <c r="N343" s="16"/>
      <c r="O343" s="16"/>
      <c r="P343" s="24"/>
      <c r="Q343" s="19"/>
    </row>
    <row r="344" spans="1:17" s="48" customFormat="1" ht="133.5" customHeight="1" x14ac:dyDescent="0.35">
      <c r="B344" s="67"/>
      <c r="C344" s="45" t="s">
        <v>192</v>
      </c>
      <c r="D344" s="45"/>
      <c r="E344" s="33"/>
      <c r="F344" s="18"/>
      <c r="G344" s="18"/>
      <c r="H344" s="16"/>
      <c r="I344" s="16"/>
      <c r="J344" s="16"/>
      <c r="K344" s="16"/>
      <c r="L344" s="16"/>
      <c r="M344" s="16"/>
      <c r="N344" s="16"/>
      <c r="O344" s="16"/>
      <c r="P344" s="24"/>
      <c r="Q344" s="19"/>
    </row>
    <row r="345" spans="1:17" s="48" customFormat="1" ht="26.5" x14ac:dyDescent="0.35">
      <c r="A345" s="48" t="s">
        <v>35</v>
      </c>
      <c r="B345" s="67"/>
      <c r="C345" s="45" t="s">
        <v>15</v>
      </c>
      <c r="D345" s="45"/>
      <c r="E345" s="26">
        <v>0</v>
      </c>
      <c r="F345" s="30">
        <v>0</v>
      </c>
      <c r="G345" s="30">
        <v>0</v>
      </c>
      <c r="H345" s="34">
        <v>0</v>
      </c>
      <c r="I345" s="34">
        <v>0</v>
      </c>
      <c r="J345" s="34">
        <v>0</v>
      </c>
      <c r="K345" s="34">
        <v>0</v>
      </c>
      <c r="L345" s="34">
        <v>0</v>
      </c>
      <c r="M345" s="34">
        <v>0</v>
      </c>
      <c r="N345" s="34">
        <v>0</v>
      </c>
      <c r="O345" s="34">
        <v>0</v>
      </c>
      <c r="P345" s="24"/>
      <c r="Q345" s="19" t="s">
        <v>21</v>
      </c>
    </row>
    <row r="346" spans="1:17" s="48" customFormat="1" ht="26" x14ac:dyDescent="0.35">
      <c r="B346" s="67"/>
      <c r="C346" s="46"/>
      <c r="D346" s="46" t="s">
        <v>36</v>
      </c>
      <c r="E346" s="33"/>
      <c r="F346" s="18"/>
      <c r="G346" s="18"/>
      <c r="H346" s="16"/>
      <c r="I346" s="16"/>
      <c r="J346" s="16"/>
      <c r="K346" s="16"/>
      <c r="L346" s="16"/>
      <c r="M346" s="16"/>
      <c r="N346" s="16"/>
      <c r="O346" s="16"/>
      <c r="P346" s="24"/>
      <c r="Q346" s="19"/>
    </row>
    <row r="347" spans="1:17" s="48" customFormat="1" ht="72.75" customHeight="1" x14ac:dyDescent="0.35">
      <c r="B347" s="67"/>
      <c r="C347" s="45" t="s">
        <v>193</v>
      </c>
      <c r="D347" s="45"/>
      <c r="E347" s="33"/>
      <c r="F347" s="18"/>
      <c r="G347" s="18"/>
      <c r="H347" s="16"/>
      <c r="I347" s="16"/>
      <c r="J347" s="16"/>
      <c r="K347" s="16"/>
      <c r="L347" s="16"/>
      <c r="M347" s="16"/>
      <c r="N347" s="16"/>
      <c r="O347" s="16"/>
      <c r="P347" s="24"/>
      <c r="Q347" s="19"/>
    </row>
    <row r="348" spans="1:17" s="48" customFormat="1" ht="26.5" x14ac:dyDescent="0.35">
      <c r="A348" s="48" t="s">
        <v>35</v>
      </c>
      <c r="B348" s="67"/>
      <c r="C348" s="45" t="s">
        <v>176</v>
      </c>
      <c r="D348" s="45"/>
      <c r="E348" s="96">
        <v>0</v>
      </c>
      <c r="F348" s="20">
        <v>0</v>
      </c>
      <c r="G348" s="20">
        <v>0</v>
      </c>
      <c r="H348" s="80">
        <v>0</v>
      </c>
      <c r="I348" s="80">
        <v>0</v>
      </c>
      <c r="J348" s="80">
        <v>0</v>
      </c>
      <c r="K348" s="80">
        <v>0</v>
      </c>
      <c r="L348" s="80">
        <v>0</v>
      </c>
      <c r="M348" s="80">
        <v>0</v>
      </c>
      <c r="N348" s="16">
        <v>0</v>
      </c>
      <c r="O348" s="16">
        <v>0</v>
      </c>
      <c r="P348" s="24"/>
      <c r="Q348" s="19" t="s">
        <v>21</v>
      </c>
    </row>
    <row r="349" spans="1:17" s="48" customFormat="1" ht="26" x14ac:dyDescent="0.35">
      <c r="B349" s="67"/>
      <c r="C349" s="46"/>
      <c r="D349" s="46" t="s">
        <v>36</v>
      </c>
      <c r="E349" s="33"/>
      <c r="F349" s="18"/>
      <c r="G349" s="18"/>
      <c r="H349" s="16"/>
      <c r="I349" s="16"/>
      <c r="J349" s="16"/>
      <c r="K349" s="16"/>
      <c r="L349" s="16"/>
      <c r="M349" s="16"/>
      <c r="N349" s="16"/>
      <c r="O349" s="16"/>
      <c r="P349" s="24"/>
      <c r="Q349" s="19"/>
    </row>
    <row r="350" spans="1:17" s="48" customFormat="1" ht="75.75" customHeight="1" x14ac:dyDescent="0.35">
      <c r="B350" s="67"/>
      <c r="C350" s="45" t="s">
        <v>194</v>
      </c>
      <c r="D350" s="45"/>
      <c r="E350" s="33"/>
      <c r="F350" s="18"/>
      <c r="G350" s="18"/>
      <c r="H350" s="16"/>
      <c r="I350" s="16"/>
      <c r="J350" s="16"/>
      <c r="K350" s="16"/>
      <c r="L350" s="16"/>
      <c r="M350" s="16"/>
      <c r="N350" s="16"/>
      <c r="O350" s="16"/>
      <c r="P350" s="24"/>
      <c r="Q350" s="19"/>
    </row>
    <row r="351" spans="1:17" s="48" customFormat="1" ht="26.5" x14ac:dyDescent="0.35">
      <c r="A351" s="48" t="s">
        <v>35</v>
      </c>
      <c r="B351" s="67"/>
      <c r="C351" s="45" t="s">
        <v>176</v>
      </c>
      <c r="D351" s="45"/>
      <c r="E351" s="96">
        <v>0</v>
      </c>
      <c r="F351" s="20">
        <v>0</v>
      </c>
      <c r="G351" s="20">
        <v>0</v>
      </c>
      <c r="H351" s="80">
        <v>0</v>
      </c>
      <c r="I351" s="80">
        <v>0</v>
      </c>
      <c r="J351" s="80">
        <v>0</v>
      </c>
      <c r="K351" s="80">
        <v>0</v>
      </c>
      <c r="L351" s="80">
        <v>0</v>
      </c>
      <c r="M351" s="80">
        <v>0</v>
      </c>
      <c r="N351" s="16">
        <v>0</v>
      </c>
      <c r="O351" s="16">
        <v>0</v>
      </c>
      <c r="P351" s="24"/>
      <c r="Q351" s="19" t="s">
        <v>21</v>
      </c>
    </row>
    <row r="352" spans="1:17" s="48" customFormat="1" ht="26" x14ac:dyDescent="0.35">
      <c r="B352" s="67"/>
      <c r="C352" s="46"/>
      <c r="D352" s="46" t="s">
        <v>36</v>
      </c>
      <c r="E352" s="33"/>
      <c r="F352" s="18"/>
      <c r="G352" s="18"/>
      <c r="H352" s="16"/>
      <c r="I352" s="16"/>
      <c r="J352" s="16"/>
      <c r="K352" s="16"/>
      <c r="L352" s="16"/>
      <c r="M352" s="16"/>
      <c r="N352" s="16"/>
      <c r="O352" s="16"/>
      <c r="P352" s="24"/>
      <c r="Q352" s="19"/>
    </row>
    <row r="353" spans="1:17" s="48" customFormat="1" ht="49.5" customHeight="1" x14ac:dyDescent="0.35">
      <c r="B353" s="67"/>
      <c r="C353" s="45" t="s">
        <v>195</v>
      </c>
      <c r="D353" s="45"/>
      <c r="E353" s="33"/>
      <c r="F353" s="18"/>
      <c r="G353" s="18"/>
      <c r="H353" s="16"/>
      <c r="I353" s="16"/>
      <c r="J353" s="16"/>
      <c r="K353" s="16"/>
      <c r="L353" s="16"/>
      <c r="M353" s="16"/>
      <c r="N353" s="16"/>
      <c r="O353" s="16"/>
      <c r="P353" s="24"/>
      <c r="Q353" s="19"/>
    </row>
    <row r="354" spans="1:17" s="48" customFormat="1" ht="26.5" x14ac:dyDescent="0.35">
      <c r="A354" s="48" t="s">
        <v>35</v>
      </c>
      <c r="B354" s="67"/>
      <c r="C354" s="45" t="s">
        <v>336</v>
      </c>
      <c r="D354" s="45"/>
      <c r="E354" s="99">
        <v>0</v>
      </c>
      <c r="F354" s="29">
        <v>0</v>
      </c>
      <c r="G354" s="29">
        <v>0</v>
      </c>
      <c r="H354" s="82">
        <v>0</v>
      </c>
      <c r="I354" s="82">
        <v>0</v>
      </c>
      <c r="J354" s="82">
        <v>0</v>
      </c>
      <c r="K354" s="82">
        <v>0</v>
      </c>
      <c r="L354" s="82">
        <v>0</v>
      </c>
      <c r="M354" s="82">
        <v>0</v>
      </c>
      <c r="N354" s="34">
        <v>0</v>
      </c>
      <c r="O354" s="34">
        <v>0</v>
      </c>
      <c r="P354" s="24"/>
      <c r="Q354" s="19" t="s">
        <v>21</v>
      </c>
    </row>
    <row r="355" spans="1:17" s="48" customFormat="1" ht="26" x14ac:dyDescent="0.35">
      <c r="B355" s="67"/>
      <c r="C355" s="46"/>
      <c r="D355" s="46" t="s">
        <v>105</v>
      </c>
      <c r="E355" s="33"/>
      <c r="F355" s="18"/>
      <c r="G355" s="18"/>
      <c r="H355" s="16"/>
      <c r="I355" s="16"/>
      <c r="J355" s="16"/>
      <c r="K355" s="16"/>
      <c r="L355" s="16"/>
      <c r="M355" s="16"/>
      <c r="N355" s="16"/>
      <c r="O355" s="16"/>
      <c r="P355" s="24"/>
      <c r="Q355" s="19"/>
    </row>
    <row r="356" spans="1:17" s="48" customFormat="1" ht="128.25" customHeight="1" x14ac:dyDescent="0.35">
      <c r="B356" s="46"/>
      <c r="C356" s="45" t="s">
        <v>196</v>
      </c>
      <c r="D356" s="45"/>
      <c r="E356" s="33"/>
      <c r="F356" s="18"/>
      <c r="G356" s="18"/>
      <c r="H356" s="16"/>
      <c r="I356" s="16"/>
      <c r="J356" s="16"/>
      <c r="K356" s="16"/>
      <c r="L356" s="16"/>
      <c r="M356" s="16"/>
      <c r="N356" s="16"/>
      <c r="O356" s="16"/>
      <c r="P356" s="24"/>
      <c r="Q356" s="19"/>
    </row>
    <row r="357" spans="1:17" s="48" customFormat="1" x14ac:dyDescent="0.35">
      <c r="A357" s="48" t="s">
        <v>35</v>
      </c>
      <c r="B357" s="46"/>
      <c r="C357" s="45" t="s">
        <v>335</v>
      </c>
      <c r="D357" s="45"/>
      <c r="E357" s="33">
        <v>0</v>
      </c>
      <c r="F357" s="18">
        <v>0</v>
      </c>
      <c r="G357" s="18">
        <v>0</v>
      </c>
      <c r="H357" s="16">
        <v>0</v>
      </c>
      <c r="I357" s="16">
        <v>20000</v>
      </c>
      <c r="J357" s="16">
        <v>0</v>
      </c>
      <c r="K357" s="16">
        <v>0</v>
      </c>
      <c r="L357" s="16">
        <v>0</v>
      </c>
      <c r="M357" s="16">
        <v>0</v>
      </c>
      <c r="N357" s="16">
        <v>0</v>
      </c>
      <c r="O357" s="16">
        <v>0</v>
      </c>
      <c r="P357" s="24"/>
      <c r="Q357" s="19" t="s">
        <v>197</v>
      </c>
    </row>
    <row r="358" spans="1:17" s="48" customFormat="1" ht="26" x14ac:dyDescent="0.35">
      <c r="B358" s="46"/>
      <c r="C358" s="46"/>
      <c r="D358" s="46" t="s">
        <v>36</v>
      </c>
      <c r="E358" s="33"/>
      <c r="F358" s="18"/>
      <c r="G358" s="18"/>
      <c r="H358" s="16"/>
      <c r="I358" s="16"/>
      <c r="J358" s="16"/>
      <c r="K358" s="16"/>
      <c r="L358" s="16"/>
      <c r="M358" s="16"/>
      <c r="N358" s="16"/>
      <c r="O358" s="16"/>
      <c r="P358" s="24"/>
      <c r="Q358" s="19"/>
    </row>
    <row r="359" spans="1:17" s="48" customFormat="1" ht="101.25" customHeight="1" x14ac:dyDescent="0.35">
      <c r="B359" s="46"/>
      <c r="C359" s="45" t="s">
        <v>198</v>
      </c>
      <c r="D359" s="45"/>
      <c r="E359" s="33"/>
      <c r="F359" s="18"/>
      <c r="G359" s="18"/>
      <c r="H359" s="16"/>
      <c r="I359" s="16"/>
      <c r="J359" s="16"/>
      <c r="K359" s="16"/>
      <c r="L359" s="16"/>
      <c r="M359" s="16"/>
      <c r="N359" s="16"/>
      <c r="O359" s="16"/>
      <c r="P359" s="24"/>
      <c r="Q359" s="19"/>
    </row>
    <row r="360" spans="1:17" s="48" customFormat="1" ht="26.5" x14ac:dyDescent="0.35">
      <c r="A360" s="48" t="s">
        <v>35</v>
      </c>
      <c r="B360" s="46"/>
      <c r="C360" s="45" t="s">
        <v>335</v>
      </c>
      <c r="D360" s="45"/>
      <c r="E360" s="33"/>
      <c r="F360" s="18"/>
      <c r="G360" s="18"/>
      <c r="H360" s="16"/>
      <c r="I360" s="16"/>
      <c r="J360" s="16"/>
      <c r="K360" s="16"/>
      <c r="L360" s="16"/>
      <c r="M360" s="16"/>
      <c r="N360" s="16"/>
      <c r="O360" s="16"/>
      <c r="P360" s="24"/>
      <c r="Q360" s="19" t="s">
        <v>21</v>
      </c>
    </row>
    <row r="361" spans="1:17" s="48" customFormat="1" ht="26" x14ac:dyDescent="0.35">
      <c r="B361" s="46"/>
      <c r="C361" s="46"/>
      <c r="D361" s="46" t="s">
        <v>36</v>
      </c>
      <c r="E361" s="33"/>
      <c r="F361" s="18"/>
      <c r="G361" s="18"/>
      <c r="H361" s="16"/>
      <c r="I361" s="16"/>
      <c r="J361" s="16"/>
      <c r="K361" s="16"/>
      <c r="L361" s="16"/>
      <c r="M361" s="16"/>
      <c r="N361" s="16"/>
      <c r="O361" s="16"/>
      <c r="P361" s="24"/>
      <c r="Q361" s="19"/>
    </row>
    <row r="362" spans="1:17" s="48" customFormat="1" x14ac:dyDescent="0.35">
      <c r="A362" s="48" t="s">
        <v>35</v>
      </c>
      <c r="B362" s="46"/>
      <c r="C362" s="45" t="s">
        <v>176</v>
      </c>
      <c r="D362" s="45"/>
      <c r="E362" s="96">
        <v>0</v>
      </c>
      <c r="F362" s="20">
        <v>0</v>
      </c>
      <c r="G362" s="20">
        <v>0</v>
      </c>
      <c r="H362" s="80">
        <v>0</v>
      </c>
      <c r="I362" s="80">
        <v>0</v>
      </c>
      <c r="J362" s="80">
        <v>0</v>
      </c>
      <c r="K362" s="80">
        <v>0</v>
      </c>
      <c r="L362" s="80">
        <v>0</v>
      </c>
      <c r="M362" s="80">
        <v>0</v>
      </c>
      <c r="N362" s="16">
        <v>0</v>
      </c>
      <c r="O362" s="16">
        <v>0</v>
      </c>
      <c r="P362" s="24"/>
      <c r="Q362" s="19" t="s">
        <v>72</v>
      </c>
    </row>
    <row r="363" spans="1:17" s="48" customFormat="1" ht="26" x14ac:dyDescent="0.35">
      <c r="B363" s="46"/>
      <c r="C363" s="46"/>
      <c r="D363" s="46" t="s">
        <v>36</v>
      </c>
      <c r="E363" s="33"/>
      <c r="F363" s="18"/>
      <c r="G363" s="18"/>
      <c r="H363" s="16"/>
      <c r="I363" s="16"/>
      <c r="J363" s="16"/>
      <c r="K363" s="16"/>
      <c r="L363" s="16"/>
      <c r="M363" s="16"/>
      <c r="N363" s="16"/>
      <c r="O363" s="16"/>
      <c r="P363" s="24"/>
      <c r="Q363" s="19"/>
    </row>
    <row r="364" spans="1:17" s="48" customFormat="1" ht="64.5" customHeight="1" x14ac:dyDescent="0.35">
      <c r="B364" s="46"/>
      <c r="C364" s="45" t="s">
        <v>340</v>
      </c>
      <c r="D364" s="45"/>
      <c r="E364" s="33"/>
      <c r="F364" s="18"/>
      <c r="G364" s="18"/>
      <c r="H364" s="16"/>
      <c r="I364" s="16"/>
      <c r="J364" s="16"/>
      <c r="K364" s="16"/>
      <c r="L364" s="16"/>
      <c r="M364" s="16"/>
      <c r="N364" s="16"/>
      <c r="O364" s="16"/>
      <c r="P364" s="24"/>
      <c r="Q364" s="19"/>
    </row>
    <row r="365" spans="1:17" s="48" customFormat="1" x14ac:dyDescent="0.35">
      <c r="A365" s="48" t="s">
        <v>35</v>
      </c>
      <c r="B365" s="46"/>
      <c r="C365" s="45" t="s">
        <v>176</v>
      </c>
      <c r="D365" s="45"/>
      <c r="E365" s="33">
        <v>0</v>
      </c>
      <c r="F365" s="18">
        <v>0</v>
      </c>
      <c r="G365" s="18">
        <v>0</v>
      </c>
      <c r="H365" s="16">
        <v>35000</v>
      </c>
      <c r="I365" s="16">
        <v>0</v>
      </c>
      <c r="J365" s="16">
        <v>0</v>
      </c>
      <c r="K365" s="16">
        <v>0</v>
      </c>
      <c r="L365" s="16">
        <v>0</v>
      </c>
      <c r="M365" s="16">
        <v>0</v>
      </c>
      <c r="N365" s="16">
        <v>0</v>
      </c>
      <c r="O365" s="16">
        <v>0</v>
      </c>
      <c r="P365" s="24"/>
      <c r="Q365" s="19" t="s">
        <v>197</v>
      </c>
    </row>
    <row r="366" spans="1:17" s="48" customFormat="1" ht="26" x14ac:dyDescent="0.35">
      <c r="B366" s="46"/>
      <c r="C366" s="46"/>
      <c r="D366" s="46" t="s">
        <v>36</v>
      </c>
      <c r="E366" s="33"/>
      <c r="F366" s="18"/>
      <c r="G366" s="18"/>
      <c r="H366" s="16"/>
      <c r="I366" s="16"/>
      <c r="J366" s="16"/>
      <c r="K366" s="16"/>
      <c r="L366" s="16"/>
      <c r="M366" s="16"/>
      <c r="N366" s="16"/>
      <c r="O366" s="16"/>
      <c r="P366" s="24"/>
      <c r="Q366" s="19"/>
    </row>
    <row r="367" spans="1:17" s="48" customFormat="1" ht="73.5" customHeight="1" x14ac:dyDescent="0.35">
      <c r="B367" s="46"/>
      <c r="C367" s="45" t="s">
        <v>199</v>
      </c>
      <c r="D367" s="45"/>
      <c r="E367" s="33"/>
      <c r="F367" s="18"/>
      <c r="G367" s="18"/>
      <c r="H367" s="16"/>
      <c r="I367" s="16"/>
      <c r="J367" s="16"/>
      <c r="K367" s="16"/>
      <c r="L367" s="16"/>
      <c r="M367" s="16"/>
      <c r="N367" s="16"/>
      <c r="O367" s="16"/>
      <c r="P367" s="24"/>
      <c r="Q367" s="19"/>
    </row>
    <row r="368" spans="1:17" s="48" customFormat="1" ht="26.5" x14ac:dyDescent="0.35">
      <c r="A368" s="48" t="s">
        <v>35</v>
      </c>
      <c r="B368" s="46"/>
      <c r="C368" s="45" t="s">
        <v>176</v>
      </c>
      <c r="D368" s="45"/>
      <c r="E368" s="96">
        <v>0</v>
      </c>
      <c r="F368" s="20">
        <v>0</v>
      </c>
      <c r="G368" s="20">
        <v>0</v>
      </c>
      <c r="H368" s="80">
        <v>0</v>
      </c>
      <c r="I368" s="80">
        <v>0</v>
      </c>
      <c r="J368" s="80">
        <v>0</v>
      </c>
      <c r="K368" s="80">
        <v>0</v>
      </c>
      <c r="L368" s="80">
        <v>0</v>
      </c>
      <c r="M368" s="80">
        <v>0</v>
      </c>
      <c r="N368" s="16">
        <v>0</v>
      </c>
      <c r="O368" s="16">
        <v>0</v>
      </c>
      <c r="P368" s="24"/>
      <c r="Q368" s="19" t="s">
        <v>21</v>
      </c>
    </row>
    <row r="369" spans="1:17" s="48" customFormat="1" ht="26" x14ac:dyDescent="0.35">
      <c r="B369" s="46"/>
      <c r="C369" s="46"/>
      <c r="D369" s="46" t="s">
        <v>36</v>
      </c>
      <c r="E369" s="33"/>
      <c r="F369" s="18"/>
      <c r="G369" s="18"/>
      <c r="H369" s="16"/>
      <c r="I369" s="16"/>
      <c r="J369" s="16"/>
      <c r="K369" s="16"/>
      <c r="L369" s="16"/>
      <c r="M369" s="16"/>
      <c r="N369" s="16"/>
      <c r="O369" s="16"/>
      <c r="P369" s="24"/>
      <c r="Q369" s="19"/>
    </row>
    <row r="370" spans="1:17" s="48" customFormat="1" ht="20.149999999999999" customHeight="1" x14ac:dyDescent="0.35">
      <c r="B370" s="135" t="s">
        <v>200</v>
      </c>
      <c r="C370" s="136"/>
      <c r="D370" s="137"/>
      <c r="E370" s="112">
        <f>SUM(E371:E451)</f>
        <v>0</v>
      </c>
      <c r="F370" s="111">
        <f t="shared" ref="F370:P370" si="30">SUM(F371:F451)</f>
        <v>0</v>
      </c>
      <c r="G370" s="111">
        <f t="shared" si="30"/>
        <v>0</v>
      </c>
      <c r="H370" s="117">
        <f t="shared" si="30"/>
        <v>14624166</v>
      </c>
      <c r="I370" s="117">
        <f t="shared" si="30"/>
        <v>14499166</v>
      </c>
      <c r="J370" s="117">
        <f t="shared" si="30"/>
        <v>14499166</v>
      </c>
      <c r="K370" s="117">
        <f t="shared" si="30"/>
        <v>14499166</v>
      </c>
      <c r="L370" s="117">
        <f t="shared" si="30"/>
        <v>14499166</v>
      </c>
      <c r="M370" s="117">
        <f t="shared" si="30"/>
        <v>14499166</v>
      </c>
      <c r="N370" s="117">
        <f t="shared" si="30"/>
        <v>0</v>
      </c>
      <c r="O370" s="117">
        <f t="shared" si="30"/>
        <v>0</v>
      </c>
      <c r="P370" s="18">
        <f t="shared" si="30"/>
        <v>0</v>
      </c>
      <c r="Q370" s="94"/>
    </row>
    <row r="371" spans="1:17" s="48" customFormat="1" ht="20.149999999999999" customHeight="1" x14ac:dyDescent="0.35">
      <c r="B371" s="156" t="s">
        <v>201</v>
      </c>
      <c r="C371" s="157"/>
      <c r="D371" s="157"/>
      <c r="E371" s="157"/>
      <c r="F371" s="157"/>
      <c r="G371" s="157"/>
      <c r="H371" s="157"/>
      <c r="I371" s="157"/>
      <c r="J371" s="157"/>
      <c r="K371" s="157"/>
      <c r="L371" s="157"/>
      <c r="M371" s="157"/>
      <c r="N371" s="157"/>
      <c r="O371" s="157"/>
      <c r="P371" s="157"/>
      <c r="Q371" s="158"/>
    </row>
    <row r="372" spans="1:17" s="48" customFormat="1" ht="45.75" customHeight="1" x14ac:dyDescent="0.35">
      <c r="B372" s="67"/>
      <c r="C372" s="45" t="s">
        <v>202</v>
      </c>
      <c r="D372" s="45"/>
      <c r="E372" s="96"/>
      <c r="F372" s="20"/>
      <c r="G372" s="20"/>
      <c r="H372" s="80"/>
      <c r="I372" s="80"/>
      <c r="J372" s="80"/>
      <c r="K372" s="80"/>
      <c r="L372" s="80"/>
      <c r="M372" s="80"/>
      <c r="N372" s="16"/>
      <c r="O372" s="16"/>
      <c r="P372" s="24"/>
      <c r="Q372" s="19"/>
    </row>
    <row r="373" spans="1:17" s="48" customFormat="1" x14ac:dyDescent="0.35">
      <c r="A373" s="48" t="s">
        <v>20</v>
      </c>
      <c r="B373" s="46"/>
      <c r="C373" s="45" t="s">
        <v>14</v>
      </c>
      <c r="D373" s="45"/>
      <c r="E373" s="96">
        <v>0</v>
      </c>
      <c r="F373" s="20">
        <v>0</v>
      </c>
      <c r="G373" s="20">
        <v>0</v>
      </c>
      <c r="H373" s="80">
        <v>2750000</v>
      </c>
      <c r="I373" s="80">
        <v>2750000</v>
      </c>
      <c r="J373" s="80">
        <v>2750000</v>
      </c>
      <c r="K373" s="80">
        <v>2750000</v>
      </c>
      <c r="L373" s="80">
        <v>2750000</v>
      </c>
      <c r="M373" s="80">
        <v>2750000</v>
      </c>
      <c r="N373" s="16">
        <v>0</v>
      </c>
      <c r="O373" s="16">
        <v>0</v>
      </c>
      <c r="P373" s="24"/>
      <c r="Q373" s="19" t="s">
        <v>203</v>
      </c>
    </row>
    <row r="374" spans="1:17" s="48" customFormat="1" ht="26" x14ac:dyDescent="0.35">
      <c r="B374" s="46"/>
      <c r="C374" s="46"/>
      <c r="D374" s="46" t="s">
        <v>36</v>
      </c>
      <c r="E374" s="96"/>
      <c r="F374" s="20"/>
      <c r="G374" s="20"/>
      <c r="H374" s="80"/>
      <c r="I374" s="80"/>
      <c r="J374" s="80"/>
      <c r="K374" s="80"/>
      <c r="L374" s="80"/>
      <c r="M374" s="80"/>
      <c r="N374" s="16"/>
      <c r="O374" s="16"/>
      <c r="P374" s="24"/>
      <c r="Q374" s="19"/>
    </row>
    <row r="375" spans="1:17" s="48" customFormat="1" ht="62.25" customHeight="1" x14ac:dyDescent="0.35">
      <c r="B375" s="67"/>
      <c r="C375" s="45" t="s">
        <v>204</v>
      </c>
      <c r="D375" s="45"/>
      <c r="E375" s="96"/>
      <c r="F375" s="20"/>
      <c r="G375" s="20"/>
      <c r="H375" s="80"/>
      <c r="I375" s="80"/>
      <c r="J375" s="80"/>
      <c r="K375" s="80"/>
      <c r="L375" s="80"/>
      <c r="M375" s="80"/>
      <c r="N375" s="16"/>
      <c r="O375" s="16"/>
      <c r="P375" s="24"/>
      <c r="Q375" s="19"/>
    </row>
    <row r="376" spans="1:17" s="48" customFormat="1" ht="26.5" x14ac:dyDescent="0.35">
      <c r="A376" s="48" t="s">
        <v>20</v>
      </c>
      <c r="B376" s="67"/>
      <c r="C376" s="45" t="s">
        <v>14</v>
      </c>
      <c r="D376" s="45"/>
      <c r="E376" s="96"/>
      <c r="F376" s="20"/>
      <c r="G376" s="20"/>
      <c r="H376" s="80"/>
      <c r="I376" s="80"/>
      <c r="J376" s="80"/>
      <c r="K376" s="80"/>
      <c r="L376" s="80"/>
      <c r="M376" s="80"/>
      <c r="N376" s="16"/>
      <c r="O376" s="16"/>
      <c r="P376" s="24"/>
      <c r="Q376" s="19" t="s">
        <v>21</v>
      </c>
    </row>
    <row r="377" spans="1:17" s="48" customFormat="1" ht="26" x14ac:dyDescent="0.35">
      <c r="B377" s="46"/>
      <c r="C377" s="46"/>
      <c r="D377" s="46" t="s">
        <v>36</v>
      </c>
      <c r="E377" s="96"/>
      <c r="F377" s="20"/>
      <c r="G377" s="20"/>
      <c r="H377" s="80"/>
      <c r="I377" s="80"/>
      <c r="J377" s="80"/>
      <c r="K377" s="80"/>
      <c r="L377" s="80"/>
      <c r="M377" s="80"/>
      <c r="N377" s="16"/>
      <c r="O377" s="16"/>
      <c r="P377" s="24"/>
      <c r="Q377" s="19"/>
    </row>
    <row r="378" spans="1:17" s="48" customFormat="1" ht="114.75" customHeight="1" x14ac:dyDescent="0.35">
      <c r="B378" s="46"/>
      <c r="C378" s="45" t="s">
        <v>205</v>
      </c>
      <c r="D378" s="45"/>
      <c r="E378" s="96"/>
      <c r="F378" s="20"/>
      <c r="G378" s="20"/>
      <c r="H378" s="80"/>
      <c r="I378" s="80"/>
      <c r="J378" s="80"/>
      <c r="K378" s="80"/>
      <c r="L378" s="80"/>
      <c r="M378" s="80"/>
      <c r="N378" s="16"/>
      <c r="O378" s="16"/>
      <c r="P378" s="24"/>
      <c r="Q378" s="19"/>
    </row>
    <row r="379" spans="1:17" s="48" customFormat="1" ht="115.5" customHeight="1" x14ac:dyDescent="0.35">
      <c r="B379" s="46"/>
      <c r="C379" s="45" t="s">
        <v>206</v>
      </c>
      <c r="D379" s="45"/>
      <c r="E379" s="96"/>
      <c r="F379" s="20"/>
      <c r="G379" s="20"/>
      <c r="H379" s="80"/>
      <c r="I379" s="80"/>
      <c r="J379" s="80"/>
      <c r="K379" s="80"/>
      <c r="L379" s="80"/>
      <c r="M379" s="80"/>
      <c r="N379" s="16"/>
      <c r="O379" s="16"/>
      <c r="P379" s="24"/>
      <c r="Q379" s="19"/>
    </row>
    <row r="380" spans="1:17" s="48" customFormat="1" ht="99" customHeight="1" x14ac:dyDescent="0.35">
      <c r="B380" s="46"/>
      <c r="C380" s="45" t="s">
        <v>207</v>
      </c>
      <c r="D380" s="45"/>
      <c r="E380" s="96"/>
      <c r="F380" s="20"/>
      <c r="G380" s="20"/>
      <c r="H380" s="80"/>
      <c r="I380" s="80"/>
      <c r="J380" s="80"/>
      <c r="K380" s="80"/>
      <c r="L380" s="80"/>
      <c r="M380" s="80"/>
      <c r="N380" s="16"/>
      <c r="O380" s="16"/>
      <c r="P380" s="24"/>
      <c r="Q380" s="19"/>
    </row>
    <row r="381" spans="1:17" s="48" customFormat="1" ht="101.25" customHeight="1" x14ac:dyDescent="0.35">
      <c r="B381" s="46"/>
      <c r="C381" s="45" t="s">
        <v>208</v>
      </c>
      <c r="D381" s="45"/>
      <c r="E381" s="96"/>
      <c r="F381" s="20"/>
      <c r="G381" s="20"/>
      <c r="H381" s="80"/>
      <c r="I381" s="80"/>
      <c r="J381" s="80"/>
      <c r="K381" s="80"/>
      <c r="L381" s="80"/>
      <c r="M381" s="80"/>
      <c r="N381" s="16"/>
      <c r="O381" s="16"/>
      <c r="P381" s="24"/>
      <c r="Q381" s="19"/>
    </row>
    <row r="382" spans="1:17" s="48" customFormat="1" ht="119.25" customHeight="1" x14ac:dyDescent="0.35">
      <c r="A382" s="48" t="s">
        <v>20</v>
      </c>
      <c r="B382" s="46"/>
      <c r="C382" s="45" t="s">
        <v>14</v>
      </c>
      <c r="D382" s="45"/>
      <c r="E382" s="96"/>
      <c r="F382" s="20"/>
      <c r="G382" s="20"/>
      <c r="H382" s="80">
        <v>7277500</v>
      </c>
      <c r="I382" s="80">
        <v>7277500</v>
      </c>
      <c r="J382" s="80">
        <v>7277500</v>
      </c>
      <c r="K382" s="80">
        <v>7277500</v>
      </c>
      <c r="L382" s="80">
        <v>7277500</v>
      </c>
      <c r="M382" s="80">
        <v>7277500</v>
      </c>
      <c r="N382" s="16"/>
      <c r="O382" s="16"/>
      <c r="P382" s="24"/>
      <c r="Q382" s="19" t="s">
        <v>209</v>
      </c>
    </row>
    <row r="383" spans="1:17" s="48" customFormat="1" ht="26" x14ac:dyDescent="0.35">
      <c r="B383" s="46"/>
      <c r="C383" s="46"/>
      <c r="D383" s="46" t="s">
        <v>36</v>
      </c>
      <c r="E383" s="96"/>
      <c r="F383" s="20"/>
      <c r="G383" s="20"/>
      <c r="H383" s="80"/>
      <c r="I383" s="80"/>
      <c r="J383" s="80"/>
      <c r="K383" s="80"/>
      <c r="L383" s="80"/>
      <c r="M383" s="80"/>
      <c r="N383" s="16"/>
      <c r="O383" s="16"/>
      <c r="P383" s="24"/>
      <c r="Q383" s="19"/>
    </row>
    <row r="384" spans="1:17" s="66" customFormat="1" ht="26" x14ac:dyDescent="0.35">
      <c r="B384" s="46"/>
      <c r="C384" s="45" t="s">
        <v>210</v>
      </c>
      <c r="D384" s="45"/>
      <c r="E384" s="33"/>
      <c r="F384" s="18"/>
      <c r="G384" s="18"/>
      <c r="H384" s="16"/>
      <c r="I384" s="16"/>
      <c r="J384" s="16"/>
      <c r="K384" s="16"/>
      <c r="L384" s="16"/>
      <c r="M384" s="16"/>
      <c r="N384" s="16"/>
      <c r="O384" s="16"/>
      <c r="P384" s="24"/>
      <c r="Q384" s="19"/>
    </row>
    <row r="385" spans="1:17" s="66" customFormat="1" ht="26.5" x14ac:dyDescent="0.35">
      <c r="A385" s="66" t="s">
        <v>35</v>
      </c>
      <c r="B385" s="46"/>
      <c r="C385" s="45" t="s">
        <v>14</v>
      </c>
      <c r="D385" s="45"/>
      <c r="E385" s="33"/>
      <c r="F385" s="18"/>
      <c r="G385" s="18"/>
      <c r="H385" s="16"/>
      <c r="I385" s="16"/>
      <c r="J385" s="16"/>
      <c r="K385" s="16"/>
      <c r="L385" s="16"/>
      <c r="M385" s="16"/>
      <c r="N385" s="16"/>
      <c r="O385" s="16"/>
      <c r="P385" s="24"/>
      <c r="Q385" s="19" t="s">
        <v>21</v>
      </c>
    </row>
    <row r="386" spans="1:17" s="66" customFormat="1" ht="26" x14ac:dyDescent="0.35">
      <c r="B386" s="46"/>
      <c r="C386" s="46"/>
      <c r="D386" s="46" t="s">
        <v>36</v>
      </c>
      <c r="E386" s="33"/>
      <c r="F386" s="18"/>
      <c r="G386" s="18"/>
      <c r="H386" s="16"/>
      <c r="I386" s="16"/>
      <c r="J386" s="16"/>
      <c r="K386" s="16"/>
      <c r="L386" s="16"/>
      <c r="M386" s="16"/>
      <c r="N386" s="16"/>
      <c r="O386" s="16"/>
      <c r="P386" s="24"/>
      <c r="Q386" s="19"/>
    </row>
    <row r="387" spans="1:17" s="66" customFormat="1" ht="47.25" customHeight="1" x14ac:dyDescent="0.35">
      <c r="B387" s="46"/>
      <c r="C387" s="45" t="s">
        <v>211</v>
      </c>
      <c r="D387" s="45"/>
      <c r="E387" s="33"/>
      <c r="F387" s="18"/>
      <c r="G387" s="18"/>
      <c r="H387" s="16"/>
      <c r="I387" s="16"/>
      <c r="J387" s="16"/>
      <c r="K387" s="16"/>
      <c r="L387" s="16"/>
      <c r="M387" s="16"/>
      <c r="N387" s="16"/>
      <c r="O387" s="16"/>
      <c r="P387" s="24"/>
      <c r="Q387" s="19"/>
    </row>
    <row r="388" spans="1:17" s="66" customFormat="1" ht="26.5" x14ac:dyDescent="0.35">
      <c r="A388" s="66" t="s">
        <v>35</v>
      </c>
      <c r="B388" s="46"/>
      <c r="C388" s="45" t="s">
        <v>14</v>
      </c>
      <c r="D388" s="45"/>
      <c r="E388" s="33"/>
      <c r="F388" s="18"/>
      <c r="G388" s="18"/>
      <c r="H388" s="16"/>
      <c r="I388" s="16"/>
      <c r="J388" s="16"/>
      <c r="K388" s="16"/>
      <c r="L388" s="16"/>
      <c r="M388" s="16"/>
      <c r="N388" s="16"/>
      <c r="O388" s="16"/>
      <c r="P388" s="24"/>
      <c r="Q388" s="19" t="s">
        <v>21</v>
      </c>
    </row>
    <row r="389" spans="1:17" s="66" customFormat="1" ht="26" x14ac:dyDescent="0.35">
      <c r="B389" s="46"/>
      <c r="C389" s="46"/>
      <c r="D389" s="46" t="s">
        <v>36</v>
      </c>
      <c r="E389" s="33"/>
      <c r="F389" s="18"/>
      <c r="G389" s="18"/>
      <c r="H389" s="16"/>
      <c r="I389" s="16"/>
      <c r="J389" s="16"/>
      <c r="K389" s="16"/>
      <c r="L389" s="16"/>
      <c r="M389" s="16"/>
      <c r="N389" s="16"/>
      <c r="O389" s="16"/>
      <c r="P389" s="24"/>
      <c r="Q389" s="19"/>
    </row>
    <row r="390" spans="1:17" s="66" customFormat="1" ht="117" customHeight="1" x14ac:dyDescent="0.35">
      <c r="B390" s="46"/>
      <c r="C390" s="45" t="s">
        <v>212</v>
      </c>
      <c r="D390" s="45"/>
      <c r="E390" s="33"/>
      <c r="F390" s="18"/>
      <c r="G390" s="18"/>
      <c r="H390" s="16"/>
      <c r="I390" s="16"/>
      <c r="J390" s="16"/>
      <c r="K390" s="16"/>
      <c r="L390" s="16"/>
      <c r="M390" s="16"/>
      <c r="N390" s="16"/>
      <c r="O390" s="16"/>
      <c r="P390" s="24"/>
      <c r="Q390" s="19"/>
    </row>
    <row r="391" spans="1:17" s="66" customFormat="1" ht="26.5" x14ac:dyDescent="0.35">
      <c r="A391" s="66" t="s">
        <v>35</v>
      </c>
      <c r="B391" s="46"/>
      <c r="C391" s="45" t="s">
        <v>14</v>
      </c>
      <c r="D391" s="45"/>
      <c r="E391" s="33"/>
      <c r="F391" s="18"/>
      <c r="G391" s="18"/>
      <c r="H391" s="16"/>
      <c r="I391" s="16"/>
      <c r="J391" s="16"/>
      <c r="K391" s="16"/>
      <c r="L391" s="16"/>
      <c r="M391" s="16"/>
      <c r="N391" s="16"/>
      <c r="O391" s="16"/>
      <c r="P391" s="24"/>
      <c r="Q391" s="19" t="s">
        <v>21</v>
      </c>
    </row>
    <row r="392" spans="1:17" s="66" customFormat="1" ht="26" x14ac:dyDescent="0.35">
      <c r="B392" s="46"/>
      <c r="C392" s="46"/>
      <c r="D392" s="46" t="s">
        <v>36</v>
      </c>
      <c r="E392" s="33"/>
      <c r="F392" s="18"/>
      <c r="G392" s="18"/>
      <c r="H392" s="16"/>
      <c r="I392" s="16"/>
      <c r="J392" s="16"/>
      <c r="K392" s="16"/>
      <c r="L392" s="16"/>
      <c r="M392" s="16"/>
      <c r="N392" s="16"/>
      <c r="O392" s="16"/>
      <c r="P392" s="24"/>
      <c r="Q392" s="19"/>
    </row>
    <row r="393" spans="1:17" s="66" customFormat="1" ht="48" customHeight="1" x14ac:dyDescent="0.35">
      <c r="B393" s="46"/>
      <c r="C393" s="45" t="s">
        <v>213</v>
      </c>
      <c r="D393" s="45"/>
      <c r="E393" s="33"/>
      <c r="F393" s="18"/>
      <c r="G393" s="18"/>
      <c r="H393" s="16"/>
      <c r="I393" s="16"/>
      <c r="J393" s="16"/>
      <c r="K393" s="16"/>
      <c r="L393" s="16"/>
      <c r="M393" s="16"/>
      <c r="N393" s="16"/>
      <c r="O393" s="16"/>
      <c r="P393" s="24"/>
      <c r="Q393" s="19"/>
    </row>
    <row r="394" spans="1:17" s="66" customFormat="1" ht="26.5" x14ac:dyDescent="0.35">
      <c r="A394" s="66" t="s">
        <v>35</v>
      </c>
      <c r="B394" s="46"/>
      <c r="C394" s="45" t="s">
        <v>14</v>
      </c>
      <c r="D394" s="45"/>
      <c r="E394" s="33"/>
      <c r="F394" s="18"/>
      <c r="G394" s="18"/>
      <c r="H394" s="16"/>
      <c r="I394" s="16"/>
      <c r="J394" s="16"/>
      <c r="K394" s="16"/>
      <c r="L394" s="16"/>
      <c r="M394" s="16"/>
      <c r="N394" s="16"/>
      <c r="O394" s="16"/>
      <c r="P394" s="24"/>
      <c r="Q394" s="19" t="s">
        <v>21</v>
      </c>
    </row>
    <row r="395" spans="1:17" s="66" customFormat="1" ht="26" x14ac:dyDescent="0.35">
      <c r="B395" s="46"/>
      <c r="C395" s="46"/>
      <c r="D395" s="46" t="s">
        <v>36</v>
      </c>
      <c r="E395" s="33"/>
      <c r="F395" s="18"/>
      <c r="G395" s="18"/>
      <c r="H395" s="16"/>
      <c r="I395" s="16"/>
      <c r="J395" s="16"/>
      <c r="K395" s="16"/>
      <c r="L395" s="16"/>
      <c r="M395" s="16"/>
      <c r="N395" s="16"/>
      <c r="O395" s="16"/>
      <c r="P395" s="24"/>
      <c r="Q395" s="19"/>
    </row>
    <row r="396" spans="1:17" s="48" customFormat="1" ht="20.149999999999999" customHeight="1" x14ac:dyDescent="0.35">
      <c r="B396" s="159" t="s">
        <v>214</v>
      </c>
      <c r="C396" s="160"/>
      <c r="D396" s="160"/>
      <c r="E396" s="160"/>
      <c r="F396" s="160"/>
      <c r="G396" s="160"/>
      <c r="H396" s="160"/>
      <c r="I396" s="160"/>
      <c r="J396" s="160"/>
      <c r="K396" s="160"/>
      <c r="L396" s="160"/>
      <c r="M396" s="160"/>
      <c r="N396" s="160"/>
      <c r="O396" s="160"/>
      <c r="P396" s="160"/>
      <c r="Q396" s="161"/>
    </row>
    <row r="397" spans="1:17" s="48" customFormat="1" ht="87.75" customHeight="1" x14ac:dyDescent="0.35">
      <c r="B397" s="74"/>
      <c r="C397" s="45" t="s">
        <v>215</v>
      </c>
      <c r="D397" s="45"/>
      <c r="E397" s="103"/>
      <c r="F397" s="49"/>
      <c r="G397" s="49"/>
      <c r="H397" s="56"/>
      <c r="I397" s="56"/>
      <c r="J397" s="56"/>
      <c r="K397" s="56"/>
      <c r="L397" s="56"/>
      <c r="M397" s="56"/>
      <c r="N397" s="55"/>
      <c r="O397" s="55"/>
      <c r="P397" s="50"/>
      <c r="Q397" s="47"/>
    </row>
    <row r="398" spans="1:17" s="48" customFormat="1" ht="87" customHeight="1" x14ac:dyDescent="0.35">
      <c r="A398" s="48" t="s">
        <v>20</v>
      </c>
      <c r="B398" s="74"/>
      <c r="C398" s="45" t="s">
        <v>14</v>
      </c>
      <c r="D398" s="45"/>
      <c r="E398" s="103"/>
      <c r="F398" s="49"/>
      <c r="G398" s="49"/>
      <c r="H398" s="56"/>
      <c r="I398" s="56"/>
      <c r="J398" s="56"/>
      <c r="K398" s="56"/>
      <c r="L398" s="56"/>
      <c r="M398" s="56"/>
      <c r="N398" s="55"/>
      <c r="O398" s="55"/>
      <c r="P398" s="50"/>
      <c r="Q398" s="19" t="s">
        <v>216</v>
      </c>
    </row>
    <row r="399" spans="1:17" s="48" customFormat="1" ht="26" x14ac:dyDescent="0.35">
      <c r="B399" s="74"/>
      <c r="C399" s="46"/>
      <c r="D399" s="46" t="s">
        <v>36</v>
      </c>
      <c r="E399" s="103"/>
      <c r="F399" s="49"/>
      <c r="G399" s="49"/>
      <c r="H399" s="56"/>
      <c r="I399" s="56"/>
      <c r="J399" s="56"/>
      <c r="K399" s="56"/>
      <c r="L399" s="56"/>
      <c r="M399" s="56"/>
      <c r="N399" s="55"/>
      <c r="O399" s="55"/>
      <c r="P399" s="64"/>
      <c r="Q399" s="19"/>
    </row>
    <row r="400" spans="1:17" s="48" customFormat="1" ht="31.5" customHeight="1" x14ac:dyDescent="0.35">
      <c r="B400" s="74"/>
      <c r="C400" s="45" t="s">
        <v>217</v>
      </c>
      <c r="D400" s="45"/>
      <c r="E400" s="103"/>
      <c r="F400" s="49"/>
      <c r="G400" s="49"/>
      <c r="H400" s="56"/>
      <c r="I400" s="56"/>
      <c r="J400" s="56"/>
      <c r="K400" s="56"/>
      <c r="L400" s="56"/>
      <c r="M400" s="56"/>
      <c r="N400" s="55"/>
      <c r="O400" s="55"/>
      <c r="P400" s="50"/>
      <c r="Q400" s="47"/>
    </row>
    <row r="401" spans="1:17" s="48" customFormat="1" ht="72.75" customHeight="1" x14ac:dyDescent="0.35">
      <c r="A401" s="48" t="s">
        <v>20</v>
      </c>
      <c r="B401" s="74"/>
      <c r="C401" s="45" t="s">
        <v>14</v>
      </c>
      <c r="D401" s="45"/>
      <c r="E401" s="103">
        <v>0</v>
      </c>
      <c r="F401" s="49">
        <v>0</v>
      </c>
      <c r="G401" s="49">
        <v>0</v>
      </c>
      <c r="H401" s="56">
        <v>3943333</v>
      </c>
      <c r="I401" s="56">
        <v>3943333</v>
      </c>
      <c r="J401" s="56">
        <v>3943333</v>
      </c>
      <c r="K401" s="56">
        <v>3943333</v>
      </c>
      <c r="L401" s="56">
        <v>3943333</v>
      </c>
      <c r="M401" s="56">
        <v>3943333</v>
      </c>
      <c r="N401" s="55">
        <v>0</v>
      </c>
      <c r="O401" s="55">
        <v>0</v>
      </c>
      <c r="P401" s="64"/>
      <c r="Q401" s="19" t="s">
        <v>218</v>
      </c>
    </row>
    <row r="402" spans="1:17" s="48" customFormat="1" ht="26" x14ac:dyDescent="0.35">
      <c r="B402" s="74"/>
      <c r="C402" s="46"/>
      <c r="D402" s="46" t="s">
        <v>36</v>
      </c>
      <c r="E402" s="103"/>
      <c r="F402" s="49"/>
      <c r="G402" s="49"/>
      <c r="H402" s="56"/>
      <c r="I402" s="56"/>
      <c r="J402" s="56"/>
      <c r="K402" s="56"/>
      <c r="L402" s="56"/>
      <c r="M402" s="56"/>
      <c r="N402" s="55"/>
      <c r="O402" s="55"/>
      <c r="P402" s="64"/>
      <c r="Q402" s="19"/>
    </row>
    <row r="403" spans="1:17" s="48" customFormat="1" ht="130.5" customHeight="1" x14ac:dyDescent="0.35">
      <c r="B403" s="74"/>
      <c r="C403" s="45" t="s">
        <v>219</v>
      </c>
      <c r="D403" s="45"/>
      <c r="E403" s="103"/>
      <c r="F403" s="49"/>
      <c r="G403" s="49"/>
      <c r="H403" s="56"/>
      <c r="I403" s="56"/>
      <c r="J403" s="56"/>
      <c r="K403" s="56"/>
      <c r="L403" s="56"/>
      <c r="M403" s="56"/>
      <c r="N403" s="55"/>
      <c r="O403" s="55"/>
      <c r="P403" s="50"/>
      <c r="Q403" s="47"/>
    </row>
    <row r="404" spans="1:17" s="48" customFormat="1" ht="89.25" customHeight="1" x14ac:dyDescent="0.35">
      <c r="A404" s="48" t="s">
        <v>20</v>
      </c>
      <c r="B404" s="74"/>
      <c r="C404" s="45" t="s">
        <v>14</v>
      </c>
      <c r="D404" s="45"/>
      <c r="E404" s="103">
        <v>0</v>
      </c>
      <c r="F404" s="49">
        <v>0</v>
      </c>
      <c r="G404" s="49">
        <v>0</v>
      </c>
      <c r="H404" s="56">
        <v>528333</v>
      </c>
      <c r="I404" s="56">
        <v>528333</v>
      </c>
      <c r="J404" s="56">
        <v>528333</v>
      </c>
      <c r="K404" s="56">
        <v>528333</v>
      </c>
      <c r="L404" s="56">
        <v>528333</v>
      </c>
      <c r="M404" s="56">
        <v>528333</v>
      </c>
      <c r="N404" s="55">
        <v>0</v>
      </c>
      <c r="O404" s="55">
        <v>0</v>
      </c>
      <c r="P404" s="64"/>
      <c r="Q404" s="19" t="s">
        <v>220</v>
      </c>
    </row>
    <row r="405" spans="1:17" s="48" customFormat="1" ht="26" x14ac:dyDescent="0.35">
      <c r="B405" s="74"/>
      <c r="C405" s="46"/>
      <c r="D405" s="46" t="s">
        <v>36</v>
      </c>
      <c r="E405" s="103"/>
      <c r="F405" s="49"/>
      <c r="G405" s="49"/>
      <c r="H405" s="56"/>
      <c r="I405" s="56"/>
      <c r="J405" s="56"/>
      <c r="K405" s="56"/>
      <c r="L405" s="56"/>
      <c r="M405" s="56"/>
      <c r="N405" s="55"/>
      <c r="O405" s="55"/>
      <c r="P405" s="64"/>
      <c r="Q405" s="19"/>
    </row>
    <row r="406" spans="1:17" s="51" customFormat="1" ht="45" customHeight="1" x14ac:dyDescent="0.35">
      <c r="B406" s="75"/>
      <c r="C406" s="45" t="s">
        <v>221</v>
      </c>
      <c r="D406" s="45"/>
      <c r="E406" s="104"/>
      <c r="F406" s="52"/>
      <c r="G406" s="52"/>
      <c r="H406" s="86"/>
      <c r="I406" s="86"/>
      <c r="J406" s="86"/>
      <c r="K406" s="86"/>
      <c r="L406" s="86"/>
      <c r="M406" s="86"/>
      <c r="N406" s="87"/>
      <c r="O406" s="87"/>
      <c r="P406" s="53"/>
      <c r="Q406" s="47"/>
    </row>
    <row r="407" spans="1:17" s="48" customFormat="1" ht="26.5" x14ac:dyDescent="0.35">
      <c r="A407" s="48" t="s">
        <v>20</v>
      </c>
      <c r="B407" s="74"/>
      <c r="C407" s="45" t="s">
        <v>14</v>
      </c>
      <c r="D407" s="45"/>
      <c r="E407" s="103"/>
      <c r="F407" s="49"/>
      <c r="G407" s="49"/>
      <c r="H407" s="56"/>
      <c r="I407" s="56"/>
      <c r="J407" s="56"/>
      <c r="K407" s="56"/>
      <c r="L407" s="56"/>
      <c r="M407" s="56"/>
      <c r="N407" s="55"/>
      <c r="O407" s="55"/>
      <c r="P407" s="50"/>
      <c r="Q407" s="19" t="s">
        <v>21</v>
      </c>
    </row>
    <row r="408" spans="1:17" s="48" customFormat="1" ht="26" x14ac:dyDescent="0.35">
      <c r="B408" s="74"/>
      <c r="C408" s="46"/>
      <c r="D408" s="46" t="s">
        <v>36</v>
      </c>
      <c r="E408" s="103"/>
      <c r="F408" s="49"/>
      <c r="G408" s="49"/>
      <c r="H408" s="56"/>
      <c r="I408" s="56"/>
      <c r="J408" s="56"/>
      <c r="K408" s="56"/>
      <c r="L408" s="56"/>
      <c r="M408" s="56"/>
      <c r="N408" s="55"/>
      <c r="O408" s="55"/>
      <c r="P408" s="64"/>
      <c r="Q408" s="19"/>
    </row>
    <row r="409" spans="1:17" s="48" customFormat="1" x14ac:dyDescent="0.35">
      <c r="B409" s="74"/>
      <c r="C409" s="45" t="s">
        <v>222</v>
      </c>
      <c r="D409" s="45"/>
      <c r="E409" s="103"/>
      <c r="F409" s="49"/>
      <c r="G409" s="49"/>
      <c r="H409" s="56"/>
      <c r="I409" s="56"/>
      <c r="J409" s="56"/>
      <c r="K409" s="56"/>
      <c r="L409" s="56"/>
      <c r="M409" s="56"/>
      <c r="N409" s="55"/>
      <c r="O409" s="55"/>
      <c r="P409" s="50"/>
      <c r="Q409" s="47"/>
    </row>
    <row r="410" spans="1:17" s="48" customFormat="1" ht="71.25" customHeight="1" x14ac:dyDescent="0.35">
      <c r="A410" s="48" t="s">
        <v>20</v>
      </c>
      <c r="B410" s="74"/>
      <c r="C410" s="45" t="s">
        <v>14</v>
      </c>
      <c r="D410" s="45"/>
      <c r="E410" s="103"/>
      <c r="F410" s="49"/>
      <c r="G410" s="49"/>
      <c r="H410" s="56"/>
      <c r="I410" s="56"/>
      <c r="J410" s="56"/>
      <c r="K410" s="56"/>
      <c r="L410" s="56"/>
      <c r="M410" s="56"/>
      <c r="N410" s="55"/>
      <c r="O410" s="55"/>
      <c r="P410" s="50"/>
      <c r="Q410" s="19" t="s">
        <v>223</v>
      </c>
    </row>
    <row r="411" spans="1:17" s="48" customFormat="1" ht="26" x14ac:dyDescent="0.35">
      <c r="B411" s="74"/>
      <c r="C411" s="46"/>
      <c r="D411" s="46" t="s">
        <v>36</v>
      </c>
      <c r="E411" s="103"/>
      <c r="F411" s="49"/>
      <c r="G411" s="49"/>
      <c r="H411" s="56"/>
      <c r="I411" s="56"/>
      <c r="J411" s="56"/>
      <c r="K411" s="56"/>
      <c r="L411" s="56"/>
      <c r="M411" s="56"/>
      <c r="N411" s="55"/>
      <c r="O411" s="55"/>
      <c r="P411" s="64"/>
      <c r="Q411" s="19"/>
    </row>
    <row r="412" spans="1:17" s="48" customFormat="1" ht="26" x14ac:dyDescent="0.35">
      <c r="B412" s="74"/>
      <c r="C412" s="45" t="s">
        <v>224</v>
      </c>
      <c r="D412" s="45"/>
      <c r="E412" s="103"/>
      <c r="F412" s="49"/>
      <c r="G412" s="49"/>
      <c r="H412" s="56"/>
      <c r="I412" s="56"/>
      <c r="J412" s="56"/>
      <c r="K412" s="56"/>
      <c r="L412" s="56"/>
      <c r="M412" s="56"/>
      <c r="N412" s="55"/>
      <c r="O412" s="55"/>
      <c r="P412" s="50"/>
      <c r="Q412" s="47"/>
    </row>
    <row r="413" spans="1:17" s="48" customFormat="1" ht="89.25" customHeight="1" x14ac:dyDescent="0.35">
      <c r="A413" s="48" t="s">
        <v>20</v>
      </c>
      <c r="B413" s="74"/>
      <c r="C413" s="45" t="s">
        <v>14</v>
      </c>
      <c r="D413" s="45"/>
      <c r="E413" s="103"/>
      <c r="F413" s="49"/>
      <c r="G413" s="49"/>
      <c r="H413" s="56"/>
      <c r="I413" s="56"/>
      <c r="J413" s="56"/>
      <c r="K413" s="56"/>
      <c r="L413" s="56"/>
      <c r="M413" s="56"/>
      <c r="N413" s="55"/>
      <c r="O413" s="55"/>
      <c r="P413" s="50"/>
      <c r="Q413" s="19" t="s">
        <v>225</v>
      </c>
    </row>
    <row r="414" spans="1:17" s="48" customFormat="1" ht="26" x14ac:dyDescent="0.35">
      <c r="B414" s="74"/>
      <c r="C414" s="46"/>
      <c r="D414" s="46" t="s">
        <v>36</v>
      </c>
      <c r="E414" s="103"/>
      <c r="F414" s="49"/>
      <c r="G414" s="49"/>
      <c r="H414" s="56"/>
      <c r="I414" s="56"/>
      <c r="J414" s="56"/>
      <c r="K414" s="56"/>
      <c r="L414" s="56"/>
      <c r="M414" s="56"/>
      <c r="N414" s="55"/>
      <c r="O414" s="55"/>
      <c r="P414" s="64"/>
      <c r="Q414" s="19"/>
    </row>
    <row r="415" spans="1:17" s="48" customFormat="1" ht="57" customHeight="1" x14ac:dyDescent="0.35">
      <c r="B415" s="46"/>
      <c r="C415" s="45" t="s">
        <v>226</v>
      </c>
      <c r="D415" s="45"/>
      <c r="E415" s="33"/>
      <c r="F415" s="18"/>
      <c r="G415" s="18"/>
      <c r="H415" s="16"/>
      <c r="I415" s="16"/>
      <c r="J415" s="16"/>
      <c r="K415" s="16"/>
      <c r="L415" s="16"/>
      <c r="M415" s="16"/>
      <c r="N415" s="16"/>
      <c r="O415" s="16"/>
      <c r="P415" s="24"/>
      <c r="Q415" s="19"/>
    </row>
    <row r="416" spans="1:17" s="48" customFormat="1" ht="39.5" x14ac:dyDescent="0.35">
      <c r="A416" s="48" t="s">
        <v>35</v>
      </c>
      <c r="B416" s="46"/>
      <c r="C416" s="45" t="s">
        <v>14</v>
      </c>
      <c r="D416" s="45"/>
      <c r="E416" s="33"/>
      <c r="F416" s="18"/>
      <c r="G416" s="18"/>
      <c r="H416" s="16"/>
      <c r="I416" s="16"/>
      <c r="J416" s="16"/>
      <c r="K416" s="16"/>
      <c r="L416" s="16"/>
      <c r="M416" s="16"/>
      <c r="N416" s="16"/>
      <c r="O416" s="16"/>
      <c r="P416" s="24"/>
      <c r="Q416" s="19" t="s">
        <v>227</v>
      </c>
    </row>
    <row r="417" spans="1:17" s="48" customFormat="1" ht="26" x14ac:dyDescent="0.35">
      <c r="B417" s="46"/>
      <c r="C417" s="46"/>
      <c r="D417" s="46" t="s">
        <v>36</v>
      </c>
      <c r="E417" s="33"/>
      <c r="F417" s="18"/>
      <c r="G417" s="18"/>
      <c r="H417" s="16"/>
      <c r="I417" s="16"/>
      <c r="J417" s="16"/>
      <c r="K417" s="16"/>
      <c r="L417" s="16"/>
      <c r="M417" s="16"/>
      <c r="N417" s="16"/>
      <c r="O417" s="16"/>
      <c r="P417" s="24"/>
      <c r="Q417" s="19"/>
    </row>
    <row r="418" spans="1:17" s="48" customFormat="1" ht="45.75" customHeight="1" x14ac:dyDescent="0.35">
      <c r="B418" s="46"/>
      <c r="C418" s="45" t="s">
        <v>228</v>
      </c>
      <c r="D418" s="45"/>
      <c r="E418" s="33"/>
      <c r="F418" s="18"/>
      <c r="G418" s="18"/>
      <c r="H418" s="16"/>
      <c r="I418" s="16"/>
      <c r="J418" s="16"/>
      <c r="K418" s="16"/>
      <c r="L418" s="16"/>
      <c r="M418" s="16"/>
      <c r="N418" s="16"/>
      <c r="O418" s="16"/>
      <c r="P418" s="24"/>
      <c r="Q418" s="19"/>
    </row>
    <row r="419" spans="1:17" s="48" customFormat="1" x14ac:dyDescent="0.35">
      <c r="A419" s="48" t="s">
        <v>35</v>
      </c>
      <c r="B419" s="46"/>
      <c r="C419" s="45" t="s">
        <v>14</v>
      </c>
      <c r="D419" s="45"/>
      <c r="E419" s="33">
        <v>0</v>
      </c>
      <c r="F419" s="18">
        <v>0</v>
      </c>
      <c r="G419" s="18">
        <v>0</v>
      </c>
      <c r="H419" s="16">
        <v>75000</v>
      </c>
      <c r="I419" s="16">
        <v>0</v>
      </c>
      <c r="J419" s="16">
        <v>0</v>
      </c>
      <c r="K419" s="16">
        <v>0</v>
      </c>
      <c r="L419" s="16">
        <v>0</v>
      </c>
      <c r="M419" s="16">
        <v>0</v>
      </c>
      <c r="N419" s="16">
        <v>0</v>
      </c>
      <c r="O419" s="16">
        <v>0</v>
      </c>
      <c r="P419" s="24"/>
      <c r="Q419" s="19"/>
    </row>
    <row r="420" spans="1:17" s="48" customFormat="1" ht="26" x14ac:dyDescent="0.35">
      <c r="B420" s="46"/>
      <c r="C420" s="46"/>
      <c r="D420" s="46" t="s">
        <v>36</v>
      </c>
      <c r="E420" s="33"/>
      <c r="F420" s="18"/>
      <c r="G420" s="18"/>
      <c r="H420" s="16"/>
      <c r="I420" s="16"/>
      <c r="J420" s="16"/>
      <c r="K420" s="16"/>
      <c r="L420" s="16"/>
      <c r="M420" s="16"/>
      <c r="N420" s="16"/>
      <c r="O420" s="16"/>
      <c r="P420" s="24"/>
      <c r="Q420" s="19"/>
    </row>
    <row r="421" spans="1:17" s="48" customFormat="1" ht="20.149999999999999" customHeight="1" x14ac:dyDescent="0.35">
      <c r="B421" s="165" t="s">
        <v>229</v>
      </c>
      <c r="C421" s="166"/>
      <c r="D421" s="166"/>
      <c r="E421" s="166"/>
      <c r="F421" s="166"/>
      <c r="G421" s="166"/>
      <c r="H421" s="166"/>
      <c r="I421" s="166"/>
      <c r="J421" s="166"/>
      <c r="K421" s="166"/>
      <c r="L421" s="166"/>
      <c r="M421" s="166"/>
      <c r="N421" s="166"/>
      <c r="O421" s="166"/>
      <c r="P421" s="166"/>
      <c r="Q421" s="167"/>
    </row>
    <row r="422" spans="1:17" s="48" customFormat="1" x14ac:dyDescent="0.35">
      <c r="B422" s="74"/>
      <c r="C422" s="45" t="s">
        <v>230</v>
      </c>
      <c r="D422" s="45"/>
      <c r="E422" s="103"/>
      <c r="F422" s="49"/>
      <c r="G422" s="49"/>
      <c r="H422" s="56"/>
      <c r="I422" s="56"/>
      <c r="J422" s="56"/>
      <c r="K422" s="56"/>
      <c r="L422" s="56"/>
      <c r="M422" s="56"/>
      <c r="N422" s="55"/>
      <c r="O422" s="55"/>
      <c r="P422" s="50"/>
      <c r="Q422" s="47"/>
    </row>
    <row r="423" spans="1:17" s="48" customFormat="1" ht="56.25" customHeight="1" x14ac:dyDescent="0.35">
      <c r="A423" s="48" t="s">
        <v>20</v>
      </c>
      <c r="B423" s="74"/>
      <c r="C423" s="45" t="s">
        <v>14</v>
      </c>
      <c r="D423" s="45"/>
      <c r="E423" s="103"/>
      <c r="F423" s="49"/>
      <c r="G423" s="49"/>
      <c r="H423" s="56"/>
      <c r="I423" s="56"/>
      <c r="J423" s="56"/>
      <c r="K423" s="56"/>
      <c r="L423" s="56"/>
      <c r="M423" s="56"/>
      <c r="N423" s="55"/>
      <c r="O423" s="55"/>
      <c r="P423" s="50"/>
      <c r="Q423" s="19" t="s">
        <v>231</v>
      </c>
    </row>
    <row r="424" spans="1:17" s="48" customFormat="1" ht="26" x14ac:dyDescent="0.35">
      <c r="B424" s="74"/>
      <c r="C424" s="46"/>
      <c r="D424" s="46" t="s">
        <v>36</v>
      </c>
      <c r="E424" s="103"/>
      <c r="F424" s="49"/>
      <c r="G424" s="49"/>
      <c r="H424" s="56"/>
      <c r="I424" s="56"/>
      <c r="J424" s="56"/>
      <c r="K424" s="56"/>
      <c r="L424" s="56"/>
      <c r="M424" s="56"/>
      <c r="N424" s="55"/>
      <c r="O424" s="55"/>
      <c r="P424" s="64"/>
      <c r="Q424" s="19"/>
    </row>
    <row r="425" spans="1:17" s="48" customFormat="1" ht="20.149999999999999" customHeight="1" x14ac:dyDescent="0.35">
      <c r="B425" s="159" t="s">
        <v>232</v>
      </c>
      <c r="C425" s="160"/>
      <c r="D425" s="160"/>
      <c r="E425" s="160"/>
      <c r="F425" s="160"/>
      <c r="G425" s="160"/>
      <c r="H425" s="160"/>
      <c r="I425" s="160"/>
      <c r="J425" s="160"/>
      <c r="K425" s="160"/>
      <c r="L425" s="160"/>
      <c r="M425" s="160"/>
      <c r="N425" s="160"/>
      <c r="O425" s="160"/>
      <c r="P425" s="160"/>
      <c r="Q425" s="161"/>
    </row>
    <row r="426" spans="1:17" s="48" customFormat="1" ht="75" customHeight="1" x14ac:dyDescent="0.35">
      <c r="B426" s="74"/>
      <c r="C426" s="45" t="s">
        <v>233</v>
      </c>
      <c r="D426" s="45"/>
      <c r="E426" s="103"/>
      <c r="F426" s="49"/>
      <c r="G426" s="49"/>
      <c r="H426" s="56"/>
      <c r="I426" s="56"/>
      <c r="J426" s="56"/>
      <c r="K426" s="56"/>
      <c r="L426" s="56"/>
      <c r="M426" s="56"/>
      <c r="N426" s="55"/>
      <c r="O426" s="55"/>
      <c r="P426" s="50"/>
      <c r="Q426" s="47"/>
    </row>
    <row r="427" spans="1:17" s="48" customFormat="1" ht="26.5" x14ac:dyDescent="0.35">
      <c r="A427" s="48" t="s">
        <v>20</v>
      </c>
      <c r="B427" s="74"/>
      <c r="C427" s="45" t="s">
        <v>336</v>
      </c>
      <c r="D427" s="45"/>
      <c r="E427" s="99">
        <v>0</v>
      </c>
      <c r="F427" s="29">
        <v>0</v>
      </c>
      <c r="G427" s="29">
        <v>0</v>
      </c>
      <c r="H427" s="82">
        <v>0</v>
      </c>
      <c r="I427" s="82">
        <v>0</v>
      </c>
      <c r="J427" s="82">
        <v>0</v>
      </c>
      <c r="K427" s="82">
        <v>0</v>
      </c>
      <c r="L427" s="82">
        <v>0</v>
      </c>
      <c r="M427" s="82">
        <v>0</v>
      </c>
      <c r="N427" s="34">
        <v>0</v>
      </c>
      <c r="O427" s="34">
        <v>0</v>
      </c>
      <c r="P427" s="50"/>
      <c r="Q427" s="19" t="s">
        <v>21</v>
      </c>
    </row>
    <row r="428" spans="1:17" s="48" customFormat="1" x14ac:dyDescent="0.35">
      <c r="B428" s="74"/>
      <c r="C428" s="46" t="s">
        <v>22</v>
      </c>
      <c r="D428" s="46" t="s">
        <v>23</v>
      </c>
      <c r="E428" s="103"/>
      <c r="F428" s="49"/>
      <c r="G428" s="49"/>
      <c r="H428" s="56"/>
      <c r="I428" s="56"/>
      <c r="J428" s="56"/>
      <c r="K428" s="56"/>
      <c r="L428" s="56"/>
      <c r="M428" s="56"/>
      <c r="N428" s="55"/>
      <c r="O428" s="55"/>
      <c r="P428" s="64"/>
      <c r="Q428" s="19"/>
    </row>
    <row r="429" spans="1:17" s="54" customFormat="1" ht="59.25" customHeight="1" x14ac:dyDescent="0.35">
      <c r="B429" s="74"/>
      <c r="C429" s="45" t="s">
        <v>341</v>
      </c>
      <c r="D429" s="45"/>
      <c r="E429" s="105"/>
      <c r="F429" s="56"/>
      <c r="G429" s="56"/>
      <c r="H429" s="56"/>
      <c r="I429" s="56"/>
      <c r="J429" s="56"/>
      <c r="K429" s="56"/>
      <c r="L429" s="56"/>
      <c r="M429" s="56"/>
      <c r="N429" s="55"/>
      <c r="O429" s="55"/>
      <c r="P429" s="57"/>
      <c r="Q429" s="47"/>
    </row>
    <row r="430" spans="1:17" s="48" customFormat="1" ht="26.5" x14ac:dyDescent="0.35">
      <c r="A430" s="48" t="s">
        <v>20</v>
      </c>
      <c r="B430" s="74"/>
      <c r="C430" s="45" t="s">
        <v>336</v>
      </c>
      <c r="D430" s="45"/>
      <c r="E430" s="99">
        <v>0</v>
      </c>
      <c r="F430" s="29">
        <v>0</v>
      </c>
      <c r="G430" s="29">
        <v>0</v>
      </c>
      <c r="H430" s="82">
        <v>0</v>
      </c>
      <c r="I430" s="82">
        <v>0</v>
      </c>
      <c r="J430" s="82">
        <v>0</v>
      </c>
      <c r="K430" s="82">
        <v>0</v>
      </c>
      <c r="L430" s="82">
        <v>0</v>
      </c>
      <c r="M430" s="82">
        <v>0</v>
      </c>
      <c r="N430" s="34">
        <v>0</v>
      </c>
      <c r="O430" s="34">
        <v>0</v>
      </c>
      <c r="P430" s="50"/>
      <c r="Q430" s="19" t="s">
        <v>21</v>
      </c>
    </row>
    <row r="431" spans="1:17" s="48" customFormat="1" x14ac:dyDescent="0.35">
      <c r="B431" s="74"/>
      <c r="C431" s="46" t="s">
        <v>22</v>
      </c>
      <c r="D431" s="46" t="s">
        <v>23</v>
      </c>
      <c r="E431" s="103"/>
      <c r="F431" s="49"/>
      <c r="G431" s="49"/>
      <c r="H431" s="56"/>
      <c r="I431" s="56"/>
      <c r="J431" s="56"/>
      <c r="K431" s="56"/>
      <c r="L431" s="56"/>
      <c r="M431" s="56"/>
      <c r="N431" s="55"/>
      <c r="O431" s="55"/>
      <c r="P431" s="64"/>
      <c r="Q431" s="19"/>
    </row>
    <row r="432" spans="1:17" s="58" customFormat="1" ht="88.5" customHeight="1" x14ac:dyDescent="0.35">
      <c r="B432" s="76"/>
      <c r="C432" s="45" t="s">
        <v>234</v>
      </c>
      <c r="D432" s="45"/>
      <c r="E432" s="106"/>
      <c r="F432" s="60"/>
      <c r="G432" s="60"/>
      <c r="H432" s="60"/>
      <c r="I432" s="60"/>
      <c r="J432" s="60"/>
      <c r="K432" s="60"/>
      <c r="L432" s="60"/>
      <c r="M432" s="60"/>
      <c r="N432" s="59"/>
      <c r="O432" s="59"/>
      <c r="P432" s="61"/>
      <c r="Q432" s="47"/>
    </row>
    <row r="433" spans="1:17" s="48" customFormat="1" ht="26.5" x14ac:dyDescent="0.35">
      <c r="A433" s="48" t="s">
        <v>20</v>
      </c>
      <c r="B433" s="74"/>
      <c r="C433" s="45" t="s">
        <v>14</v>
      </c>
      <c r="D433" s="45"/>
      <c r="E433" s="103"/>
      <c r="F433" s="49"/>
      <c r="G433" s="49"/>
      <c r="H433" s="56"/>
      <c r="I433" s="56"/>
      <c r="J433" s="56"/>
      <c r="K433" s="56"/>
      <c r="L433" s="56"/>
      <c r="M433" s="56"/>
      <c r="N433" s="55"/>
      <c r="O433" s="55"/>
      <c r="P433" s="50"/>
      <c r="Q433" s="19" t="s">
        <v>21</v>
      </c>
    </row>
    <row r="434" spans="1:17" s="48" customFormat="1" ht="26" x14ac:dyDescent="0.35">
      <c r="B434" s="74"/>
      <c r="C434" s="46" t="s">
        <v>235</v>
      </c>
      <c r="D434" s="46" t="s">
        <v>36</v>
      </c>
      <c r="E434" s="103"/>
      <c r="F434" s="49"/>
      <c r="G434" s="49"/>
      <c r="H434" s="56"/>
      <c r="I434" s="56"/>
      <c r="J434" s="56"/>
      <c r="K434" s="56"/>
      <c r="L434" s="56"/>
      <c r="M434" s="56"/>
      <c r="N434" s="55"/>
      <c r="O434" s="55"/>
      <c r="P434" s="50"/>
      <c r="Q434" s="19"/>
    </row>
    <row r="435" spans="1:17" s="48" customFormat="1" x14ac:dyDescent="0.35">
      <c r="A435" s="48" t="s">
        <v>20</v>
      </c>
      <c r="B435" s="74"/>
      <c r="C435" s="45" t="s">
        <v>336</v>
      </c>
      <c r="D435" s="45"/>
      <c r="E435" s="99">
        <v>0</v>
      </c>
      <c r="F435" s="29">
        <v>0</v>
      </c>
      <c r="G435" s="29">
        <v>0</v>
      </c>
      <c r="H435" s="82">
        <v>0</v>
      </c>
      <c r="I435" s="82">
        <v>0</v>
      </c>
      <c r="J435" s="82">
        <v>0</v>
      </c>
      <c r="K435" s="82">
        <v>0</v>
      </c>
      <c r="L435" s="82">
        <v>0</v>
      </c>
      <c r="M435" s="82">
        <v>0</v>
      </c>
      <c r="N435" s="34">
        <v>0</v>
      </c>
      <c r="O435" s="34">
        <v>0</v>
      </c>
      <c r="P435" s="50"/>
      <c r="Q435" s="47"/>
    </row>
    <row r="436" spans="1:17" s="48" customFormat="1" x14ac:dyDescent="0.35">
      <c r="B436" s="74"/>
      <c r="C436" s="46" t="s">
        <v>22</v>
      </c>
      <c r="D436" s="46" t="s">
        <v>23</v>
      </c>
      <c r="E436" s="103"/>
      <c r="F436" s="49"/>
      <c r="G436" s="49"/>
      <c r="H436" s="56"/>
      <c r="I436" s="56"/>
      <c r="J436" s="56"/>
      <c r="K436" s="56"/>
      <c r="L436" s="56"/>
      <c r="M436" s="56"/>
      <c r="N436" s="55"/>
      <c r="O436" s="55"/>
      <c r="P436" s="64"/>
      <c r="Q436" s="47"/>
    </row>
    <row r="437" spans="1:17" s="58" customFormat="1" ht="59.25" customHeight="1" x14ac:dyDescent="0.35">
      <c r="B437" s="76"/>
      <c r="C437" s="45" t="s">
        <v>236</v>
      </c>
      <c r="D437" s="45"/>
      <c r="E437" s="106"/>
      <c r="F437" s="60"/>
      <c r="G437" s="60"/>
      <c r="H437" s="60"/>
      <c r="I437" s="60"/>
      <c r="J437" s="60"/>
      <c r="K437" s="60"/>
      <c r="L437" s="60"/>
      <c r="M437" s="60"/>
      <c r="N437" s="59"/>
      <c r="O437" s="59"/>
      <c r="P437" s="61"/>
      <c r="Q437" s="47"/>
    </row>
    <row r="438" spans="1:17" s="48" customFormat="1" ht="78.5" x14ac:dyDescent="0.35">
      <c r="A438" s="48" t="s">
        <v>20</v>
      </c>
      <c r="B438" s="74"/>
      <c r="C438" s="45" t="s">
        <v>14</v>
      </c>
      <c r="D438" s="45"/>
      <c r="E438" s="103"/>
      <c r="F438" s="49"/>
      <c r="G438" s="49"/>
      <c r="H438" s="56"/>
      <c r="I438" s="56"/>
      <c r="J438" s="56"/>
      <c r="K438" s="56"/>
      <c r="L438" s="56"/>
      <c r="M438" s="56"/>
      <c r="N438" s="55"/>
      <c r="O438" s="55"/>
      <c r="P438" s="50"/>
      <c r="Q438" s="19" t="s">
        <v>237</v>
      </c>
    </row>
    <row r="439" spans="1:17" s="48" customFormat="1" ht="26" x14ac:dyDescent="0.35">
      <c r="B439" s="74"/>
      <c r="C439" s="46"/>
      <c r="D439" s="46" t="s">
        <v>36</v>
      </c>
      <c r="E439" s="103"/>
      <c r="F439" s="49"/>
      <c r="G439" s="49"/>
      <c r="H439" s="56"/>
      <c r="I439" s="56"/>
      <c r="J439" s="56"/>
      <c r="K439" s="56"/>
      <c r="L439" s="56"/>
      <c r="M439" s="56"/>
      <c r="N439" s="55"/>
      <c r="O439" s="55"/>
      <c r="P439" s="64"/>
      <c r="Q439" s="19"/>
    </row>
    <row r="440" spans="1:17" s="58" customFormat="1" ht="43.5" customHeight="1" x14ac:dyDescent="0.35">
      <c r="B440" s="76"/>
      <c r="C440" s="45" t="s">
        <v>238</v>
      </c>
      <c r="D440" s="45"/>
      <c r="E440" s="106"/>
      <c r="F440" s="60"/>
      <c r="G440" s="60"/>
      <c r="H440" s="60"/>
      <c r="I440" s="60"/>
      <c r="J440" s="60"/>
      <c r="K440" s="60"/>
      <c r="L440" s="60"/>
      <c r="M440" s="60"/>
      <c r="N440" s="59"/>
      <c r="O440" s="59"/>
      <c r="P440" s="61"/>
      <c r="Q440" s="47"/>
    </row>
    <row r="441" spans="1:17" s="48" customFormat="1" x14ac:dyDescent="0.35">
      <c r="A441" s="48" t="s">
        <v>20</v>
      </c>
      <c r="B441" s="74"/>
      <c r="C441" s="45" t="s">
        <v>14</v>
      </c>
      <c r="D441" s="45"/>
      <c r="E441" s="103"/>
      <c r="F441" s="49"/>
      <c r="G441" s="49"/>
      <c r="H441" s="56"/>
      <c r="I441" s="56"/>
      <c r="J441" s="56"/>
      <c r="K441" s="56"/>
      <c r="L441" s="56"/>
      <c r="M441" s="56"/>
      <c r="N441" s="55"/>
      <c r="O441" s="55"/>
      <c r="P441" s="50"/>
      <c r="Q441" s="19" t="s">
        <v>239</v>
      </c>
    </row>
    <row r="442" spans="1:17" s="48" customFormat="1" ht="26" x14ac:dyDescent="0.35">
      <c r="B442" s="74"/>
      <c r="C442" s="46" t="s">
        <v>240</v>
      </c>
      <c r="D442" s="46" t="s">
        <v>36</v>
      </c>
      <c r="E442" s="103"/>
      <c r="F442" s="49"/>
      <c r="G442" s="49"/>
      <c r="H442" s="56"/>
      <c r="I442" s="56"/>
      <c r="J442" s="56"/>
      <c r="K442" s="56"/>
      <c r="L442" s="56"/>
      <c r="M442" s="56"/>
      <c r="N442" s="55"/>
      <c r="O442" s="55"/>
      <c r="P442" s="64"/>
      <c r="Q442" s="19"/>
    </row>
    <row r="443" spans="1:17" s="48" customFormat="1" ht="43.5" customHeight="1" x14ac:dyDescent="0.35">
      <c r="B443" s="46"/>
      <c r="C443" s="45" t="s">
        <v>241</v>
      </c>
      <c r="D443" s="45"/>
      <c r="E443" s="33"/>
      <c r="F443" s="18"/>
      <c r="G443" s="18"/>
      <c r="H443" s="16"/>
      <c r="I443" s="16"/>
      <c r="J443" s="16"/>
      <c r="K443" s="16"/>
      <c r="L443" s="16"/>
      <c r="M443" s="16"/>
      <c r="N443" s="16"/>
      <c r="O443" s="16"/>
      <c r="P443" s="24"/>
      <c r="Q443" s="19"/>
    </row>
    <row r="444" spans="1:17" s="48" customFormat="1" x14ac:dyDescent="0.35">
      <c r="A444" s="48" t="s">
        <v>35</v>
      </c>
      <c r="B444" s="46"/>
      <c r="C444" s="45" t="s">
        <v>14</v>
      </c>
      <c r="D444" s="45"/>
      <c r="E444" s="33">
        <v>0</v>
      </c>
      <c r="F444" s="18">
        <v>0</v>
      </c>
      <c r="G444" s="18">
        <v>0</v>
      </c>
      <c r="H444" s="16">
        <v>50000</v>
      </c>
      <c r="I444" s="16">
        <v>0</v>
      </c>
      <c r="J444" s="16">
        <v>0</v>
      </c>
      <c r="K444" s="16">
        <v>0</v>
      </c>
      <c r="L444" s="16">
        <v>0</v>
      </c>
      <c r="M444" s="16">
        <v>0</v>
      </c>
      <c r="N444" s="16">
        <v>0</v>
      </c>
      <c r="O444" s="16">
        <v>0</v>
      </c>
      <c r="P444" s="24"/>
      <c r="Q444" s="19"/>
    </row>
    <row r="445" spans="1:17" s="48" customFormat="1" ht="26" x14ac:dyDescent="0.35">
      <c r="B445" s="46"/>
      <c r="C445" s="46"/>
      <c r="D445" s="46" t="s">
        <v>36</v>
      </c>
      <c r="E445" s="33"/>
      <c r="F445" s="18"/>
      <c r="G445" s="18"/>
      <c r="H445" s="16"/>
      <c r="I445" s="16"/>
      <c r="J445" s="16"/>
      <c r="K445" s="16"/>
      <c r="L445" s="16"/>
      <c r="M445" s="16"/>
      <c r="N445" s="16"/>
      <c r="O445" s="16"/>
      <c r="P445" s="24"/>
      <c r="Q445" s="19"/>
    </row>
    <row r="446" spans="1:17" s="48" customFormat="1" ht="60" customHeight="1" x14ac:dyDescent="0.35">
      <c r="B446" s="46"/>
      <c r="C446" s="45" t="s">
        <v>242</v>
      </c>
      <c r="D446" s="45"/>
      <c r="E446" s="33"/>
      <c r="F446" s="18"/>
      <c r="G446" s="18"/>
      <c r="H446" s="16"/>
      <c r="I446" s="16"/>
      <c r="J446" s="16"/>
      <c r="K446" s="16"/>
      <c r="L446" s="16"/>
      <c r="M446" s="16"/>
      <c r="N446" s="16"/>
      <c r="O446" s="16"/>
      <c r="P446" s="24"/>
      <c r="Q446" s="19"/>
    </row>
    <row r="447" spans="1:17" s="48" customFormat="1" ht="73.5" customHeight="1" x14ac:dyDescent="0.35">
      <c r="A447" s="48" t="s">
        <v>35</v>
      </c>
      <c r="B447" s="46"/>
      <c r="C447" s="45" t="s">
        <v>14</v>
      </c>
      <c r="D447" s="45"/>
      <c r="E447" s="33"/>
      <c r="F447" s="18"/>
      <c r="G447" s="18"/>
      <c r="H447" s="16"/>
      <c r="I447" s="16"/>
      <c r="J447" s="16"/>
      <c r="K447" s="16"/>
      <c r="L447" s="16"/>
      <c r="M447" s="16"/>
      <c r="N447" s="16"/>
      <c r="O447" s="16"/>
      <c r="P447" s="24"/>
      <c r="Q447" s="19" t="s">
        <v>243</v>
      </c>
    </row>
    <row r="448" spans="1:17" s="48" customFormat="1" ht="26" x14ac:dyDescent="0.35">
      <c r="B448" s="46"/>
      <c r="C448" s="46"/>
      <c r="D448" s="46" t="s">
        <v>36</v>
      </c>
      <c r="E448" s="33"/>
      <c r="F448" s="18"/>
      <c r="G448" s="18"/>
      <c r="H448" s="16"/>
      <c r="I448" s="16"/>
      <c r="J448" s="16"/>
      <c r="K448" s="16"/>
      <c r="L448" s="16"/>
      <c r="M448" s="16"/>
      <c r="N448" s="16"/>
      <c r="O448" s="16"/>
      <c r="P448" s="24"/>
      <c r="Q448" s="19"/>
    </row>
    <row r="449" spans="1:17" s="48" customFormat="1" ht="28.5" customHeight="1" x14ac:dyDescent="0.35">
      <c r="B449" s="46"/>
      <c r="C449" s="45" t="s">
        <v>244</v>
      </c>
      <c r="D449" s="45"/>
      <c r="E449" s="33"/>
      <c r="F449" s="18"/>
      <c r="G449" s="18"/>
      <c r="H449" s="16"/>
      <c r="I449" s="16"/>
      <c r="J449" s="16"/>
      <c r="K449" s="16"/>
      <c r="L449" s="16"/>
      <c r="M449" s="16"/>
      <c r="N449" s="16"/>
      <c r="O449" s="16"/>
      <c r="P449" s="24"/>
      <c r="Q449" s="19"/>
    </row>
    <row r="450" spans="1:17" s="48" customFormat="1" ht="26.5" x14ac:dyDescent="0.35">
      <c r="A450" s="48" t="s">
        <v>35</v>
      </c>
      <c r="B450" s="46"/>
      <c r="C450" s="45" t="s">
        <v>14</v>
      </c>
      <c r="D450" s="45"/>
      <c r="E450" s="33"/>
      <c r="F450" s="18"/>
      <c r="G450" s="18"/>
      <c r="H450" s="16"/>
      <c r="I450" s="16"/>
      <c r="J450" s="16"/>
      <c r="K450" s="16"/>
      <c r="L450" s="16"/>
      <c r="M450" s="16"/>
      <c r="N450" s="16"/>
      <c r="O450" s="16"/>
      <c r="P450" s="24"/>
      <c r="Q450" s="19" t="s">
        <v>21</v>
      </c>
    </row>
    <row r="451" spans="1:17" s="48" customFormat="1" ht="26" x14ac:dyDescent="0.35">
      <c r="B451" s="46"/>
      <c r="C451" s="46"/>
      <c r="D451" s="46" t="s">
        <v>36</v>
      </c>
      <c r="E451" s="33"/>
      <c r="F451" s="18"/>
      <c r="G451" s="18"/>
      <c r="H451" s="16"/>
      <c r="I451" s="16"/>
      <c r="J451" s="16"/>
      <c r="K451" s="16"/>
      <c r="L451" s="16"/>
      <c r="M451" s="16"/>
      <c r="N451" s="16"/>
      <c r="O451" s="16"/>
      <c r="P451" s="24"/>
      <c r="Q451" s="19"/>
    </row>
    <row r="452" spans="1:17" s="48" customFormat="1" ht="20.149999999999999" customHeight="1" x14ac:dyDescent="0.35">
      <c r="B452" s="168" t="s">
        <v>245</v>
      </c>
      <c r="C452" s="169"/>
      <c r="D452" s="170"/>
      <c r="E452" s="110">
        <f>SUM(E453:E467)</f>
        <v>0</v>
      </c>
      <c r="F452" s="91">
        <f t="shared" ref="F452:P452" si="31">SUM(F453:F467)</f>
        <v>0</v>
      </c>
      <c r="G452" s="91">
        <f t="shared" si="31"/>
        <v>0</v>
      </c>
      <c r="H452" s="116">
        <f t="shared" si="31"/>
        <v>50000</v>
      </c>
      <c r="I452" s="116">
        <f t="shared" si="31"/>
        <v>34000</v>
      </c>
      <c r="J452" s="116">
        <f t="shared" si="31"/>
        <v>50000</v>
      </c>
      <c r="K452" s="116">
        <f t="shared" si="31"/>
        <v>34000</v>
      </c>
      <c r="L452" s="116">
        <f t="shared" si="31"/>
        <v>0</v>
      </c>
      <c r="M452" s="116">
        <f t="shared" si="31"/>
        <v>107000</v>
      </c>
      <c r="N452" s="116">
        <f t="shared" si="31"/>
        <v>0</v>
      </c>
      <c r="O452" s="116">
        <f t="shared" si="31"/>
        <v>0</v>
      </c>
      <c r="P452" s="91">
        <f t="shared" si="31"/>
        <v>0</v>
      </c>
      <c r="Q452" s="95"/>
    </row>
    <row r="453" spans="1:17" s="58" customFormat="1" ht="117" customHeight="1" x14ac:dyDescent="0.35">
      <c r="B453" s="76"/>
      <c r="C453" s="45" t="s">
        <v>246</v>
      </c>
      <c r="D453" s="45"/>
      <c r="E453" s="106"/>
      <c r="F453" s="60"/>
      <c r="G453" s="60"/>
      <c r="H453" s="60"/>
      <c r="I453" s="60"/>
      <c r="J453" s="60"/>
      <c r="K453" s="60"/>
      <c r="L453" s="60"/>
      <c r="M453" s="60"/>
      <c r="N453" s="59"/>
      <c r="O453" s="59"/>
      <c r="P453" s="61"/>
      <c r="Q453" s="47"/>
    </row>
    <row r="454" spans="1:17" s="48" customFormat="1" ht="26.5" x14ac:dyDescent="0.35">
      <c r="A454" s="48" t="s">
        <v>20</v>
      </c>
      <c r="B454" s="74"/>
      <c r="C454" s="45" t="s">
        <v>330</v>
      </c>
      <c r="D454" s="45"/>
      <c r="E454" s="103">
        <v>0</v>
      </c>
      <c r="F454" s="49">
        <v>0</v>
      </c>
      <c r="G454" s="49">
        <v>0</v>
      </c>
      <c r="H454" s="56">
        <v>0</v>
      </c>
      <c r="I454" s="56">
        <v>0</v>
      </c>
      <c r="J454" s="56">
        <v>50000</v>
      </c>
      <c r="K454" s="56">
        <v>0</v>
      </c>
      <c r="L454" s="56">
        <v>0</v>
      </c>
      <c r="M454" s="56">
        <v>0</v>
      </c>
      <c r="N454" s="55">
        <v>0</v>
      </c>
      <c r="O454" s="55">
        <v>0</v>
      </c>
      <c r="P454" s="64"/>
      <c r="Q454" s="19" t="s">
        <v>247</v>
      </c>
    </row>
    <row r="455" spans="1:17" s="48" customFormat="1" ht="61.5" customHeight="1" x14ac:dyDescent="0.35">
      <c r="B455" s="74"/>
      <c r="C455" s="46" t="s">
        <v>248</v>
      </c>
      <c r="D455" s="46" t="s">
        <v>249</v>
      </c>
      <c r="E455" s="103"/>
      <c r="F455" s="49"/>
      <c r="G455" s="49"/>
      <c r="H455" s="56"/>
      <c r="I455" s="56"/>
      <c r="J455" s="56"/>
      <c r="K455" s="56"/>
      <c r="L455" s="56"/>
      <c r="M455" s="56"/>
      <c r="N455" s="55"/>
      <c r="O455" s="55"/>
      <c r="P455" s="64"/>
      <c r="Q455" s="19"/>
    </row>
    <row r="456" spans="1:17" s="58" customFormat="1" ht="104.25" customHeight="1" x14ac:dyDescent="0.35">
      <c r="B456" s="76"/>
      <c r="C456" s="45" t="s">
        <v>250</v>
      </c>
      <c r="D456" s="45"/>
      <c r="E456" s="106"/>
      <c r="F456" s="60"/>
      <c r="G456" s="60"/>
      <c r="H456" s="60"/>
      <c r="I456" s="60"/>
      <c r="J456" s="60"/>
      <c r="K456" s="60"/>
      <c r="L456" s="60"/>
      <c r="M456" s="60"/>
      <c r="N456" s="59"/>
      <c r="O456" s="59"/>
      <c r="P456" s="61"/>
      <c r="Q456" s="47"/>
    </row>
    <row r="457" spans="1:17" s="48" customFormat="1" ht="26.5" x14ac:dyDescent="0.35">
      <c r="A457" s="48" t="s">
        <v>20</v>
      </c>
      <c r="B457" s="74"/>
      <c r="C457" s="45" t="s">
        <v>336</v>
      </c>
      <c r="D457" s="45"/>
      <c r="E457" s="103">
        <v>0</v>
      </c>
      <c r="F457" s="49">
        <v>0</v>
      </c>
      <c r="G457" s="49">
        <v>0</v>
      </c>
      <c r="H457" s="56">
        <v>50000</v>
      </c>
      <c r="I457" s="56">
        <v>0</v>
      </c>
      <c r="J457" s="56">
        <v>0</v>
      </c>
      <c r="K457" s="56">
        <v>0</v>
      </c>
      <c r="L457" s="56">
        <v>0</v>
      </c>
      <c r="M457" s="56">
        <v>0</v>
      </c>
      <c r="N457" s="55">
        <v>0</v>
      </c>
      <c r="O457" s="55">
        <v>0</v>
      </c>
      <c r="P457" s="64"/>
      <c r="Q457" s="19" t="s">
        <v>247</v>
      </c>
    </row>
    <row r="458" spans="1:17" s="48" customFormat="1" ht="57.75" customHeight="1" x14ac:dyDescent="0.35">
      <c r="B458" s="74"/>
      <c r="C458" s="46" t="s">
        <v>345</v>
      </c>
      <c r="D458" s="46" t="s">
        <v>251</v>
      </c>
      <c r="E458" s="103"/>
      <c r="F458" s="49"/>
      <c r="G458" s="49"/>
      <c r="H458" s="56"/>
      <c r="I458" s="56"/>
      <c r="J458" s="56"/>
      <c r="K458" s="56"/>
      <c r="L458" s="56"/>
      <c r="M458" s="56"/>
      <c r="N458" s="55"/>
      <c r="O458" s="55"/>
      <c r="P458" s="64"/>
      <c r="Q458" s="19"/>
    </row>
    <row r="459" spans="1:17" s="58" customFormat="1" ht="58.5" customHeight="1" x14ac:dyDescent="0.35">
      <c r="B459" s="76"/>
      <c r="C459" s="45" t="s">
        <v>252</v>
      </c>
      <c r="D459" s="45"/>
      <c r="E459" s="106"/>
      <c r="F459" s="60"/>
      <c r="G459" s="60"/>
      <c r="H459" s="60"/>
      <c r="I459" s="60"/>
      <c r="J459" s="60"/>
      <c r="K459" s="60"/>
      <c r="L459" s="60"/>
      <c r="M459" s="60"/>
      <c r="N459" s="59"/>
      <c r="O459" s="59"/>
      <c r="P459" s="61"/>
      <c r="Q459" s="47"/>
    </row>
    <row r="460" spans="1:17" s="48" customFormat="1" ht="39.5" x14ac:dyDescent="0.35">
      <c r="A460" s="48" t="s">
        <v>20</v>
      </c>
      <c r="B460" s="74"/>
      <c r="C460" s="45" t="s">
        <v>336</v>
      </c>
      <c r="D460" s="45"/>
      <c r="E460" s="103">
        <v>0</v>
      </c>
      <c r="F460" s="49">
        <v>0</v>
      </c>
      <c r="G460" s="49">
        <v>0</v>
      </c>
      <c r="H460" s="56">
        <v>0</v>
      </c>
      <c r="I460" s="56">
        <v>34000</v>
      </c>
      <c r="J460" s="56">
        <v>0</v>
      </c>
      <c r="K460" s="56">
        <v>34000</v>
      </c>
      <c r="L460" s="56">
        <v>0</v>
      </c>
      <c r="M460" s="56">
        <v>32000</v>
      </c>
      <c r="N460" s="55">
        <v>0</v>
      </c>
      <c r="O460" s="55">
        <v>0</v>
      </c>
      <c r="P460" s="64"/>
      <c r="Q460" s="19" t="s">
        <v>253</v>
      </c>
    </row>
    <row r="461" spans="1:17" s="48" customFormat="1" ht="56.25" customHeight="1" x14ac:dyDescent="0.35">
      <c r="B461" s="74"/>
      <c r="C461" s="46" t="s">
        <v>345</v>
      </c>
      <c r="D461" s="46" t="s">
        <v>251</v>
      </c>
      <c r="E461" s="103"/>
      <c r="F461" s="49"/>
      <c r="G461" s="49"/>
      <c r="H461" s="56"/>
      <c r="I461" s="56"/>
      <c r="J461" s="56"/>
      <c r="K461" s="56"/>
      <c r="L461" s="56"/>
      <c r="M461" s="56"/>
      <c r="N461" s="55"/>
      <c r="O461" s="55"/>
      <c r="P461" s="64"/>
      <c r="Q461" s="19"/>
    </row>
    <row r="462" spans="1:17" s="58" customFormat="1" ht="39" x14ac:dyDescent="0.35">
      <c r="B462" s="76"/>
      <c r="C462" s="45" t="s">
        <v>254</v>
      </c>
      <c r="D462" s="45"/>
      <c r="E462" s="106"/>
      <c r="F462" s="60"/>
      <c r="G462" s="60"/>
      <c r="H462" s="60"/>
      <c r="I462" s="60"/>
      <c r="J462" s="60"/>
      <c r="K462" s="60"/>
      <c r="L462" s="60"/>
      <c r="M462" s="60"/>
      <c r="N462" s="59"/>
      <c r="O462" s="59"/>
      <c r="P462" s="61"/>
      <c r="Q462" s="47"/>
    </row>
    <row r="463" spans="1:17" s="48" customFormat="1" ht="26.5" x14ac:dyDescent="0.35">
      <c r="A463" s="48" t="s">
        <v>20</v>
      </c>
      <c r="B463" s="74"/>
      <c r="C463" s="45" t="s">
        <v>336</v>
      </c>
      <c r="D463" s="45"/>
      <c r="E463" s="103">
        <v>0</v>
      </c>
      <c r="F463" s="49">
        <v>0</v>
      </c>
      <c r="G463" s="49">
        <v>0</v>
      </c>
      <c r="H463" s="56">
        <v>0</v>
      </c>
      <c r="I463" s="56">
        <v>0</v>
      </c>
      <c r="J463" s="56">
        <v>0</v>
      </c>
      <c r="K463" s="56">
        <v>0</v>
      </c>
      <c r="L463" s="56">
        <v>0</v>
      </c>
      <c r="M463" s="56">
        <v>75000</v>
      </c>
      <c r="N463" s="55">
        <v>0</v>
      </c>
      <c r="O463" s="55">
        <v>0</v>
      </c>
      <c r="P463" s="64"/>
      <c r="Q463" s="19" t="s">
        <v>255</v>
      </c>
    </row>
    <row r="464" spans="1:17" s="48" customFormat="1" ht="52" x14ac:dyDescent="0.35">
      <c r="B464" s="74"/>
      <c r="C464" s="46" t="s">
        <v>345</v>
      </c>
      <c r="D464" s="46" t="s">
        <v>251</v>
      </c>
      <c r="E464" s="103"/>
      <c r="F464" s="49"/>
      <c r="G464" s="49"/>
      <c r="H464" s="56"/>
      <c r="I464" s="56"/>
      <c r="J464" s="56"/>
      <c r="K464" s="56"/>
      <c r="L464" s="56"/>
      <c r="M464" s="56"/>
      <c r="N464" s="55"/>
      <c r="O464" s="55"/>
      <c r="P464" s="64"/>
      <c r="Q464" s="19"/>
    </row>
    <row r="465" spans="1:17" s="48" customFormat="1" ht="26" x14ac:dyDescent="0.35">
      <c r="B465" s="46"/>
      <c r="C465" s="45" t="s">
        <v>256</v>
      </c>
      <c r="D465" s="45"/>
      <c r="E465" s="33"/>
      <c r="F465" s="18"/>
      <c r="G465" s="18"/>
      <c r="H465" s="16"/>
      <c r="I465" s="16"/>
      <c r="J465" s="16"/>
      <c r="K465" s="16"/>
      <c r="L465" s="16"/>
      <c r="M465" s="16"/>
      <c r="N465" s="16"/>
      <c r="O465" s="16"/>
      <c r="P465" s="24"/>
      <c r="Q465" s="19"/>
    </row>
    <row r="466" spans="1:17" s="48" customFormat="1" ht="26.5" x14ac:dyDescent="0.35">
      <c r="A466" s="48" t="s">
        <v>35</v>
      </c>
      <c r="B466" s="46"/>
      <c r="C466" s="45" t="s">
        <v>14</v>
      </c>
      <c r="D466" s="45"/>
      <c r="E466" s="33"/>
      <c r="F466" s="18"/>
      <c r="G466" s="18"/>
      <c r="H466" s="16"/>
      <c r="I466" s="16"/>
      <c r="J466" s="16"/>
      <c r="K466" s="16"/>
      <c r="L466" s="16"/>
      <c r="M466" s="16"/>
      <c r="N466" s="16"/>
      <c r="O466" s="16"/>
      <c r="P466" s="24"/>
      <c r="Q466" s="19" t="s">
        <v>21</v>
      </c>
    </row>
    <row r="467" spans="1:17" s="48" customFormat="1" ht="26" x14ac:dyDescent="0.35">
      <c r="B467" s="46"/>
      <c r="C467" s="46"/>
      <c r="D467" s="46" t="s">
        <v>36</v>
      </c>
      <c r="E467" s="33"/>
      <c r="F467" s="18"/>
      <c r="G467" s="18"/>
      <c r="H467" s="16"/>
      <c r="I467" s="16"/>
      <c r="J467" s="16"/>
      <c r="K467" s="16"/>
      <c r="L467" s="16"/>
      <c r="M467" s="16"/>
      <c r="N467" s="16"/>
      <c r="O467" s="16"/>
      <c r="P467" s="24"/>
      <c r="Q467" s="19"/>
    </row>
    <row r="468" spans="1:17" s="48" customFormat="1" ht="27" customHeight="1" x14ac:dyDescent="0.35">
      <c r="B468" s="135" t="s">
        <v>257</v>
      </c>
      <c r="C468" s="136"/>
      <c r="D468" s="137"/>
      <c r="E468" s="96">
        <f>SUM(E469:E525)</f>
        <v>0</v>
      </c>
      <c r="F468" s="20">
        <f t="shared" ref="F468:P468" si="32">SUM(F469:F525)</f>
        <v>0</v>
      </c>
      <c r="G468" s="20">
        <f t="shared" si="32"/>
        <v>0</v>
      </c>
      <c r="H468" s="80">
        <f t="shared" si="32"/>
        <v>2661333</v>
      </c>
      <c r="I468" s="80">
        <f t="shared" si="32"/>
        <v>2566333</v>
      </c>
      <c r="J468" s="80">
        <f t="shared" si="32"/>
        <v>876333</v>
      </c>
      <c r="K468" s="80">
        <f t="shared" si="32"/>
        <v>0</v>
      </c>
      <c r="L468" s="80">
        <f t="shared" si="32"/>
        <v>0</v>
      </c>
      <c r="M468" s="80">
        <f t="shared" si="32"/>
        <v>9440000</v>
      </c>
      <c r="N468" s="80">
        <f t="shared" si="32"/>
        <v>0</v>
      </c>
      <c r="O468" s="80">
        <f t="shared" si="32"/>
        <v>0</v>
      </c>
      <c r="P468" s="20">
        <f t="shared" si="32"/>
        <v>0</v>
      </c>
      <c r="Q468" s="19"/>
    </row>
    <row r="469" spans="1:17" s="58" customFormat="1" ht="61.5" customHeight="1" x14ac:dyDescent="0.35">
      <c r="B469" s="76"/>
      <c r="C469" s="45" t="s">
        <v>258</v>
      </c>
      <c r="D469" s="45"/>
      <c r="E469" s="106"/>
      <c r="F469" s="60"/>
      <c r="G469" s="60"/>
      <c r="H469" s="60"/>
      <c r="I469" s="60"/>
      <c r="J469" s="60"/>
      <c r="K469" s="60"/>
      <c r="L469" s="60"/>
      <c r="M469" s="60"/>
      <c r="N469" s="59"/>
      <c r="O469" s="59"/>
      <c r="P469" s="61"/>
      <c r="Q469" s="47"/>
    </row>
    <row r="470" spans="1:17" s="48" customFormat="1" x14ac:dyDescent="0.35">
      <c r="A470" s="48" t="s">
        <v>20</v>
      </c>
      <c r="B470" s="74"/>
      <c r="C470" s="45" t="s">
        <v>336</v>
      </c>
      <c r="D470" s="45"/>
      <c r="E470" s="103">
        <v>0</v>
      </c>
      <c r="F470" s="49">
        <v>0</v>
      </c>
      <c r="G470" s="49">
        <v>0</v>
      </c>
      <c r="H470" s="56">
        <v>30000</v>
      </c>
      <c r="I470" s="56">
        <v>0</v>
      </c>
      <c r="J470" s="56">
        <v>0</v>
      </c>
      <c r="K470" s="56">
        <v>0</v>
      </c>
      <c r="L470" s="56">
        <v>0</v>
      </c>
      <c r="M470" s="56">
        <v>0</v>
      </c>
      <c r="N470" s="56">
        <v>0</v>
      </c>
      <c r="O470" s="55">
        <v>0</v>
      </c>
      <c r="P470" s="50"/>
      <c r="Q470" s="47"/>
    </row>
    <row r="471" spans="1:17" s="48" customFormat="1" ht="57.75" customHeight="1" x14ac:dyDescent="0.35">
      <c r="B471" s="74"/>
      <c r="C471" s="46" t="s">
        <v>345</v>
      </c>
      <c r="D471" s="46" t="s">
        <v>251</v>
      </c>
      <c r="E471" s="103"/>
      <c r="F471" s="49"/>
      <c r="G471" s="49"/>
      <c r="H471" s="56"/>
      <c r="I471" s="56"/>
      <c r="J471" s="56"/>
      <c r="K471" s="56"/>
      <c r="L471" s="56"/>
      <c r="M471" s="56"/>
      <c r="N471" s="56"/>
      <c r="O471" s="55"/>
      <c r="P471" s="50"/>
      <c r="Q471" s="47"/>
    </row>
    <row r="472" spans="1:17" s="58" customFormat="1" ht="75" customHeight="1" x14ac:dyDescent="0.35">
      <c r="B472" s="76"/>
      <c r="C472" s="45" t="s">
        <v>259</v>
      </c>
      <c r="D472" s="45"/>
      <c r="E472" s="106"/>
      <c r="F472" s="60"/>
      <c r="G472" s="60"/>
      <c r="H472" s="60"/>
      <c r="I472" s="60"/>
      <c r="J472" s="60"/>
      <c r="K472" s="60"/>
      <c r="L472" s="60"/>
      <c r="M472" s="60"/>
      <c r="N472" s="59"/>
      <c r="O472" s="59"/>
      <c r="P472" s="61"/>
      <c r="Q472" s="47"/>
    </row>
    <row r="473" spans="1:17" s="48" customFormat="1" ht="58" x14ac:dyDescent="0.35">
      <c r="A473" s="48" t="s">
        <v>20</v>
      </c>
      <c r="B473" s="74"/>
      <c r="C473" s="45" t="s">
        <v>336</v>
      </c>
      <c r="D473" s="45"/>
      <c r="E473" s="103">
        <v>0</v>
      </c>
      <c r="F473" s="49">
        <v>0</v>
      </c>
      <c r="G473" s="49">
        <v>0</v>
      </c>
      <c r="H473" s="56">
        <v>876333</v>
      </c>
      <c r="I473" s="56">
        <v>876333</v>
      </c>
      <c r="J473" s="56">
        <v>876333</v>
      </c>
      <c r="K473" s="56">
        <v>0</v>
      </c>
      <c r="L473" s="56">
        <v>0</v>
      </c>
      <c r="M473" s="56">
        <v>0</v>
      </c>
      <c r="N473" s="55">
        <v>0</v>
      </c>
      <c r="O473" s="55">
        <v>0</v>
      </c>
      <c r="P473" s="50"/>
      <c r="Q473" s="47" t="s">
        <v>260</v>
      </c>
    </row>
    <row r="474" spans="1:17" s="48" customFormat="1" ht="59.25" customHeight="1" x14ac:dyDescent="0.35">
      <c r="B474" s="74"/>
      <c r="C474" s="46" t="s">
        <v>345</v>
      </c>
      <c r="D474" s="46" t="s">
        <v>251</v>
      </c>
      <c r="E474" s="103"/>
      <c r="F474" s="49"/>
      <c r="G474" s="49"/>
      <c r="H474" s="56"/>
      <c r="I474" s="56"/>
      <c r="J474" s="56"/>
      <c r="K474" s="56"/>
      <c r="L474" s="56"/>
      <c r="M474" s="56"/>
      <c r="N474" s="55"/>
      <c r="O474" s="55"/>
      <c r="P474" s="50"/>
      <c r="Q474" s="47"/>
    </row>
    <row r="475" spans="1:17" s="58" customFormat="1" ht="104" x14ac:dyDescent="0.35">
      <c r="B475" s="76"/>
      <c r="C475" s="45" t="s">
        <v>261</v>
      </c>
      <c r="D475" s="45"/>
      <c r="E475" s="106"/>
      <c r="F475" s="60"/>
      <c r="G475" s="60"/>
      <c r="H475" s="60"/>
      <c r="I475" s="60"/>
      <c r="J475" s="60"/>
      <c r="K475" s="60"/>
      <c r="L475" s="60"/>
      <c r="M475" s="60"/>
      <c r="N475" s="59"/>
      <c r="O475" s="59"/>
      <c r="P475" s="61"/>
      <c r="Q475" s="47"/>
    </row>
    <row r="476" spans="1:17" s="48" customFormat="1" ht="26.5" x14ac:dyDescent="0.35">
      <c r="A476" s="48" t="s">
        <v>35</v>
      </c>
      <c r="B476" s="74"/>
      <c r="C476" s="45" t="s">
        <v>15</v>
      </c>
      <c r="D476" s="45"/>
      <c r="E476" s="103">
        <v>0</v>
      </c>
      <c r="F476" s="49">
        <v>0</v>
      </c>
      <c r="G476" s="49">
        <v>0</v>
      </c>
      <c r="H476" s="56">
        <v>65000</v>
      </c>
      <c r="I476" s="56">
        <v>0</v>
      </c>
      <c r="J476" s="56">
        <v>0</v>
      </c>
      <c r="K476" s="56">
        <v>0</v>
      </c>
      <c r="L476" s="56">
        <v>0</v>
      </c>
      <c r="M476" s="56">
        <v>0</v>
      </c>
      <c r="N476" s="55">
        <v>0</v>
      </c>
      <c r="O476" s="55">
        <v>0</v>
      </c>
      <c r="P476" s="64"/>
      <c r="Q476" s="19" t="s">
        <v>262</v>
      </c>
    </row>
    <row r="477" spans="1:17" s="48" customFormat="1" ht="26" x14ac:dyDescent="0.35">
      <c r="B477" s="74"/>
      <c r="C477" s="46" t="s">
        <v>263</v>
      </c>
      <c r="D477" s="46" t="s">
        <v>264</v>
      </c>
      <c r="E477" s="103"/>
      <c r="F477" s="49"/>
      <c r="G477" s="49"/>
      <c r="H477" s="56"/>
      <c r="I477" s="56"/>
      <c r="J477" s="56"/>
      <c r="K477" s="56"/>
      <c r="L477" s="56"/>
      <c r="M477" s="56"/>
      <c r="N477" s="55"/>
      <c r="O477" s="55"/>
      <c r="P477" s="64"/>
      <c r="Q477" s="19"/>
    </row>
    <row r="478" spans="1:17" s="48" customFormat="1" ht="26" x14ac:dyDescent="0.35">
      <c r="B478" s="74"/>
      <c r="C478" s="45" t="s">
        <v>265</v>
      </c>
      <c r="D478" s="45"/>
      <c r="E478" s="106"/>
      <c r="F478" s="60"/>
      <c r="G478" s="60"/>
      <c r="H478" s="60"/>
      <c r="I478" s="60"/>
      <c r="J478" s="60"/>
      <c r="K478" s="60"/>
      <c r="L478" s="60"/>
      <c r="M478" s="60"/>
      <c r="N478" s="59"/>
      <c r="O478" s="59"/>
      <c r="P478" s="61"/>
      <c r="Q478" s="47"/>
    </row>
    <row r="479" spans="1:17" s="48" customFormat="1" ht="39.5" x14ac:dyDescent="0.35">
      <c r="A479" s="48" t="s">
        <v>20</v>
      </c>
      <c r="B479" s="74"/>
      <c r="C479" s="45" t="s">
        <v>15</v>
      </c>
      <c r="D479" s="45"/>
      <c r="E479" s="103">
        <v>0</v>
      </c>
      <c r="F479" s="49">
        <v>0</v>
      </c>
      <c r="G479" s="49">
        <v>0</v>
      </c>
      <c r="H479" s="56">
        <v>845000</v>
      </c>
      <c r="I479" s="56">
        <v>845000</v>
      </c>
      <c r="J479" s="56">
        <v>0</v>
      </c>
      <c r="K479" s="56">
        <v>0</v>
      </c>
      <c r="L479" s="56">
        <v>0</v>
      </c>
      <c r="M479" s="56">
        <v>0</v>
      </c>
      <c r="N479" s="55">
        <v>0</v>
      </c>
      <c r="O479" s="55">
        <v>0</v>
      </c>
      <c r="P479" s="64"/>
      <c r="Q479" s="19" t="s">
        <v>266</v>
      </c>
    </row>
    <row r="480" spans="1:17" s="48" customFormat="1" ht="26" x14ac:dyDescent="0.35">
      <c r="B480" s="74"/>
      <c r="C480" s="46" t="s">
        <v>263</v>
      </c>
      <c r="D480" s="46" t="s">
        <v>264</v>
      </c>
      <c r="E480" s="103"/>
      <c r="F480" s="49"/>
      <c r="G480" s="49"/>
      <c r="H480" s="56"/>
      <c r="I480" s="56"/>
      <c r="J480" s="56"/>
      <c r="K480" s="56"/>
      <c r="L480" s="56"/>
      <c r="M480" s="56"/>
      <c r="N480" s="55"/>
      <c r="O480" s="55"/>
      <c r="P480" s="64"/>
      <c r="Q480" s="19"/>
    </row>
    <row r="481" spans="1:17" s="58" customFormat="1" ht="50.25" customHeight="1" x14ac:dyDescent="0.35">
      <c r="B481" s="76"/>
      <c r="C481" s="45" t="s">
        <v>267</v>
      </c>
      <c r="D481" s="45"/>
      <c r="E481" s="106"/>
      <c r="F481" s="60"/>
      <c r="G481" s="60"/>
      <c r="H481" s="60"/>
      <c r="I481" s="60"/>
      <c r="J481" s="60"/>
      <c r="K481" s="60"/>
      <c r="L481" s="60"/>
      <c r="M481" s="60"/>
      <c r="N481" s="59"/>
      <c r="O481" s="59"/>
      <c r="P481" s="61"/>
      <c r="Q481" s="47"/>
    </row>
    <row r="482" spans="1:17" s="48" customFormat="1" ht="39.5" x14ac:dyDescent="0.35">
      <c r="A482" s="48" t="s">
        <v>20</v>
      </c>
      <c r="B482" s="74"/>
      <c r="C482" s="45" t="s">
        <v>15</v>
      </c>
      <c r="D482" s="45"/>
      <c r="E482" s="103">
        <v>0</v>
      </c>
      <c r="F482" s="49">
        <v>0</v>
      </c>
      <c r="G482" s="49">
        <v>0</v>
      </c>
      <c r="H482" s="56">
        <v>845000</v>
      </c>
      <c r="I482" s="56">
        <v>845000</v>
      </c>
      <c r="J482" s="56">
        <v>0</v>
      </c>
      <c r="K482" s="56">
        <v>0</v>
      </c>
      <c r="L482" s="56">
        <v>0</v>
      </c>
      <c r="M482" s="56">
        <v>0</v>
      </c>
      <c r="N482" s="55">
        <v>0</v>
      </c>
      <c r="O482" s="55">
        <v>0</v>
      </c>
      <c r="P482" s="64"/>
      <c r="Q482" s="19" t="s">
        <v>268</v>
      </c>
    </row>
    <row r="483" spans="1:17" s="48" customFormat="1" ht="26" x14ac:dyDescent="0.35">
      <c r="B483" s="74"/>
      <c r="C483" s="46" t="s">
        <v>269</v>
      </c>
      <c r="D483" s="46" t="s">
        <v>264</v>
      </c>
      <c r="E483" s="103"/>
      <c r="F483" s="49"/>
      <c r="G483" s="49"/>
      <c r="H483" s="56"/>
      <c r="I483" s="56"/>
      <c r="J483" s="56"/>
      <c r="K483" s="56"/>
      <c r="L483" s="56"/>
      <c r="M483" s="56"/>
      <c r="N483" s="55"/>
      <c r="O483" s="55"/>
      <c r="P483" s="64"/>
      <c r="Q483" s="19"/>
    </row>
    <row r="484" spans="1:17" s="58" customFormat="1" ht="58.5" customHeight="1" x14ac:dyDescent="0.35">
      <c r="B484" s="76"/>
      <c r="C484" s="45" t="s">
        <v>270</v>
      </c>
      <c r="D484" s="45"/>
      <c r="E484" s="106"/>
      <c r="F484" s="60"/>
      <c r="G484" s="60"/>
      <c r="H484" s="60"/>
      <c r="I484" s="60"/>
      <c r="J484" s="60"/>
      <c r="K484" s="60"/>
      <c r="L484" s="60"/>
      <c r="M484" s="60"/>
      <c r="N484" s="59"/>
      <c r="O484" s="59"/>
      <c r="P484" s="61"/>
      <c r="Q484" s="47"/>
    </row>
    <row r="485" spans="1:17" s="58" customFormat="1" ht="26" x14ac:dyDescent="0.3">
      <c r="A485" s="58" t="s">
        <v>20</v>
      </c>
      <c r="B485" s="76"/>
      <c r="C485" s="45" t="s">
        <v>15</v>
      </c>
      <c r="D485" s="45"/>
      <c r="E485" s="26">
        <v>0</v>
      </c>
      <c r="F485" s="30">
        <v>0</v>
      </c>
      <c r="G485" s="30">
        <v>0</v>
      </c>
      <c r="H485" s="34">
        <v>0</v>
      </c>
      <c r="I485" s="34">
        <v>0</v>
      </c>
      <c r="J485" s="34">
        <v>0</v>
      </c>
      <c r="K485" s="34">
        <v>0</v>
      </c>
      <c r="L485" s="34">
        <v>0</v>
      </c>
      <c r="M485" s="34">
        <v>0</v>
      </c>
      <c r="N485" s="34">
        <v>0</v>
      </c>
      <c r="O485" s="34">
        <v>0</v>
      </c>
      <c r="P485" s="61"/>
      <c r="Q485" s="19" t="s">
        <v>271</v>
      </c>
    </row>
    <row r="486" spans="1:17" s="58" customFormat="1" ht="26" x14ac:dyDescent="0.3">
      <c r="B486" s="76"/>
      <c r="C486" s="46"/>
      <c r="D486" s="46" t="s">
        <v>264</v>
      </c>
      <c r="E486" s="106"/>
      <c r="F486" s="60"/>
      <c r="G486" s="60"/>
      <c r="H486" s="60"/>
      <c r="I486" s="60"/>
      <c r="J486" s="60"/>
      <c r="K486" s="60"/>
      <c r="L486" s="60"/>
      <c r="M486" s="60"/>
      <c r="N486" s="59"/>
      <c r="O486" s="59"/>
      <c r="P486" s="59"/>
      <c r="Q486" s="19"/>
    </row>
    <row r="487" spans="1:17" s="48" customFormat="1" ht="59.25" customHeight="1" x14ac:dyDescent="0.35">
      <c r="B487" s="46"/>
      <c r="C487" s="45" t="s">
        <v>272</v>
      </c>
      <c r="D487" s="45"/>
      <c r="E487" s="33"/>
      <c r="F487" s="18"/>
      <c r="G487" s="18"/>
      <c r="H487" s="16"/>
      <c r="I487" s="16"/>
      <c r="J487" s="16"/>
      <c r="K487" s="16"/>
      <c r="L487" s="16"/>
      <c r="M487" s="16"/>
      <c r="N487" s="16"/>
      <c r="O487" s="16"/>
      <c r="P487" s="24"/>
      <c r="Q487" s="19"/>
    </row>
    <row r="488" spans="1:17" s="48" customFormat="1" x14ac:dyDescent="0.35">
      <c r="A488" s="48" t="s">
        <v>35</v>
      </c>
      <c r="B488" s="46"/>
      <c r="C488" s="45" t="s">
        <v>336</v>
      </c>
      <c r="D488" s="45"/>
      <c r="E488" s="33">
        <v>0</v>
      </c>
      <c r="F488" s="18">
        <v>0</v>
      </c>
      <c r="G488" s="18">
        <v>0</v>
      </c>
      <c r="H488" s="16">
        <v>0</v>
      </c>
      <c r="I488" s="16">
        <v>0</v>
      </c>
      <c r="J488" s="16">
        <v>0</v>
      </c>
      <c r="K488" s="16">
        <v>0</v>
      </c>
      <c r="L488" s="16">
        <v>0</v>
      </c>
      <c r="M488" s="16">
        <v>400000</v>
      </c>
      <c r="N488" s="16">
        <v>0</v>
      </c>
      <c r="O488" s="16">
        <v>0</v>
      </c>
      <c r="P488" s="24"/>
      <c r="Q488" s="19"/>
    </row>
    <row r="489" spans="1:17" s="48" customFormat="1" ht="65" x14ac:dyDescent="0.35">
      <c r="B489" s="46"/>
      <c r="C489" s="46" t="s">
        <v>345</v>
      </c>
      <c r="D489" s="46" t="s">
        <v>273</v>
      </c>
      <c r="E489" s="33"/>
      <c r="F489" s="18"/>
      <c r="G489" s="18"/>
      <c r="H489" s="16"/>
      <c r="I489" s="16"/>
      <c r="J489" s="16"/>
      <c r="K489" s="16"/>
      <c r="L489" s="16"/>
      <c r="M489" s="16"/>
      <c r="N489" s="16"/>
      <c r="O489" s="16"/>
      <c r="P489" s="24"/>
      <c r="Q489" s="19"/>
    </row>
    <row r="490" spans="1:17" s="48" customFormat="1" ht="72" customHeight="1" x14ac:dyDescent="0.35">
      <c r="B490" s="46"/>
      <c r="C490" s="45" t="s">
        <v>274</v>
      </c>
      <c r="D490" s="45"/>
      <c r="E490" s="33"/>
      <c r="F490" s="18"/>
      <c r="G490" s="18"/>
      <c r="H490" s="16"/>
      <c r="I490" s="16"/>
      <c r="J490" s="16"/>
      <c r="K490" s="16"/>
      <c r="L490" s="16"/>
      <c r="M490" s="16"/>
      <c r="N490" s="16"/>
      <c r="O490" s="16"/>
      <c r="P490" s="24"/>
      <c r="Q490" s="19"/>
    </row>
    <row r="491" spans="1:17" s="48" customFormat="1" x14ac:dyDescent="0.35">
      <c r="A491" s="48" t="s">
        <v>35</v>
      </c>
      <c r="B491" s="46"/>
      <c r="C491" s="45" t="s">
        <v>336</v>
      </c>
      <c r="D491" s="45"/>
      <c r="E491" s="33">
        <v>0</v>
      </c>
      <c r="F491" s="18">
        <v>0</v>
      </c>
      <c r="G491" s="18">
        <v>0</v>
      </c>
      <c r="H491" s="16">
        <v>0</v>
      </c>
      <c r="I491" s="16">
        <v>0</v>
      </c>
      <c r="J491" s="16">
        <v>0</v>
      </c>
      <c r="K491" s="16">
        <v>0</v>
      </c>
      <c r="L491" s="16">
        <v>0</v>
      </c>
      <c r="M491" s="16">
        <v>8660000</v>
      </c>
      <c r="N491" s="16">
        <v>0</v>
      </c>
      <c r="O491" s="16">
        <v>0</v>
      </c>
      <c r="P491" s="24"/>
      <c r="Q491" s="19"/>
    </row>
    <row r="492" spans="1:17" s="48" customFormat="1" ht="75.75" customHeight="1" x14ac:dyDescent="0.35">
      <c r="B492" s="46"/>
      <c r="C492" s="46" t="s">
        <v>345</v>
      </c>
      <c r="D492" s="46" t="s">
        <v>273</v>
      </c>
      <c r="E492" s="33"/>
      <c r="F492" s="18"/>
      <c r="G492" s="18"/>
      <c r="H492" s="16"/>
      <c r="I492" s="16"/>
      <c r="J492" s="16"/>
      <c r="K492" s="16"/>
      <c r="L492" s="16"/>
      <c r="M492" s="16"/>
      <c r="N492" s="16"/>
      <c r="O492" s="16"/>
      <c r="P492" s="24"/>
      <c r="Q492" s="19"/>
    </row>
    <row r="493" spans="1:17" s="48" customFormat="1" ht="26" x14ac:dyDescent="0.35">
      <c r="B493" s="46"/>
      <c r="C493" s="45" t="s">
        <v>275</v>
      </c>
      <c r="D493" s="45"/>
      <c r="E493" s="33"/>
      <c r="F493" s="18"/>
      <c r="G493" s="18"/>
      <c r="H493" s="16"/>
      <c r="I493" s="16"/>
      <c r="J493" s="16"/>
      <c r="K493" s="16"/>
      <c r="L493" s="16"/>
      <c r="M493" s="16"/>
      <c r="N493" s="16"/>
      <c r="O493" s="16"/>
      <c r="P493" s="24"/>
      <c r="Q493" s="19"/>
    </row>
    <row r="494" spans="1:17" s="48" customFormat="1" x14ac:dyDescent="0.35">
      <c r="A494" s="48" t="s">
        <v>35</v>
      </c>
      <c r="B494" s="46"/>
      <c r="C494" s="45" t="s">
        <v>336</v>
      </c>
      <c r="D494" s="45"/>
      <c r="E494" s="33">
        <v>0</v>
      </c>
      <c r="F494" s="18">
        <v>0</v>
      </c>
      <c r="G494" s="18">
        <v>0</v>
      </c>
      <c r="H494" s="16">
        <v>0</v>
      </c>
      <c r="I494" s="16">
        <v>0</v>
      </c>
      <c r="J494" s="16">
        <v>0</v>
      </c>
      <c r="K494" s="16">
        <v>0</v>
      </c>
      <c r="L494" s="16">
        <v>0</v>
      </c>
      <c r="M494" s="16">
        <v>380000</v>
      </c>
      <c r="N494" s="16">
        <v>0</v>
      </c>
      <c r="O494" s="16">
        <v>0</v>
      </c>
      <c r="P494" s="24"/>
      <c r="Q494" s="19"/>
    </row>
    <row r="495" spans="1:17" s="48" customFormat="1" ht="77.25" customHeight="1" x14ac:dyDescent="0.35">
      <c r="B495" s="46"/>
      <c r="C495" s="46" t="s">
        <v>345</v>
      </c>
      <c r="D495" s="46" t="s">
        <v>273</v>
      </c>
      <c r="E495" s="33"/>
      <c r="F495" s="18"/>
      <c r="G495" s="18"/>
      <c r="H495" s="16"/>
      <c r="I495" s="16"/>
      <c r="J495" s="16"/>
      <c r="K495" s="16"/>
      <c r="L495" s="16"/>
      <c r="M495" s="16"/>
      <c r="N495" s="16"/>
      <c r="O495" s="16"/>
      <c r="P495" s="24"/>
      <c r="Q495" s="19"/>
    </row>
    <row r="496" spans="1:17" s="48" customFormat="1" ht="104.25" customHeight="1" x14ac:dyDescent="0.35">
      <c r="B496" s="46"/>
      <c r="C496" s="45" t="s">
        <v>276</v>
      </c>
      <c r="D496" s="45"/>
      <c r="E496" s="33"/>
      <c r="F496" s="18"/>
      <c r="G496" s="18"/>
      <c r="H496" s="16"/>
      <c r="I496" s="16"/>
      <c r="J496" s="16"/>
      <c r="K496" s="16"/>
      <c r="L496" s="16"/>
      <c r="M496" s="16"/>
      <c r="N496" s="16"/>
      <c r="O496" s="16"/>
      <c r="P496" s="24"/>
      <c r="Q496" s="19"/>
    </row>
    <row r="497" spans="1:17" s="48" customFormat="1" ht="26.5" x14ac:dyDescent="0.35">
      <c r="A497" s="48" t="s">
        <v>35</v>
      </c>
      <c r="B497" s="46"/>
      <c r="C497" s="45" t="s">
        <v>15</v>
      </c>
      <c r="D497" s="45"/>
      <c r="E497" s="26">
        <v>0</v>
      </c>
      <c r="F497" s="30">
        <v>0</v>
      </c>
      <c r="G497" s="30">
        <v>0</v>
      </c>
      <c r="H497" s="34">
        <v>0</v>
      </c>
      <c r="I497" s="34">
        <v>0</v>
      </c>
      <c r="J497" s="34">
        <v>0</v>
      </c>
      <c r="K497" s="34">
        <v>0</v>
      </c>
      <c r="L497" s="34">
        <v>0</v>
      </c>
      <c r="M497" s="34">
        <v>0</v>
      </c>
      <c r="N497" s="34">
        <v>0</v>
      </c>
      <c r="O497" s="34">
        <v>0</v>
      </c>
      <c r="P497" s="24"/>
      <c r="Q497" s="19" t="s">
        <v>277</v>
      </c>
    </row>
    <row r="498" spans="1:17" s="48" customFormat="1" ht="26" x14ac:dyDescent="0.35">
      <c r="B498" s="46"/>
      <c r="C498" s="46"/>
      <c r="D498" s="46" t="s">
        <v>36</v>
      </c>
      <c r="E498" s="33"/>
      <c r="F498" s="18"/>
      <c r="G498" s="18"/>
      <c r="H498" s="16"/>
      <c r="I498" s="16"/>
      <c r="J498" s="16"/>
      <c r="K498" s="16"/>
      <c r="L498" s="16"/>
      <c r="M498" s="16"/>
      <c r="N498" s="16"/>
      <c r="O498" s="16"/>
      <c r="P498" s="24"/>
      <c r="Q498" s="19"/>
    </row>
    <row r="499" spans="1:17" s="48" customFormat="1" ht="72.75" customHeight="1" x14ac:dyDescent="0.35">
      <c r="B499" s="46"/>
      <c r="C499" s="45" t="s">
        <v>278</v>
      </c>
      <c r="D499" s="45"/>
      <c r="E499" s="33"/>
      <c r="F499" s="18"/>
      <c r="G499" s="18"/>
      <c r="H499" s="16"/>
      <c r="I499" s="16"/>
      <c r="J499" s="16"/>
      <c r="K499" s="16"/>
      <c r="L499" s="16"/>
      <c r="M499" s="16"/>
      <c r="N499" s="16"/>
      <c r="O499" s="16"/>
      <c r="P499" s="24"/>
      <c r="Q499" s="19"/>
    </row>
    <row r="500" spans="1:17" s="48" customFormat="1" ht="65.5" x14ac:dyDescent="0.35">
      <c r="A500" s="48" t="s">
        <v>35</v>
      </c>
      <c r="B500" s="46"/>
      <c r="C500" s="45" t="s">
        <v>15</v>
      </c>
      <c r="D500" s="45"/>
      <c r="E500" s="26">
        <v>0</v>
      </c>
      <c r="F500" s="30">
        <v>0</v>
      </c>
      <c r="G500" s="30">
        <v>0</v>
      </c>
      <c r="H500" s="34">
        <v>0</v>
      </c>
      <c r="I500" s="34">
        <v>0</v>
      </c>
      <c r="J500" s="34">
        <v>0</v>
      </c>
      <c r="K500" s="34">
        <v>0</v>
      </c>
      <c r="L500" s="34">
        <v>0</v>
      </c>
      <c r="M500" s="34">
        <v>0</v>
      </c>
      <c r="N500" s="34">
        <v>0</v>
      </c>
      <c r="O500" s="34">
        <v>0</v>
      </c>
      <c r="P500" s="24"/>
      <c r="Q500" s="19" t="s">
        <v>279</v>
      </c>
    </row>
    <row r="501" spans="1:17" s="48" customFormat="1" ht="26" x14ac:dyDescent="0.35">
      <c r="B501" s="46"/>
      <c r="C501" s="46"/>
      <c r="D501" s="46" t="s">
        <v>36</v>
      </c>
      <c r="E501" s="33"/>
      <c r="F501" s="18"/>
      <c r="G501" s="18"/>
      <c r="H501" s="16"/>
      <c r="I501" s="16"/>
      <c r="J501" s="16"/>
      <c r="K501" s="16"/>
      <c r="L501" s="16"/>
      <c r="M501" s="16"/>
      <c r="N501" s="16"/>
      <c r="O501" s="16"/>
      <c r="P501" s="24"/>
      <c r="Q501" s="19"/>
    </row>
    <row r="502" spans="1:17" s="48" customFormat="1" ht="78" x14ac:dyDescent="0.35">
      <c r="B502" s="46"/>
      <c r="C502" s="45" t="s">
        <v>280</v>
      </c>
      <c r="D502" s="45"/>
      <c r="E502" s="33"/>
      <c r="F502" s="18"/>
      <c r="G502" s="18"/>
      <c r="H502" s="16"/>
      <c r="I502" s="16"/>
      <c r="J502" s="16"/>
      <c r="K502" s="16"/>
      <c r="L502" s="16"/>
      <c r="M502" s="16"/>
      <c r="N502" s="16"/>
      <c r="O502" s="16"/>
      <c r="P502" s="24"/>
      <c r="Q502" s="19"/>
    </row>
    <row r="503" spans="1:17" s="48" customFormat="1" ht="26.5" x14ac:dyDescent="0.35">
      <c r="A503" s="48" t="s">
        <v>35</v>
      </c>
      <c r="B503" s="46"/>
      <c r="C503" s="45" t="s">
        <v>336</v>
      </c>
      <c r="D503" s="45"/>
      <c r="E503" s="99">
        <v>0</v>
      </c>
      <c r="F503" s="29">
        <v>0</v>
      </c>
      <c r="G503" s="29">
        <v>0</v>
      </c>
      <c r="H503" s="82">
        <v>0</v>
      </c>
      <c r="I503" s="82">
        <v>0</v>
      </c>
      <c r="J503" s="82">
        <v>0</v>
      </c>
      <c r="K503" s="82">
        <v>0</v>
      </c>
      <c r="L503" s="82">
        <v>0</v>
      </c>
      <c r="M503" s="82">
        <v>0</v>
      </c>
      <c r="N503" s="34">
        <v>0</v>
      </c>
      <c r="O503" s="34">
        <v>0</v>
      </c>
      <c r="P503" s="24"/>
      <c r="Q503" s="19" t="s">
        <v>21</v>
      </c>
    </row>
    <row r="504" spans="1:17" s="48" customFormat="1" ht="72.75" customHeight="1" x14ac:dyDescent="0.35">
      <c r="B504" s="46"/>
      <c r="C504" s="46" t="s">
        <v>345</v>
      </c>
      <c r="D504" s="46" t="s">
        <v>273</v>
      </c>
      <c r="E504" s="33"/>
      <c r="F504" s="18"/>
      <c r="G504" s="18"/>
      <c r="H504" s="16"/>
      <c r="I504" s="16"/>
      <c r="J504" s="16"/>
      <c r="K504" s="16"/>
      <c r="L504" s="16"/>
      <c r="M504" s="16"/>
      <c r="N504" s="16"/>
      <c r="O504" s="16"/>
      <c r="P504" s="24"/>
      <c r="Q504" s="19"/>
    </row>
    <row r="505" spans="1:17" s="48" customFormat="1" ht="91" x14ac:dyDescent="0.35">
      <c r="B505" s="46"/>
      <c r="C505" s="45" t="s">
        <v>281</v>
      </c>
      <c r="D505" s="45"/>
      <c r="E505" s="33"/>
      <c r="F505" s="18"/>
      <c r="G505" s="18"/>
      <c r="H505" s="16"/>
      <c r="I505" s="16"/>
      <c r="J505" s="16"/>
      <c r="K505" s="16"/>
      <c r="L505" s="16"/>
      <c r="M505" s="16"/>
      <c r="N505" s="16"/>
      <c r="O505" s="16"/>
      <c r="P505" s="24"/>
      <c r="Q505" s="19"/>
    </row>
    <row r="506" spans="1:17" s="48" customFormat="1" ht="88.5" customHeight="1" x14ac:dyDescent="0.35">
      <c r="A506" s="48" t="s">
        <v>35</v>
      </c>
      <c r="B506" s="46"/>
      <c r="C506" s="45" t="s">
        <v>15</v>
      </c>
      <c r="D506" s="45"/>
      <c r="E506" s="26">
        <v>0</v>
      </c>
      <c r="F506" s="30">
        <v>0</v>
      </c>
      <c r="G506" s="30">
        <v>0</v>
      </c>
      <c r="H506" s="34">
        <v>0</v>
      </c>
      <c r="I506" s="34">
        <v>0</v>
      </c>
      <c r="J506" s="34">
        <v>0</v>
      </c>
      <c r="K506" s="34">
        <v>0</v>
      </c>
      <c r="L506" s="34">
        <v>0</v>
      </c>
      <c r="M506" s="34">
        <v>0</v>
      </c>
      <c r="N506" s="34">
        <v>0</v>
      </c>
      <c r="O506" s="34">
        <v>0</v>
      </c>
      <c r="P506" s="24"/>
      <c r="Q506" s="19" t="s">
        <v>282</v>
      </c>
    </row>
    <row r="507" spans="1:17" s="48" customFormat="1" ht="26" x14ac:dyDescent="0.35">
      <c r="B507" s="46"/>
      <c r="C507" s="46"/>
      <c r="D507" s="46" t="s">
        <v>36</v>
      </c>
      <c r="E507" s="33"/>
      <c r="F507" s="18"/>
      <c r="G507" s="18"/>
      <c r="H507" s="16"/>
      <c r="I507" s="16"/>
      <c r="J507" s="16"/>
      <c r="K507" s="16"/>
      <c r="L507" s="16"/>
      <c r="M507" s="16"/>
      <c r="N507" s="16"/>
      <c r="O507" s="16"/>
      <c r="P507" s="24"/>
      <c r="Q507" s="19"/>
    </row>
    <row r="508" spans="1:17" s="48" customFormat="1" ht="61.5" customHeight="1" x14ac:dyDescent="0.35">
      <c r="B508" s="46"/>
      <c r="C508" s="45" t="s">
        <v>283</v>
      </c>
      <c r="D508" s="45"/>
      <c r="E508" s="33"/>
      <c r="F508" s="18"/>
      <c r="G508" s="18"/>
      <c r="H508" s="16"/>
      <c r="I508" s="16"/>
      <c r="J508" s="16"/>
      <c r="K508" s="16"/>
      <c r="L508" s="16"/>
      <c r="M508" s="16"/>
      <c r="N508" s="16"/>
      <c r="O508" s="16"/>
      <c r="P508" s="24"/>
      <c r="Q508" s="19"/>
    </row>
    <row r="509" spans="1:17" s="48" customFormat="1" ht="26.5" x14ac:dyDescent="0.35">
      <c r="A509" s="48" t="s">
        <v>35</v>
      </c>
      <c r="B509" s="46"/>
      <c r="C509" s="45" t="s">
        <v>14</v>
      </c>
      <c r="D509" s="45"/>
      <c r="E509" s="33"/>
      <c r="F509" s="18"/>
      <c r="G509" s="18"/>
      <c r="H509" s="16"/>
      <c r="I509" s="16"/>
      <c r="J509" s="16"/>
      <c r="K509" s="16"/>
      <c r="L509" s="16"/>
      <c r="M509" s="16"/>
      <c r="N509" s="16"/>
      <c r="O509" s="16"/>
      <c r="P509" s="24"/>
      <c r="Q509" s="19" t="s">
        <v>21</v>
      </c>
    </row>
    <row r="510" spans="1:17" s="48" customFormat="1" ht="26" x14ac:dyDescent="0.35">
      <c r="B510" s="46"/>
      <c r="C510" s="46"/>
      <c r="D510" s="46" t="s">
        <v>36</v>
      </c>
      <c r="E510" s="33"/>
      <c r="F510" s="18"/>
      <c r="G510" s="18"/>
      <c r="H510" s="16"/>
      <c r="I510" s="16"/>
      <c r="J510" s="16"/>
      <c r="K510" s="16"/>
      <c r="L510" s="16"/>
      <c r="M510" s="16"/>
      <c r="N510" s="16"/>
      <c r="O510" s="16"/>
      <c r="P510" s="24"/>
      <c r="Q510" s="19"/>
    </row>
    <row r="511" spans="1:17" s="48" customFormat="1" ht="33" customHeight="1" x14ac:dyDescent="0.35">
      <c r="B511" s="46"/>
      <c r="C511" s="45" t="s">
        <v>284</v>
      </c>
      <c r="D511" s="45"/>
      <c r="E511" s="33"/>
      <c r="F511" s="18"/>
      <c r="G511" s="18"/>
      <c r="H511" s="16"/>
      <c r="I511" s="16"/>
      <c r="J511" s="16"/>
      <c r="K511" s="16"/>
      <c r="L511" s="16"/>
      <c r="M511" s="16"/>
      <c r="N511" s="16"/>
      <c r="O511" s="16"/>
      <c r="P511" s="24"/>
      <c r="Q511" s="19"/>
    </row>
    <row r="512" spans="1:17" s="48" customFormat="1" ht="65.5" x14ac:dyDescent="0.35">
      <c r="A512" s="48" t="s">
        <v>35</v>
      </c>
      <c r="B512" s="46"/>
      <c r="C512" s="45" t="s">
        <v>15</v>
      </c>
      <c r="D512" s="45"/>
      <c r="E512" s="26">
        <v>0</v>
      </c>
      <c r="F512" s="30">
        <v>0</v>
      </c>
      <c r="G512" s="30">
        <v>0</v>
      </c>
      <c r="H512" s="34">
        <v>0</v>
      </c>
      <c r="I512" s="34">
        <v>0</v>
      </c>
      <c r="J512" s="34">
        <v>0</v>
      </c>
      <c r="K512" s="34">
        <v>0</v>
      </c>
      <c r="L512" s="34">
        <v>0</v>
      </c>
      <c r="M512" s="34">
        <v>0</v>
      </c>
      <c r="N512" s="34">
        <v>0</v>
      </c>
      <c r="O512" s="34">
        <v>0</v>
      </c>
      <c r="P512" s="24"/>
      <c r="Q512" s="19" t="s">
        <v>285</v>
      </c>
    </row>
    <row r="513" spans="1:17" s="48" customFormat="1" ht="26" x14ac:dyDescent="0.35">
      <c r="B513" s="46"/>
      <c r="C513" s="46"/>
      <c r="D513" s="46" t="s">
        <v>36</v>
      </c>
      <c r="E513" s="33"/>
      <c r="F513" s="18"/>
      <c r="G513" s="18"/>
      <c r="H513" s="16"/>
      <c r="I513" s="16"/>
      <c r="J513" s="16"/>
      <c r="K513" s="16"/>
      <c r="L513" s="16"/>
      <c r="M513" s="16"/>
      <c r="N513" s="16"/>
      <c r="O513" s="16"/>
      <c r="P513" s="24"/>
      <c r="Q513" s="19"/>
    </row>
    <row r="514" spans="1:17" s="48" customFormat="1" ht="26" x14ac:dyDescent="0.35">
      <c r="B514" s="46"/>
      <c r="C514" s="45" t="s">
        <v>286</v>
      </c>
      <c r="D514" s="45"/>
      <c r="E514" s="33"/>
      <c r="F514" s="18"/>
      <c r="G514" s="18"/>
      <c r="H514" s="16"/>
      <c r="I514" s="16"/>
      <c r="J514" s="16"/>
      <c r="K514" s="16"/>
      <c r="L514" s="16"/>
      <c r="M514" s="16"/>
      <c r="N514" s="16"/>
      <c r="O514" s="16"/>
      <c r="P514" s="24"/>
      <c r="Q514" s="19"/>
    </row>
    <row r="515" spans="1:17" s="48" customFormat="1" ht="26.5" x14ac:dyDescent="0.35">
      <c r="A515" s="48" t="s">
        <v>35</v>
      </c>
      <c r="B515" s="46"/>
      <c r="C515" s="45" t="s">
        <v>336</v>
      </c>
      <c r="D515" s="45"/>
      <c r="E515" s="99">
        <v>0</v>
      </c>
      <c r="F515" s="29">
        <v>0</v>
      </c>
      <c r="G515" s="29">
        <v>0</v>
      </c>
      <c r="H515" s="82">
        <v>0</v>
      </c>
      <c r="I515" s="82">
        <v>0</v>
      </c>
      <c r="J515" s="82">
        <v>0</v>
      </c>
      <c r="K515" s="82">
        <v>0</v>
      </c>
      <c r="L515" s="82">
        <v>0</v>
      </c>
      <c r="M515" s="82">
        <v>0</v>
      </c>
      <c r="N515" s="34">
        <v>0</v>
      </c>
      <c r="O515" s="34">
        <v>0</v>
      </c>
      <c r="P515" s="24"/>
      <c r="Q515" s="19" t="s">
        <v>21</v>
      </c>
    </row>
    <row r="516" spans="1:17" s="48" customFormat="1" ht="26" x14ac:dyDescent="0.35">
      <c r="B516" s="46"/>
      <c r="C516" s="46"/>
      <c r="D516" s="46" t="s">
        <v>36</v>
      </c>
      <c r="E516" s="33"/>
      <c r="F516" s="18"/>
      <c r="G516" s="18"/>
      <c r="H516" s="16"/>
      <c r="I516" s="16"/>
      <c r="J516" s="16"/>
      <c r="K516" s="16"/>
      <c r="L516" s="16"/>
      <c r="M516" s="16"/>
      <c r="N516" s="16"/>
      <c r="O516" s="16"/>
      <c r="P516" s="24"/>
      <c r="Q516" s="19"/>
    </row>
    <row r="517" spans="1:17" s="48" customFormat="1" ht="85.5" customHeight="1" x14ac:dyDescent="0.35">
      <c r="B517" s="46"/>
      <c r="C517" s="45" t="s">
        <v>287</v>
      </c>
      <c r="D517" s="45"/>
      <c r="E517" s="33"/>
      <c r="F517" s="18"/>
      <c r="G517" s="18"/>
      <c r="H517" s="16"/>
      <c r="I517" s="16"/>
      <c r="J517" s="16"/>
      <c r="K517" s="16"/>
      <c r="L517" s="16"/>
      <c r="M517" s="16"/>
      <c r="N517" s="16"/>
      <c r="O517" s="16"/>
      <c r="P517" s="24"/>
      <c r="Q517" s="19"/>
    </row>
    <row r="518" spans="1:17" s="48" customFormat="1" ht="71.25" customHeight="1" x14ac:dyDescent="0.35">
      <c r="A518" s="48" t="s">
        <v>35</v>
      </c>
      <c r="B518" s="46"/>
      <c r="C518" s="45" t="s">
        <v>15</v>
      </c>
      <c r="D518" s="45"/>
      <c r="E518" s="26">
        <v>0</v>
      </c>
      <c r="F518" s="30">
        <v>0</v>
      </c>
      <c r="G518" s="30">
        <v>0</v>
      </c>
      <c r="H518" s="34">
        <v>0</v>
      </c>
      <c r="I518" s="34">
        <v>0</v>
      </c>
      <c r="J518" s="34">
        <v>0</v>
      </c>
      <c r="K518" s="34">
        <v>0</v>
      </c>
      <c r="L518" s="34">
        <v>0</v>
      </c>
      <c r="M518" s="34">
        <v>0</v>
      </c>
      <c r="N518" s="34">
        <v>0</v>
      </c>
      <c r="O518" s="34">
        <v>0</v>
      </c>
      <c r="P518" s="24"/>
      <c r="Q518" s="19" t="s">
        <v>288</v>
      </c>
    </row>
    <row r="519" spans="1:17" s="48" customFormat="1" ht="26" x14ac:dyDescent="0.35">
      <c r="B519" s="46"/>
      <c r="C519" s="46" t="s">
        <v>289</v>
      </c>
      <c r="D519" s="46" t="s">
        <v>36</v>
      </c>
      <c r="E519" s="107"/>
      <c r="F519" s="40"/>
      <c r="G519" s="40"/>
      <c r="H519" s="84"/>
      <c r="I519" s="84"/>
      <c r="J519" s="84"/>
      <c r="K519" s="84"/>
      <c r="L519" s="84"/>
      <c r="M519" s="84"/>
      <c r="N519" s="84"/>
      <c r="O519" s="84"/>
      <c r="P519" s="62"/>
      <c r="Q519" s="19"/>
    </row>
    <row r="520" spans="1:17" s="48" customFormat="1" ht="65" x14ac:dyDescent="0.35">
      <c r="B520" s="74"/>
      <c r="C520" s="45" t="s">
        <v>290</v>
      </c>
      <c r="D520" s="45"/>
      <c r="E520" s="108"/>
      <c r="F520" s="47"/>
      <c r="G520" s="47"/>
      <c r="H520" s="55"/>
      <c r="I520" s="55"/>
      <c r="J520" s="55"/>
      <c r="K520" s="55"/>
      <c r="L520" s="55"/>
      <c r="M520" s="55"/>
      <c r="N520" s="55"/>
      <c r="O520" s="55"/>
      <c r="P520" s="50"/>
      <c r="Q520" s="47"/>
    </row>
    <row r="521" spans="1:17" s="66" customFormat="1" ht="78.5" x14ac:dyDescent="0.35">
      <c r="A521" s="66" t="s">
        <v>35</v>
      </c>
      <c r="B521" s="67"/>
      <c r="C521" s="45" t="s">
        <v>15</v>
      </c>
      <c r="D521" s="45"/>
      <c r="E521" s="26">
        <v>0</v>
      </c>
      <c r="F521" s="30">
        <v>0</v>
      </c>
      <c r="G521" s="30">
        <v>0</v>
      </c>
      <c r="H521" s="34">
        <v>0</v>
      </c>
      <c r="I521" s="34">
        <v>0</v>
      </c>
      <c r="J521" s="34">
        <v>0</v>
      </c>
      <c r="K521" s="34">
        <v>0</v>
      </c>
      <c r="L521" s="34">
        <v>0</v>
      </c>
      <c r="M521" s="34">
        <v>0</v>
      </c>
      <c r="N521" s="34">
        <v>0</v>
      </c>
      <c r="O521" s="34">
        <v>0</v>
      </c>
      <c r="P521" s="63"/>
      <c r="Q521" s="19" t="s">
        <v>288</v>
      </c>
    </row>
    <row r="522" spans="1:17" s="66" customFormat="1" ht="26" x14ac:dyDescent="0.35">
      <c r="B522" s="67"/>
      <c r="C522" s="46" t="s">
        <v>289</v>
      </c>
      <c r="D522" s="46" t="s">
        <v>36</v>
      </c>
      <c r="E522" s="33"/>
      <c r="F522" s="18"/>
      <c r="G522" s="18"/>
      <c r="H522" s="16"/>
      <c r="I522" s="16"/>
      <c r="J522" s="16"/>
      <c r="K522" s="16"/>
      <c r="L522" s="16"/>
      <c r="M522" s="16"/>
      <c r="N522" s="16"/>
      <c r="O522" s="16"/>
      <c r="P522" s="24"/>
      <c r="Q522" s="19"/>
    </row>
    <row r="523" spans="1:17" s="66" customFormat="1" ht="87.75" customHeight="1" x14ac:dyDescent="0.35">
      <c r="B523" s="67"/>
      <c r="C523" s="45" t="s">
        <v>291</v>
      </c>
      <c r="D523" s="45"/>
      <c r="E523" s="33"/>
      <c r="F523" s="18"/>
      <c r="G523" s="18"/>
      <c r="H523" s="16"/>
      <c r="I523" s="16"/>
      <c r="J523" s="16"/>
      <c r="K523" s="16"/>
      <c r="L523" s="16"/>
      <c r="M523" s="16"/>
      <c r="N523" s="16"/>
      <c r="O523" s="16"/>
      <c r="P523" s="24"/>
      <c r="Q523" s="19"/>
    </row>
    <row r="524" spans="1:17" s="66" customFormat="1" ht="26.5" x14ac:dyDescent="0.35">
      <c r="A524" s="66" t="s">
        <v>35</v>
      </c>
      <c r="B524" s="67"/>
      <c r="C524" s="45" t="s">
        <v>15</v>
      </c>
      <c r="D524" s="45"/>
      <c r="E524" s="26">
        <v>0</v>
      </c>
      <c r="F524" s="30">
        <v>0</v>
      </c>
      <c r="G524" s="30">
        <v>0</v>
      </c>
      <c r="H524" s="34">
        <v>0</v>
      </c>
      <c r="I524" s="34">
        <v>0</v>
      </c>
      <c r="J524" s="34">
        <v>0</v>
      </c>
      <c r="K524" s="34">
        <v>0</v>
      </c>
      <c r="L524" s="34">
        <v>0</v>
      </c>
      <c r="M524" s="34">
        <v>0</v>
      </c>
      <c r="N524" s="34">
        <v>0</v>
      </c>
      <c r="O524" s="34">
        <v>0</v>
      </c>
      <c r="P524" s="24"/>
      <c r="Q524" s="19" t="s">
        <v>292</v>
      </c>
    </row>
    <row r="525" spans="1:17" s="66" customFormat="1" ht="26" x14ac:dyDescent="0.35">
      <c r="B525" s="67"/>
      <c r="C525" s="46" t="s">
        <v>289</v>
      </c>
      <c r="D525" s="46" t="s">
        <v>36</v>
      </c>
      <c r="E525" s="33"/>
      <c r="F525" s="18"/>
      <c r="G525" s="18"/>
      <c r="H525" s="16"/>
      <c r="I525" s="16"/>
      <c r="J525" s="16"/>
      <c r="K525" s="16"/>
      <c r="L525" s="16"/>
      <c r="M525" s="16"/>
      <c r="N525" s="16"/>
      <c r="O525" s="16"/>
      <c r="P525" s="24"/>
      <c r="Q525" s="19"/>
    </row>
    <row r="526" spans="1:17" s="113" customFormat="1" ht="20.149999999999999" customHeight="1" x14ac:dyDescent="0.3">
      <c r="B526" s="135" t="s">
        <v>293</v>
      </c>
      <c r="C526" s="136"/>
      <c r="D526" s="137"/>
      <c r="E526" s="114">
        <f>SUM(E527:E573)</f>
        <v>0</v>
      </c>
      <c r="F526" s="115">
        <f t="shared" ref="F526:P526" si="33">SUM(F527:F573)</f>
        <v>0</v>
      </c>
      <c r="G526" s="115">
        <f t="shared" si="33"/>
        <v>0</v>
      </c>
      <c r="H526" s="121">
        <f t="shared" si="33"/>
        <v>18018500</v>
      </c>
      <c r="I526" s="121">
        <f t="shared" si="33"/>
        <v>17679500</v>
      </c>
      <c r="J526" s="121">
        <f t="shared" si="33"/>
        <v>422500</v>
      </c>
      <c r="K526" s="121">
        <f t="shared" si="33"/>
        <v>422500</v>
      </c>
      <c r="L526" s="121">
        <f t="shared" si="33"/>
        <v>422500</v>
      </c>
      <c r="M526" s="121">
        <f t="shared" si="33"/>
        <v>422500</v>
      </c>
      <c r="N526" s="121">
        <f t="shared" si="33"/>
        <v>0</v>
      </c>
      <c r="O526" s="121">
        <f t="shared" si="33"/>
        <v>0</v>
      </c>
      <c r="P526" s="115">
        <f t="shared" si="33"/>
        <v>0</v>
      </c>
      <c r="Q526" s="94"/>
    </row>
    <row r="527" spans="1:17" s="48" customFormat="1" ht="20.149999999999999" customHeight="1" x14ac:dyDescent="0.35">
      <c r="B527" s="171" t="s">
        <v>294</v>
      </c>
      <c r="C527" s="172"/>
      <c r="D527" s="172"/>
      <c r="E527" s="172"/>
      <c r="F527" s="172"/>
      <c r="G527" s="172"/>
      <c r="H527" s="172"/>
      <c r="I527" s="172"/>
      <c r="J527" s="172"/>
      <c r="K527" s="172"/>
      <c r="L527" s="172"/>
      <c r="M527" s="172"/>
      <c r="N527" s="172"/>
      <c r="O527" s="172"/>
      <c r="P527" s="172"/>
      <c r="Q527" s="173"/>
    </row>
    <row r="528" spans="1:17" s="58" customFormat="1" ht="44.25" customHeight="1" x14ac:dyDescent="0.35">
      <c r="B528" s="74"/>
      <c r="C528" s="45" t="s">
        <v>295</v>
      </c>
      <c r="D528" s="45"/>
      <c r="E528" s="106"/>
      <c r="F528" s="60"/>
      <c r="G528" s="60"/>
      <c r="H528" s="60"/>
      <c r="I528" s="60"/>
      <c r="J528" s="60"/>
      <c r="K528" s="60"/>
      <c r="L528" s="60"/>
      <c r="M528" s="60"/>
      <c r="N528" s="59"/>
      <c r="O528" s="59"/>
      <c r="P528" s="61"/>
      <c r="Q528" s="47"/>
    </row>
    <row r="529" spans="1:17" s="48" customFormat="1" x14ac:dyDescent="0.35">
      <c r="A529" s="48" t="s">
        <v>20</v>
      </c>
      <c r="B529" s="74"/>
      <c r="C529" s="45" t="s">
        <v>15</v>
      </c>
      <c r="D529" s="45"/>
      <c r="E529" s="103">
        <v>0</v>
      </c>
      <c r="F529" s="49">
        <v>0</v>
      </c>
      <c r="G529" s="49">
        <v>0</v>
      </c>
      <c r="H529" s="56">
        <v>0</v>
      </c>
      <c r="I529" s="56">
        <v>0</v>
      </c>
      <c r="J529" s="56">
        <v>0</v>
      </c>
      <c r="K529" s="56">
        <v>0</v>
      </c>
      <c r="L529" s="56">
        <v>0</v>
      </c>
      <c r="M529" s="56">
        <v>0</v>
      </c>
      <c r="N529" s="55">
        <v>0</v>
      </c>
      <c r="O529" s="55">
        <v>0</v>
      </c>
      <c r="P529" s="64"/>
      <c r="Q529" s="19" t="s">
        <v>296</v>
      </c>
    </row>
    <row r="530" spans="1:17" s="48" customFormat="1" ht="26" x14ac:dyDescent="0.35">
      <c r="B530" s="74"/>
      <c r="C530" s="46" t="s">
        <v>297</v>
      </c>
      <c r="D530" s="46" t="s">
        <v>264</v>
      </c>
      <c r="E530" s="103"/>
      <c r="F530" s="49"/>
      <c r="G530" s="49"/>
      <c r="H530" s="56"/>
      <c r="I530" s="56"/>
      <c r="J530" s="56"/>
      <c r="K530" s="56"/>
      <c r="L530" s="56"/>
      <c r="M530" s="56"/>
      <c r="N530" s="55"/>
      <c r="O530" s="55"/>
      <c r="P530" s="64"/>
      <c r="Q530" s="19"/>
    </row>
    <row r="531" spans="1:17" s="58" customFormat="1" ht="90" customHeight="1" x14ac:dyDescent="0.35">
      <c r="B531" s="76"/>
      <c r="C531" s="45" t="s">
        <v>298</v>
      </c>
      <c r="D531" s="45"/>
      <c r="E531" s="106"/>
      <c r="F531" s="60"/>
      <c r="G531" s="60"/>
      <c r="H531" s="60"/>
      <c r="I531" s="60"/>
      <c r="J531" s="60"/>
      <c r="K531" s="60"/>
      <c r="L531" s="60"/>
      <c r="M531" s="60"/>
      <c r="N531" s="59"/>
      <c r="O531" s="59"/>
      <c r="P531" s="61"/>
      <c r="Q531" s="47"/>
    </row>
    <row r="532" spans="1:17" s="48" customFormat="1" ht="26.5" x14ac:dyDescent="0.35">
      <c r="A532" s="48" t="s">
        <v>35</v>
      </c>
      <c r="B532" s="74"/>
      <c r="C532" s="45" t="s">
        <v>15</v>
      </c>
      <c r="D532" s="45"/>
      <c r="E532" s="26">
        <v>0</v>
      </c>
      <c r="F532" s="30">
        <v>0</v>
      </c>
      <c r="G532" s="30">
        <v>0</v>
      </c>
      <c r="H532" s="34">
        <v>0</v>
      </c>
      <c r="I532" s="34">
        <v>0</v>
      </c>
      <c r="J532" s="34">
        <v>0</v>
      </c>
      <c r="K532" s="34">
        <v>0</v>
      </c>
      <c r="L532" s="34">
        <v>0</v>
      </c>
      <c r="M532" s="34">
        <v>0</v>
      </c>
      <c r="N532" s="34">
        <v>0</v>
      </c>
      <c r="O532" s="34">
        <v>0</v>
      </c>
      <c r="P532" s="50"/>
      <c r="Q532" s="19" t="s">
        <v>21</v>
      </c>
    </row>
    <row r="533" spans="1:17" s="48" customFormat="1" ht="26" x14ac:dyDescent="0.35">
      <c r="B533" s="74"/>
      <c r="C533" s="46" t="s">
        <v>297</v>
      </c>
      <c r="D533" s="46" t="s">
        <v>264</v>
      </c>
      <c r="E533" s="103"/>
      <c r="F533" s="49"/>
      <c r="G533" s="49"/>
      <c r="H533" s="56"/>
      <c r="I533" s="56"/>
      <c r="J533" s="56"/>
      <c r="K533" s="56"/>
      <c r="L533" s="56"/>
      <c r="M533" s="56"/>
      <c r="N533" s="55"/>
      <c r="O533" s="55"/>
      <c r="P533" s="64"/>
      <c r="Q533" s="19"/>
    </row>
    <row r="534" spans="1:17" s="58" customFormat="1" ht="74.25" customHeight="1" x14ac:dyDescent="0.35">
      <c r="B534" s="76"/>
      <c r="C534" s="45" t="s">
        <v>299</v>
      </c>
      <c r="D534" s="45"/>
      <c r="E534" s="106"/>
      <c r="F534" s="60"/>
      <c r="G534" s="60"/>
      <c r="H534" s="60"/>
      <c r="I534" s="60"/>
      <c r="J534" s="60"/>
      <c r="K534" s="60"/>
      <c r="L534" s="60"/>
      <c r="M534" s="60"/>
      <c r="N534" s="59"/>
      <c r="O534" s="59"/>
      <c r="P534" s="61"/>
      <c r="Q534" s="47"/>
    </row>
    <row r="535" spans="1:17" s="48" customFormat="1" ht="39.5" x14ac:dyDescent="0.35">
      <c r="A535" s="48" t="s">
        <v>20</v>
      </c>
      <c r="B535" s="74"/>
      <c r="C535" s="45" t="s">
        <v>15</v>
      </c>
      <c r="D535" s="45"/>
      <c r="E535" s="103">
        <v>0</v>
      </c>
      <c r="F535" s="49">
        <v>0</v>
      </c>
      <c r="G535" s="49">
        <v>0</v>
      </c>
      <c r="H535" s="56">
        <v>422500</v>
      </c>
      <c r="I535" s="56">
        <v>422500</v>
      </c>
      <c r="J535" s="56">
        <v>422500</v>
      </c>
      <c r="K535" s="56">
        <v>422500</v>
      </c>
      <c r="L535" s="56">
        <v>422500</v>
      </c>
      <c r="M535" s="56">
        <v>422500</v>
      </c>
      <c r="N535" s="55">
        <v>0</v>
      </c>
      <c r="O535" s="55">
        <v>0</v>
      </c>
      <c r="P535" s="64"/>
      <c r="Q535" s="19" t="s">
        <v>300</v>
      </c>
    </row>
    <row r="536" spans="1:17" s="48" customFormat="1" ht="26" x14ac:dyDescent="0.35">
      <c r="B536" s="74"/>
      <c r="C536" s="46" t="s">
        <v>297</v>
      </c>
      <c r="D536" s="46" t="s">
        <v>264</v>
      </c>
      <c r="E536" s="103"/>
      <c r="F536" s="49"/>
      <c r="G536" s="49"/>
      <c r="H536" s="56"/>
      <c r="I536" s="56"/>
      <c r="J536" s="56"/>
      <c r="K536" s="56"/>
      <c r="L536" s="56"/>
      <c r="M536" s="56"/>
      <c r="N536" s="55"/>
      <c r="O536" s="55"/>
      <c r="P536" s="64"/>
      <c r="Q536" s="19"/>
    </row>
    <row r="537" spans="1:17" s="66" customFormat="1" ht="30" customHeight="1" x14ac:dyDescent="0.35">
      <c r="B537" s="67"/>
      <c r="C537" s="45" t="s">
        <v>301</v>
      </c>
      <c r="D537" s="45"/>
      <c r="E537" s="33"/>
      <c r="F537" s="18"/>
      <c r="G537" s="18"/>
      <c r="H537" s="16"/>
      <c r="I537" s="16"/>
      <c r="J537" s="16"/>
      <c r="K537" s="16"/>
      <c r="L537" s="16"/>
      <c r="M537" s="16"/>
      <c r="N537" s="16"/>
      <c r="O537" s="16"/>
      <c r="P537" s="24"/>
      <c r="Q537" s="19"/>
    </row>
    <row r="538" spans="1:17" s="66" customFormat="1" ht="52.5" x14ac:dyDescent="0.35">
      <c r="A538" s="66" t="s">
        <v>35</v>
      </c>
      <c r="B538" s="67"/>
      <c r="C538" s="45" t="s">
        <v>15</v>
      </c>
      <c r="D538" s="45"/>
      <c r="E538" s="26">
        <v>0</v>
      </c>
      <c r="F538" s="30">
        <v>0</v>
      </c>
      <c r="G538" s="30">
        <v>0</v>
      </c>
      <c r="H538" s="34">
        <v>0</v>
      </c>
      <c r="I538" s="34">
        <v>0</v>
      </c>
      <c r="J538" s="34">
        <v>0</v>
      </c>
      <c r="K538" s="34">
        <v>0</v>
      </c>
      <c r="L538" s="34">
        <v>0</v>
      </c>
      <c r="M538" s="34">
        <v>0</v>
      </c>
      <c r="N538" s="34">
        <v>0</v>
      </c>
      <c r="O538" s="34">
        <v>0</v>
      </c>
      <c r="P538" s="24"/>
      <c r="Q538" s="19" t="s">
        <v>302</v>
      </c>
    </row>
    <row r="539" spans="1:17" s="66" customFormat="1" ht="26" x14ac:dyDescent="0.35">
      <c r="B539" s="67"/>
      <c r="C539" s="46" t="s">
        <v>346</v>
      </c>
      <c r="D539" s="46" t="s">
        <v>36</v>
      </c>
      <c r="E539" s="33"/>
      <c r="F539" s="18"/>
      <c r="G539" s="18"/>
      <c r="H539" s="16"/>
      <c r="I539" s="16"/>
      <c r="J539" s="16"/>
      <c r="K539" s="16"/>
      <c r="L539" s="16"/>
      <c r="M539" s="16"/>
      <c r="N539" s="16"/>
      <c r="O539" s="16"/>
      <c r="P539" s="24"/>
      <c r="Q539" s="19"/>
    </row>
    <row r="540" spans="1:17" s="66" customFormat="1" ht="20.149999999999999" customHeight="1" x14ac:dyDescent="0.35">
      <c r="B540" s="162" t="s">
        <v>303</v>
      </c>
      <c r="C540" s="163"/>
      <c r="D540" s="163"/>
      <c r="E540" s="163"/>
      <c r="F540" s="163"/>
      <c r="G540" s="163"/>
      <c r="H540" s="163"/>
      <c r="I540" s="163"/>
      <c r="J540" s="163"/>
      <c r="K540" s="163"/>
      <c r="L540" s="163"/>
      <c r="M540" s="163"/>
      <c r="N540" s="163"/>
      <c r="O540" s="163"/>
      <c r="P540" s="163"/>
      <c r="Q540" s="164"/>
    </row>
    <row r="541" spans="1:17" s="58" customFormat="1" ht="132.75" customHeight="1" x14ac:dyDescent="0.35">
      <c r="B541" s="76"/>
      <c r="C541" s="45" t="s">
        <v>304</v>
      </c>
      <c r="D541" s="45"/>
      <c r="E541" s="106"/>
      <c r="F541" s="60"/>
      <c r="G541" s="60"/>
      <c r="H541" s="60"/>
      <c r="I541" s="60"/>
      <c r="J541" s="60"/>
      <c r="K541" s="60"/>
      <c r="L541" s="60"/>
      <c r="M541" s="60"/>
      <c r="N541" s="59"/>
      <c r="O541" s="59"/>
      <c r="P541" s="61"/>
      <c r="Q541" s="47"/>
    </row>
    <row r="542" spans="1:17" s="48" customFormat="1" ht="26.5" x14ac:dyDescent="0.35">
      <c r="A542" s="48" t="s">
        <v>20</v>
      </c>
      <c r="B542" s="74"/>
      <c r="C542" s="45" t="s">
        <v>15</v>
      </c>
      <c r="D542" s="45"/>
      <c r="E542" s="26">
        <v>0</v>
      </c>
      <c r="F542" s="30">
        <v>0</v>
      </c>
      <c r="G542" s="30">
        <v>0</v>
      </c>
      <c r="H542" s="34">
        <v>0</v>
      </c>
      <c r="I542" s="34">
        <v>0</v>
      </c>
      <c r="J542" s="34">
        <v>0</v>
      </c>
      <c r="K542" s="34">
        <v>0</v>
      </c>
      <c r="L542" s="34">
        <v>0</v>
      </c>
      <c r="M542" s="34">
        <v>0</v>
      </c>
      <c r="N542" s="34">
        <v>0</v>
      </c>
      <c r="O542" s="34">
        <v>0</v>
      </c>
      <c r="P542" s="50"/>
      <c r="Q542" s="19" t="s">
        <v>305</v>
      </c>
    </row>
    <row r="543" spans="1:17" s="48" customFormat="1" ht="26" x14ac:dyDescent="0.35">
      <c r="B543" s="74"/>
      <c r="C543" s="46"/>
      <c r="D543" s="46" t="s">
        <v>264</v>
      </c>
      <c r="E543" s="103"/>
      <c r="F543" s="49"/>
      <c r="G543" s="49"/>
      <c r="H543" s="56"/>
      <c r="I543" s="56"/>
      <c r="J543" s="56"/>
      <c r="K543" s="56"/>
      <c r="L543" s="56"/>
      <c r="M543" s="56"/>
      <c r="N543" s="55"/>
      <c r="O543" s="55"/>
      <c r="P543" s="47"/>
      <c r="Q543" s="19"/>
    </row>
    <row r="544" spans="1:17" s="58" customFormat="1" ht="78" customHeight="1" x14ac:dyDescent="0.35">
      <c r="B544" s="76"/>
      <c r="C544" s="45" t="s">
        <v>306</v>
      </c>
      <c r="D544" s="45"/>
      <c r="E544" s="106"/>
      <c r="F544" s="60"/>
      <c r="G544" s="60"/>
      <c r="H544" s="60"/>
      <c r="I544" s="60"/>
      <c r="J544" s="60"/>
      <c r="K544" s="60"/>
      <c r="L544" s="60"/>
      <c r="M544" s="60"/>
      <c r="N544" s="59"/>
      <c r="O544" s="59"/>
      <c r="P544" s="61"/>
      <c r="Q544" s="47"/>
    </row>
    <row r="545" spans="1:17" s="48" customFormat="1" ht="52.5" x14ac:dyDescent="0.35">
      <c r="A545" s="48" t="s">
        <v>20</v>
      </c>
      <c r="B545" s="74"/>
      <c r="C545" s="45" t="s">
        <v>15</v>
      </c>
      <c r="D545" s="45"/>
      <c r="E545" s="26">
        <v>0</v>
      </c>
      <c r="F545" s="30">
        <v>0</v>
      </c>
      <c r="G545" s="30">
        <v>0</v>
      </c>
      <c r="H545" s="34">
        <v>0</v>
      </c>
      <c r="I545" s="34">
        <v>0</v>
      </c>
      <c r="J545" s="34">
        <v>0</v>
      </c>
      <c r="K545" s="34">
        <v>0</v>
      </c>
      <c r="L545" s="34">
        <v>0</v>
      </c>
      <c r="M545" s="34">
        <v>0</v>
      </c>
      <c r="N545" s="34">
        <v>0</v>
      </c>
      <c r="O545" s="34">
        <v>0</v>
      </c>
      <c r="P545" s="50"/>
      <c r="Q545" s="19" t="s">
        <v>307</v>
      </c>
    </row>
    <row r="546" spans="1:17" s="48" customFormat="1" ht="26" x14ac:dyDescent="0.35">
      <c r="B546" s="74"/>
      <c r="C546" s="46"/>
      <c r="D546" s="46" t="s">
        <v>264</v>
      </c>
      <c r="E546" s="103"/>
      <c r="F546" s="49"/>
      <c r="G546" s="49"/>
      <c r="H546" s="56"/>
      <c r="I546" s="56"/>
      <c r="J546" s="56"/>
      <c r="K546" s="56"/>
      <c r="L546" s="56"/>
      <c r="M546" s="56"/>
      <c r="N546" s="55"/>
      <c r="O546" s="55"/>
      <c r="P546" s="64"/>
      <c r="Q546" s="19"/>
    </row>
    <row r="547" spans="1:17" s="58" customFormat="1" x14ac:dyDescent="0.35">
      <c r="B547" s="76"/>
      <c r="C547" s="45" t="s">
        <v>308</v>
      </c>
      <c r="D547" s="45"/>
      <c r="E547" s="106"/>
      <c r="F547" s="60"/>
      <c r="G547" s="60"/>
      <c r="H547" s="60"/>
      <c r="I547" s="60"/>
      <c r="J547" s="60"/>
      <c r="K547" s="60"/>
      <c r="L547" s="60"/>
      <c r="M547" s="60"/>
      <c r="N547" s="59"/>
      <c r="O547" s="59"/>
      <c r="P547" s="61"/>
      <c r="Q547" s="47"/>
    </row>
    <row r="548" spans="1:17" s="48" customFormat="1" x14ac:dyDescent="0.35">
      <c r="A548" s="48" t="s">
        <v>20</v>
      </c>
      <c r="B548" s="74"/>
      <c r="C548" s="45" t="s">
        <v>15</v>
      </c>
      <c r="D548" s="45"/>
      <c r="E548" s="103">
        <v>0</v>
      </c>
      <c r="F548" s="49">
        <v>0</v>
      </c>
      <c r="G548" s="49">
        <v>0</v>
      </c>
      <c r="H548" s="60">
        <v>17257000</v>
      </c>
      <c r="I548" s="60">
        <v>17257000</v>
      </c>
      <c r="J548" s="60">
        <v>0</v>
      </c>
      <c r="K548" s="60">
        <v>0</v>
      </c>
      <c r="L548" s="60">
        <v>0</v>
      </c>
      <c r="M548" s="60">
        <v>0</v>
      </c>
      <c r="N548" s="59">
        <v>0</v>
      </c>
      <c r="O548" s="59">
        <v>0</v>
      </c>
      <c r="P548" s="50"/>
      <c r="Q548" s="47"/>
    </row>
    <row r="549" spans="1:17" s="48" customFormat="1" ht="26" x14ac:dyDescent="0.35">
      <c r="B549" s="74"/>
      <c r="C549" s="46"/>
      <c r="D549" s="46" t="s">
        <v>264</v>
      </c>
      <c r="E549" s="103"/>
      <c r="F549" s="49"/>
      <c r="G549" s="49"/>
      <c r="H549" s="56"/>
      <c r="I549" s="56"/>
      <c r="J549" s="56"/>
      <c r="K549" s="56"/>
      <c r="L549" s="56"/>
      <c r="M549" s="56"/>
      <c r="N549" s="55"/>
      <c r="O549" s="55"/>
      <c r="P549" s="50"/>
      <c r="Q549" s="47"/>
    </row>
    <row r="550" spans="1:17" s="58" customFormat="1" ht="72.75" customHeight="1" x14ac:dyDescent="0.35">
      <c r="B550" s="76"/>
      <c r="C550" s="45" t="s">
        <v>309</v>
      </c>
      <c r="D550" s="45"/>
      <c r="E550" s="106"/>
      <c r="F550" s="60"/>
      <c r="G550" s="60"/>
      <c r="H550" s="60"/>
      <c r="I550" s="60"/>
      <c r="J550" s="60"/>
      <c r="K550" s="60"/>
      <c r="L550" s="60"/>
      <c r="M550" s="60"/>
      <c r="N550" s="59"/>
      <c r="O550" s="59"/>
      <c r="P550" s="61"/>
      <c r="Q550" s="47"/>
    </row>
    <row r="551" spans="1:17" s="58" customFormat="1" ht="72.75" customHeight="1" x14ac:dyDescent="0.35">
      <c r="B551" s="76"/>
      <c r="C551" s="45" t="s">
        <v>310</v>
      </c>
      <c r="D551" s="45"/>
      <c r="E551" s="106"/>
      <c r="F551" s="60"/>
      <c r="G551" s="60"/>
      <c r="H551" s="60"/>
      <c r="I551" s="60"/>
      <c r="J551" s="60"/>
      <c r="K551" s="60"/>
      <c r="L551" s="60"/>
      <c r="M551" s="60"/>
      <c r="N551" s="59"/>
      <c r="O551" s="59"/>
      <c r="P551" s="61"/>
      <c r="Q551" s="47"/>
    </row>
    <row r="552" spans="1:17" s="48" customFormat="1" x14ac:dyDescent="0.35">
      <c r="A552" s="48" t="s">
        <v>20</v>
      </c>
      <c r="B552" s="74"/>
      <c r="C552" s="45" t="s">
        <v>15</v>
      </c>
      <c r="D552" s="45"/>
      <c r="E552" s="103">
        <v>0</v>
      </c>
      <c r="F552" s="49">
        <v>0</v>
      </c>
      <c r="G552" s="49">
        <v>0</v>
      </c>
      <c r="H552" s="60">
        <v>339000</v>
      </c>
      <c r="I552" s="56">
        <v>0</v>
      </c>
      <c r="J552" s="56">
        <v>0</v>
      </c>
      <c r="K552" s="56">
        <v>0</v>
      </c>
      <c r="L552" s="56">
        <v>0</v>
      </c>
      <c r="M552" s="56">
        <v>0</v>
      </c>
      <c r="N552" s="55">
        <v>0</v>
      </c>
      <c r="O552" s="55">
        <v>0</v>
      </c>
      <c r="P552" s="50"/>
      <c r="Q552" s="47"/>
    </row>
    <row r="553" spans="1:17" s="48" customFormat="1" ht="26" x14ac:dyDescent="0.35">
      <c r="B553" s="74"/>
      <c r="C553" s="46"/>
      <c r="D553" s="46" t="s">
        <v>264</v>
      </c>
      <c r="E553" s="103"/>
      <c r="F553" s="49"/>
      <c r="G553" s="49"/>
      <c r="H553" s="60"/>
      <c r="I553" s="56"/>
      <c r="J553" s="56"/>
      <c r="K553" s="56"/>
      <c r="L553" s="56"/>
      <c r="M553" s="56"/>
      <c r="N553" s="55"/>
      <c r="O553" s="55"/>
      <c r="P553" s="50"/>
      <c r="Q553" s="47"/>
    </row>
    <row r="554" spans="1:17" s="58" customFormat="1" ht="77.25" customHeight="1" x14ac:dyDescent="0.35">
      <c r="B554" s="76"/>
      <c r="C554" s="45" t="s">
        <v>311</v>
      </c>
      <c r="D554" s="45"/>
      <c r="E554" s="106"/>
      <c r="F554" s="60"/>
      <c r="G554" s="60"/>
      <c r="H554" s="60"/>
      <c r="I554" s="60"/>
      <c r="J554" s="60"/>
      <c r="K554" s="60"/>
      <c r="L554" s="60"/>
      <c r="M554" s="60"/>
      <c r="N554" s="59"/>
      <c r="O554" s="59"/>
      <c r="P554" s="61"/>
      <c r="Q554" s="47"/>
    </row>
    <row r="555" spans="1:17" s="58" customFormat="1" ht="58.5" customHeight="1" x14ac:dyDescent="0.35">
      <c r="B555" s="76"/>
      <c r="C555" s="45" t="s">
        <v>312</v>
      </c>
      <c r="D555" s="45"/>
      <c r="E555" s="106"/>
      <c r="F555" s="60"/>
      <c r="G555" s="60"/>
      <c r="H555" s="60"/>
      <c r="I555" s="60"/>
      <c r="J555" s="60"/>
      <c r="K555" s="60"/>
      <c r="L555" s="60"/>
      <c r="M555" s="60"/>
      <c r="N555" s="59"/>
      <c r="O555" s="59"/>
      <c r="P555" s="61"/>
      <c r="Q555" s="47"/>
    </row>
    <row r="556" spans="1:17" s="58" customFormat="1" ht="52" x14ac:dyDescent="0.35">
      <c r="B556" s="76"/>
      <c r="C556" s="45" t="s">
        <v>313</v>
      </c>
      <c r="D556" s="45"/>
      <c r="E556" s="106"/>
      <c r="F556" s="60"/>
      <c r="G556" s="60"/>
      <c r="H556" s="60"/>
      <c r="I556" s="60"/>
      <c r="J556" s="60"/>
      <c r="K556" s="60"/>
      <c r="L556" s="60"/>
      <c r="M556" s="60"/>
      <c r="N556" s="59"/>
      <c r="O556" s="59"/>
      <c r="P556" s="61"/>
      <c r="Q556" s="47"/>
    </row>
    <row r="557" spans="1:17" s="58" customFormat="1" ht="52" x14ac:dyDescent="0.35">
      <c r="B557" s="76"/>
      <c r="C557" s="45" t="s">
        <v>314</v>
      </c>
      <c r="D557" s="45"/>
      <c r="E557" s="106"/>
      <c r="F557" s="60"/>
      <c r="G557" s="60"/>
      <c r="H557" s="60"/>
      <c r="I557" s="60"/>
      <c r="J557" s="60"/>
      <c r="K557" s="60"/>
      <c r="L557" s="60"/>
      <c r="M557" s="60"/>
      <c r="N557" s="59"/>
      <c r="O557" s="59"/>
      <c r="P557" s="61"/>
      <c r="Q557" s="47"/>
    </row>
    <row r="558" spans="1:17" s="58" customFormat="1" ht="52" x14ac:dyDescent="0.35">
      <c r="B558" s="76"/>
      <c r="C558" s="45" t="s">
        <v>315</v>
      </c>
      <c r="D558" s="45"/>
      <c r="E558" s="106"/>
      <c r="F558" s="60"/>
      <c r="G558" s="60"/>
      <c r="H558" s="60"/>
      <c r="I558" s="60"/>
      <c r="J558" s="60"/>
      <c r="K558" s="60"/>
      <c r="L558" s="60"/>
      <c r="M558" s="60"/>
      <c r="N558" s="59"/>
      <c r="O558" s="59"/>
      <c r="P558" s="61"/>
      <c r="Q558" s="47"/>
    </row>
    <row r="559" spans="1:17" s="48" customFormat="1" ht="78" x14ac:dyDescent="0.35">
      <c r="B559" s="74"/>
      <c r="C559" s="45" t="s">
        <v>316</v>
      </c>
      <c r="D559" s="45"/>
      <c r="E559" s="103"/>
      <c r="F559" s="49"/>
      <c r="G559" s="49"/>
      <c r="H559" s="56"/>
      <c r="I559" s="56"/>
      <c r="J559" s="56"/>
      <c r="K559" s="56"/>
      <c r="L559" s="56"/>
      <c r="M559" s="56"/>
      <c r="N559" s="55"/>
      <c r="O559" s="55"/>
      <c r="P559" s="50"/>
      <c r="Q559" s="47"/>
    </row>
    <row r="560" spans="1:17" s="48" customFormat="1" ht="65.5" x14ac:dyDescent="0.35">
      <c r="A560" s="48" t="s">
        <v>20</v>
      </c>
      <c r="B560" s="74"/>
      <c r="C560" s="45" t="s">
        <v>335</v>
      </c>
      <c r="D560" s="45"/>
      <c r="E560" s="103"/>
      <c r="F560" s="49"/>
      <c r="G560" s="49"/>
      <c r="H560" s="56"/>
      <c r="I560" s="56"/>
      <c r="J560" s="56"/>
      <c r="K560" s="56"/>
      <c r="L560" s="56"/>
      <c r="M560" s="56"/>
      <c r="N560" s="55"/>
      <c r="O560" s="55"/>
      <c r="P560" s="64"/>
      <c r="Q560" s="19" t="s">
        <v>317</v>
      </c>
    </row>
    <row r="561" spans="1:17" s="48" customFormat="1" ht="52" x14ac:dyDescent="0.35">
      <c r="B561" s="74"/>
      <c r="C561" s="46" t="s">
        <v>347</v>
      </c>
      <c r="D561" s="46" t="s">
        <v>47</v>
      </c>
      <c r="E561" s="103"/>
      <c r="F561" s="49"/>
      <c r="G561" s="49"/>
      <c r="H561" s="56"/>
      <c r="I561" s="56"/>
      <c r="J561" s="56"/>
      <c r="K561" s="56"/>
      <c r="L561" s="56"/>
      <c r="M561" s="56"/>
      <c r="N561" s="55"/>
      <c r="O561" s="55"/>
      <c r="P561" s="50"/>
      <c r="Q561" s="47"/>
    </row>
    <row r="562" spans="1:17" s="48" customFormat="1" x14ac:dyDescent="0.35">
      <c r="A562" s="48" t="s">
        <v>20</v>
      </c>
      <c r="B562" s="74"/>
      <c r="C562" s="45" t="s">
        <v>335</v>
      </c>
      <c r="D562" s="45"/>
      <c r="E562" s="103"/>
      <c r="F562" s="49"/>
      <c r="G562" s="49"/>
      <c r="H562" s="56"/>
      <c r="I562" s="56"/>
      <c r="J562" s="56"/>
      <c r="K562" s="56"/>
      <c r="L562" s="56"/>
      <c r="M562" s="56"/>
      <c r="N562" s="55"/>
      <c r="O562" s="55"/>
      <c r="P562" s="50"/>
      <c r="Q562" s="47"/>
    </row>
    <row r="563" spans="1:17" s="48" customFormat="1" ht="52" x14ac:dyDescent="0.35">
      <c r="B563" s="74"/>
      <c r="C563" s="46" t="s">
        <v>318</v>
      </c>
      <c r="D563" s="46" t="s">
        <v>47</v>
      </c>
      <c r="E563" s="103"/>
      <c r="F563" s="49"/>
      <c r="G563" s="49"/>
      <c r="H563" s="56"/>
      <c r="I563" s="56"/>
      <c r="J563" s="56"/>
      <c r="K563" s="56"/>
      <c r="L563" s="56"/>
      <c r="M563" s="56"/>
      <c r="N563" s="55"/>
      <c r="O563" s="55"/>
      <c r="P563" s="50"/>
      <c r="Q563" s="47"/>
    </row>
    <row r="564" spans="1:17" s="48" customFormat="1" x14ac:dyDescent="0.35">
      <c r="A564" s="48" t="s">
        <v>20</v>
      </c>
      <c r="B564" s="74"/>
      <c r="C564" s="45" t="s">
        <v>15</v>
      </c>
      <c r="D564" s="45"/>
      <c r="E564" s="26">
        <v>0</v>
      </c>
      <c r="F564" s="30">
        <v>0</v>
      </c>
      <c r="G564" s="30">
        <v>0</v>
      </c>
      <c r="H564" s="34">
        <v>0</v>
      </c>
      <c r="I564" s="34">
        <v>0</v>
      </c>
      <c r="J564" s="34">
        <v>0</v>
      </c>
      <c r="K564" s="34">
        <v>0</v>
      </c>
      <c r="L564" s="34">
        <v>0</v>
      </c>
      <c r="M564" s="34">
        <v>0</v>
      </c>
      <c r="N564" s="34">
        <v>0</v>
      </c>
      <c r="O564" s="34">
        <v>0</v>
      </c>
      <c r="P564" s="50"/>
      <c r="Q564" s="47"/>
    </row>
    <row r="565" spans="1:17" s="48" customFormat="1" ht="26" x14ac:dyDescent="0.35">
      <c r="B565" s="74"/>
      <c r="C565" s="46" t="s">
        <v>319</v>
      </c>
      <c r="D565" s="46" t="s">
        <v>264</v>
      </c>
      <c r="E565" s="103"/>
      <c r="F565" s="49"/>
      <c r="G565" s="49"/>
      <c r="H565" s="56"/>
      <c r="I565" s="56"/>
      <c r="J565" s="56"/>
      <c r="K565" s="56"/>
      <c r="L565" s="56"/>
      <c r="M565" s="56"/>
      <c r="N565" s="55"/>
      <c r="O565" s="55"/>
      <c r="P565" s="50"/>
      <c r="Q565" s="47"/>
    </row>
    <row r="566" spans="1:17" s="48" customFormat="1" x14ac:dyDescent="0.35">
      <c r="A566" s="48" t="s">
        <v>20</v>
      </c>
      <c r="B566" s="74"/>
      <c r="C566" s="45" t="s">
        <v>15</v>
      </c>
      <c r="D566" s="45"/>
      <c r="E566" s="26">
        <v>0</v>
      </c>
      <c r="F566" s="30">
        <v>0</v>
      </c>
      <c r="G566" s="30">
        <v>0</v>
      </c>
      <c r="H566" s="34">
        <v>0</v>
      </c>
      <c r="I566" s="34">
        <v>0</v>
      </c>
      <c r="J566" s="34">
        <v>0</v>
      </c>
      <c r="K566" s="34">
        <v>0</v>
      </c>
      <c r="L566" s="34">
        <v>0</v>
      </c>
      <c r="M566" s="34">
        <v>0</v>
      </c>
      <c r="N566" s="34">
        <v>0</v>
      </c>
      <c r="O566" s="34">
        <v>0</v>
      </c>
      <c r="P566" s="50"/>
      <c r="Q566" s="47"/>
    </row>
    <row r="567" spans="1:17" s="48" customFormat="1" ht="26" x14ac:dyDescent="0.35">
      <c r="B567" s="74"/>
      <c r="C567" s="46" t="s">
        <v>320</v>
      </c>
      <c r="D567" s="46" t="s">
        <v>264</v>
      </c>
      <c r="E567" s="103"/>
      <c r="F567" s="49"/>
      <c r="G567" s="49"/>
      <c r="H567" s="56"/>
      <c r="I567" s="56"/>
      <c r="J567" s="56"/>
      <c r="K567" s="56"/>
      <c r="L567" s="56"/>
      <c r="M567" s="56"/>
      <c r="N567" s="55"/>
      <c r="O567" s="55"/>
      <c r="P567" s="50"/>
      <c r="Q567" s="47"/>
    </row>
    <row r="568" spans="1:17" s="66" customFormat="1" ht="45.75" customHeight="1" x14ac:dyDescent="0.35">
      <c r="B568" s="67"/>
      <c r="C568" s="45" t="s">
        <v>321</v>
      </c>
      <c r="D568" s="45"/>
      <c r="E568" s="33"/>
      <c r="F568" s="18"/>
      <c r="G568" s="18"/>
      <c r="H568" s="16"/>
      <c r="I568" s="16"/>
      <c r="J568" s="16"/>
      <c r="K568" s="16"/>
      <c r="L568" s="16"/>
      <c r="M568" s="16"/>
      <c r="N568" s="16"/>
      <c r="O568" s="16"/>
      <c r="P568" s="24"/>
      <c r="Q568" s="19"/>
    </row>
    <row r="569" spans="1:17" s="66" customFormat="1" ht="52.5" x14ac:dyDescent="0.35">
      <c r="A569" s="66" t="s">
        <v>35</v>
      </c>
      <c r="B569" s="67"/>
      <c r="C569" s="45" t="s">
        <v>15</v>
      </c>
      <c r="D569" s="45"/>
      <c r="E569" s="26">
        <v>0</v>
      </c>
      <c r="F569" s="30">
        <v>0</v>
      </c>
      <c r="G569" s="30">
        <v>0</v>
      </c>
      <c r="H569" s="34">
        <v>0</v>
      </c>
      <c r="I569" s="34">
        <v>0</v>
      </c>
      <c r="J569" s="34">
        <v>0</v>
      </c>
      <c r="K569" s="34">
        <v>0</v>
      </c>
      <c r="L569" s="34">
        <v>0</v>
      </c>
      <c r="M569" s="34">
        <v>0</v>
      </c>
      <c r="N569" s="34">
        <v>0</v>
      </c>
      <c r="O569" s="34">
        <v>0</v>
      </c>
      <c r="P569" s="24"/>
      <c r="Q569" s="19" t="s">
        <v>322</v>
      </c>
    </row>
    <row r="570" spans="1:17" s="66" customFormat="1" ht="26" x14ac:dyDescent="0.35">
      <c r="B570" s="67"/>
      <c r="C570" s="46" t="s">
        <v>297</v>
      </c>
      <c r="D570" s="46" t="s">
        <v>36</v>
      </c>
      <c r="E570" s="33"/>
      <c r="F570" s="18"/>
      <c r="G570" s="18"/>
      <c r="H570" s="16"/>
      <c r="I570" s="16"/>
      <c r="J570" s="16"/>
      <c r="K570" s="16"/>
      <c r="L570" s="16"/>
      <c r="M570" s="16"/>
      <c r="N570" s="16"/>
      <c r="O570" s="16"/>
      <c r="P570" s="24"/>
      <c r="Q570" s="19"/>
    </row>
    <row r="571" spans="1:17" s="66" customFormat="1" ht="26" x14ac:dyDescent="0.35">
      <c r="B571" s="67"/>
      <c r="C571" s="45" t="s">
        <v>323</v>
      </c>
      <c r="D571" s="45"/>
      <c r="E571" s="33"/>
      <c r="F571" s="18"/>
      <c r="G571" s="18"/>
      <c r="H571" s="16"/>
      <c r="I571" s="16"/>
      <c r="J571" s="16"/>
      <c r="K571" s="16"/>
      <c r="L571" s="16"/>
      <c r="M571" s="16"/>
      <c r="N571" s="16"/>
      <c r="O571" s="16"/>
      <c r="P571" s="24"/>
      <c r="Q571" s="19"/>
    </row>
    <row r="572" spans="1:17" s="66" customFormat="1" ht="26.5" x14ac:dyDescent="0.35">
      <c r="A572" s="66" t="s">
        <v>35</v>
      </c>
      <c r="B572" s="46"/>
      <c r="C572" s="45" t="s">
        <v>15</v>
      </c>
      <c r="D572" s="45"/>
      <c r="E572" s="26">
        <v>0</v>
      </c>
      <c r="F572" s="30">
        <v>0</v>
      </c>
      <c r="G572" s="30">
        <v>0</v>
      </c>
      <c r="H572" s="34">
        <v>0</v>
      </c>
      <c r="I572" s="34">
        <v>0</v>
      </c>
      <c r="J572" s="34">
        <v>0</v>
      </c>
      <c r="K572" s="34">
        <v>0</v>
      </c>
      <c r="L572" s="34">
        <v>0</v>
      </c>
      <c r="M572" s="34">
        <v>0</v>
      </c>
      <c r="N572" s="34">
        <v>0</v>
      </c>
      <c r="O572" s="34">
        <v>0</v>
      </c>
      <c r="P572" s="24"/>
      <c r="Q572" s="19" t="s">
        <v>21</v>
      </c>
    </row>
    <row r="573" spans="1:17" s="66" customFormat="1" ht="26" x14ac:dyDescent="0.35">
      <c r="B573" s="46"/>
      <c r="C573" s="46" t="s">
        <v>297</v>
      </c>
      <c r="D573" s="46" t="s">
        <v>36</v>
      </c>
      <c r="E573" s="33"/>
      <c r="F573" s="18"/>
      <c r="G573" s="18"/>
      <c r="H573" s="16"/>
      <c r="I573" s="16"/>
      <c r="J573" s="16"/>
      <c r="K573" s="16"/>
      <c r="L573" s="16"/>
      <c r="M573" s="16"/>
      <c r="N573" s="16"/>
      <c r="O573" s="16"/>
      <c r="P573" s="24"/>
      <c r="Q573" s="19"/>
    </row>
    <row r="574" spans="1:17" s="48" customFormat="1" ht="20.149999999999999" customHeight="1" x14ac:dyDescent="0.35">
      <c r="B574" s="135" t="s">
        <v>324</v>
      </c>
      <c r="C574" s="136"/>
      <c r="D574" s="137"/>
      <c r="E574" s="112">
        <f>SUM(E575:E580)</f>
        <v>0</v>
      </c>
      <c r="F574" s="111">
        <f t="shared" ref="F574:P574" si="34">SUM(F575:F580)</f>
        <v>0</v>
      </c>
      <c r="G574" s="111">
        <f t="shared" si="34"/>
        <v>0</v>
      </c>
      <c r="H574" s="117">
        <f t="shared" si="34"/>
        <v>0</v>
      </c>
      <c r="I574" s="117">
        <f t="shared" si="34"/>
        <v>200000</v>
      </c>
      <c r="J574" s="117">
        <f t="shared" si="34"/>
        <v>0</v>
      </c>
      <c r="K574" s="117">
        <f t="shared" si="34"/>
        <v>0</v>
      </c>
      <c r="L574" s="117">
        <f t="shared" si="34"/>
        <v>0</v>
      </c>
      <c r="M574" s="117">
        <f t="shared" si="34"/>
        <v>0</v>
      </c>
      <c r="N574" s="117">
        <f t="shared" si="34"/>
        <v>0</v>
      </c>
      <c r="O574" s="117">
        <f t="shared" si="34"/>
        <v>0</v>
      </c>
      <c r="P574" s="111">
        <f t="shared" si="34"/>
        <v>0</v>
      </c>
      <c r="Q574" s="95"/>
    </row>
    <row r="575" spans="1:17" s="48" customFormat="1" ht="45.75" customHeight="1" x14ac:dyDescent="0.35">
      <c r="B575" s="46"/>
      <c r="C575" s="45" t="s">
        <v>325</v>
      </c>
      <c r="D575" s="45"/>
      <c r="E575" s="33"/>
      <c r="F575" s="18"/>
      <c r="G575" s="18"/>
      <c r="H575" s="16"/>
      <c r="I575" s="16"/>
      <c r="J575" s="16"/>
      <c r="K575" s="16"/>
      <c r="L575" s="16"/>
      <c r="M575" s="16"/>
      <c r="N575" s="16"/>
      <c r="O575" s="16"/>
      <c r="P575" s="24"/>
      <c r="Q575" s="19"/>
    </row>
    <row r="576" spans="1:17" s="48" customFormat="1" x14ac:dyDescent="0.35">
      <c r="A576" s="48" t="s">
        <v>35</v>
      </c>
      <c r="B576" s="46"/>
      <c r="C576" s="45" t="s">
        <v>336</v>
      </c>
      <c r="D576" s="45"/>
      <c r="E576" s="33">
        <v>0</v>
      </c>
      <c r="F576" s="18">
        <v>0</v>
      </c>
      <c r="G576" s="18">
        <v>0</v>
      </c>
      <c r="H576" s="16">
        <v>0</v>
      </c>
      <c r="I576" s="16">
        <v>100000</v>
      </c>
      <c r="J576" s="16">
        <v>0</v>
      </c>
      <c r="K576" s="16">
        <v>0</v>
      </c>
      <c r="L576" s="16">
        <v>0</v>
      </c>
      <c r="M576" s="16">
        <v>0</v>
      </c>
      <c r="N576" s="16">
        <v>0</v>
      </c>
      <c r="O576" s="16">
        <v>0</v>
      </c>
      <c r="P576" s="24"/>
      <c r="Q576" s="19"/>
    </row>
    <row r="577" spans="1:17" s="48" customFormat="1" ht="26" x14ac:dyDescent="0.35">
      <c r="B577" s="46"/>
      <c r="C577" s="46" t="s">
        <v>348</v>
      </c>
      <c r="D577" s="46" t="s">
        <v>36</v>
      </c>
      <c r="E577" s="33"/>
      <c r="F577" s="18"/>
      <c r="G577" s="18"/>
      <c r="H577" s="16"/>
      <c r="I577" s="16"/>
      <c r="J577" s="16"/>
      <c r="K577" s="16"/>
      <c r="L577" s="16"/>
      <c r="M577" s="16"/>
      <c r="N577" s="16"/>
      <c r="O577" s="16"/>
      <c r="P577" s="24"/>
      <c r="Q577" s="19"/>
    </row>
    <row r="578" spans="1:17" s="48" customFormat="1" ht="58.5" customHeight="1" x14ac:dyDescent="0.35">
      <c r="B578" s="46"/>
      <c r="C578" s="45" t="s">
        <v>326</v>
      </c>
      <c r="D578" s="45"/>
      <c r="E578" s="33"/>
      <c r="F578" s="18"/>
      <c r="G578" s="18"/>
      <c r="H578" s="16"/>
      <c r="I578" s="16"/>
      <c r="J578" s="16"/>
      <c r="K578" s="16"/>
      <c r="L578" s="16"/>
      <c r="M578" s="16"/>
      <c r="N578" s="16"/>
      <c r="O578" s="16"/>
      <c r="P578" s="24"/>
      <c r="Q578" s="19"/>
    </row>
    <row r="579" spans="1:17" s="48" customFormat="1" x14ac:dyDescent="0.35">
      <c r="A579" s="48" t="s">
        <v>35</v>
      </c>
      <c r="B579" s="46"/>
      <c r="C579" s="45" t="s">
        <v>337</v>
      </c>
      <c r="D579" s="45"/>
      <c r="E579" s="33">
        <v>0</v>
      </c>
      <c r="F579" s="18">
        <v>0</v>
      </c>
      <c r="G579" s="18">
        <v>0</v>
      </c>
      <c r="H579" s="16">
        <v>0</v>
      </c>
      <c r="I579" s="16">
        <v>100000</v>
      </c>
      <c r="J579" s="16">
        <v>0</v>
      </c>
      <c r="K579" s="16">
        <v>0</v>
      </c>
      <c r="L579" s="16">
        <v>0</v>
      </c>
      <c r="M579" s="16">
        <v>0</v>
      </c>
      <c r="N579" s="16">
        <v>0</v>
      </c>
      <c r="O579" s="16">
        <v>0</v>
      </c>
      <c r="P579" s="24"/>
      <c r="Q579" s="19"/>
    </row>
    <row r="580" spans="1:17" s="48" customFormat="1" ht="26" x14ac:dyDescent="0.35">
      <c r="B580" s="46"/>
      <c r="C580" s="46"/>
      <c r="D580" s="46" t="s">
        <v>36</v>
      </c>
      <c r="E580" s="33"/>
      <c r="F580" s="18"/>
      <c r="G580" s="18"/>
      <c r="H580" s="16"/>
      <c r="I580" s="16"/>
      <c r="J580" s="16"/>
      <c r="K580" s="16"/>
      <c r="L580" s="16"/>
      <c r="M580" s="16"/>
      <c r="N580" s="16"/>
      <c r="O580" s="16"/>
      <c r="P580" s="24"/>
      <c r="Q580" s="19"/>
    </row>
    <row r="581" spans="1:17" s="13" customFormat="1" x14ac:dyDescent="0.35">
      <c r="B581" s="77"/>
      <c r="C581" s="35"/>
      <c r="D581" s="35"/>
      <c r="E581" s="36"/>
      <c r="F581" s="36"/>
      <c r="G581" s="36"/>
      <c r="H581" s="88"/>
      <c r="I581" s="88"/>
      <c r="J581" s="88"/>
      <c r="K581" s="88"/>
      <c r="L581" s="88"/>
      <c r="M581" s="88"/>
      <c r="N581" s="88"/>
      <c r="O581" s="88"/>
      <c r="P581" s="36"/>
      <c r="Q581" s="64"/>
    </row>
    <row r="582" spans="1:17" s="13" customFormat="1" x14ac:dyDescent="0.35">
      <c r="B582" s="77"/>
      <c r="C582" s="35"/>
      <c r="D582" s="35"/>
      <c r="E582" s="36"/>
      <c r="F582" s="36"/>
      <c r="G582" s="36"/>
      <c r="H582" s="88"/>
      <c r="I582" s="88"/>
      <c r="J582" s="88"/>
      <c r="K582" s="88"/>
      <c r="L582" s="88"/>
      <c r="M582" s="88"/>
      <c r="N582" s="88"/>
      <c r="O582" s="88"/>
      <c r="P582" s="36"/>
      <c r="Q582" s="64"/>
    </row>
    <row r="583" spans="1:17" s="13" customFormat="1" x14ac:dyDescent="0.35">
      <c r="B583" s="77"/>
      <c r="C583" s="35"/>
      <c r="D583" s="35"/>
      <c r="E583" s="36"/>
      <c r="F583" s="36"/>
      <c r="G583" s="36"/>
      <c r="H583" s="88"/>
      <c r="I583" s="88"/>
      <c r="J583" s="88"/>
      <c r="K583" s="88"/>
      <c r="L583" s="88"/>
      <c r="M583" s="88"/>
      <c r="N583" s="88"/>
      <c r="O583" s="88"/>
      <c r="P583" s="36"/>
      <c r="Q583" s="64"/>
    </row>
    <row r="584" spans="1:17" s="13" customFormat="1" x14ac:dyDescent="0.35">
      <c r="B584" s="77"/>
      <c r="C584" s="35"/>
      <c r="D584" s="35"/>
      <c r="E584" s="36"/>
      <c r="F584" s="36"/>
      <c r="G584" s="36"/>
      <c r="H584" s="88"/>
      <c r="I584" s="88"/>
      <c r="J584" s="88"/>
      <c r="K584" s="88"/>
      <c r="L584" s="88"/>
      <c r="M584" s="88"/>
      <c r="N584" s="88"/>
      <c r="O584" s="88"/>
      <c r="P584" s="36"/>
      <c r="Q584" s="64"/>
    </row>
    <row r="585" spans="1:17" s="13" customFormat="1" x14ac:dyDescent="0.35">
      <c r="B585" s="77"/>
      <c r="C585" s="35"/>
      <c r="D585" s="35"/>
      <c r="E585" s="36"/>
      <c r="F585" s="36"/>
      <c r="G585" s="36"/>
      <c r="H585" s="88"/>
      <c r="I585" s="88"/>
      <c r="J585" s="88"/>
      <c r="K585" s="88"/>
      <c r="L585" s="88"/>
      <c r="M585" s="88"/>
      <c r="N585" s="88"/>
      <c r="O585" s="88"/>
      <c r="P585" s="36"/>
      <c r="Q585" s="64"/>
    </row>
    <row r="586" spans="1:17" s="13" customFormat="1" x14ac:dyDescent="0.35">
      <c r="B586" s="77"/>
      <c r="C586" s="35"/>
      <c r="D586" s="35"/>
      <c r="E586" s="36"/>
      <c r="F586" s="36"/>
      <c r="G586" s="36"/>
      <c r="H586" s="88"/>
      <c r="I586" s="88"/>
      <c r="J586" s="88"/>
      <c r="K586" s="88"/>
      <c r="L586" s="88"/>
      <c r="M586" s="88"/>
      <c r="N586" s="88"/>
      <c r="O586" s="88"/>
      <c r="P586" s="36"/>
      <c r="Q586" s="64"/>
    </row>
    <row r="587" spans="1:17" s="13" customFormat="1" x14ac:dyDescent="0.35">
      <c r="B587" s="77"/>
      <c r="C587" s="35"/>
      <c r="D587" s="35"/>
      <c r="E587" s="36"/>
      <c r="F587" s="36"/>
      <c r="G587" s="36"/>
      <c r="H587" s="88"/>
      <c r="I587" s="88"/>
      <c r="J587" s="88"/>
      <c r="K587" s="88"/>
      <c r="L587" s="88"/>
      <c r="M587" s="88"/>
      <c r="N587" s="88"/>
      <c r="O587" s="88"/>
      <c r="P587" s="36"/>
      <c r="Q587" s="64"/>
    </row>
    <row r="588" spans="1:17" s="13" customFormat="1" x14ac:dyDescent="0.35">
      <c r="B588" s="77"/>
      <c r="C588" s="35"/>
      <c r="D588" s="35"/>
      <c r="E588" s="36"/>
      <c r="F588" s="36"/>
      <c r="G588" s="36"/>
      <c r="H588" s="88"/>
      <c r="I588" s="88"/>
      <c r="J588" s="88"/>
      <c r="K588" s="88"/>
      <c r="L588" s="88"/>
      <c r="M588" s="88"/>
      <c r="N588" s="88"/>
      <c r="O588" s="88"/>
      <c r="P588" s="36"/>
      <c r="Q588" s="64"/>
    </row>
    <row r="589" spans="1:17" s="13" customFormat="1" x14ac:dyDescent="0.35">
      <c r="B589" s="77"/>
      <c r="C589" s="35"/>
      <c r="D589" s="35"/>
      <c r="E589" s="36"/>
      <c r="F589" s="36"/>
      <c r="G589" s="36"/>
      <c r="H589" s="88"/>
      <c r="I589" s="88"/>
      <c r="J589" s="88"/>
      <c r="K589" s="88"/>
      <c r="L589" s="88"/>
      <c r="M589" s="88"/>
      <c r="N589" s="88"/>
      <c r="O589" s="88"/>
      <c r="P589" s="36"/>
      <c r="Q589" s="64"/>
    </row>
    <row r="590" spans="1:17" s="13" customFormat="1" x14ac:dyDescent="0.35">
      <c r="B590" s="77"/>
      <c r="C590" s="35"/>
      <c r="D590" s="35"/>
      <c r="E590" s="36"/>
      <c r="F590" s="36"/>
      <c r="G590" s="36"/>
      <c r="H590" s="88"/>
      <c r="I590" s="88"/>
      <c r="J590" s="88"/>
      <c r="K590" s="88"/>
      <c r="L590" s="88"/>
      <c r="M590" s="88"/>
      <c r="N590" s="88"/>
      <c r="O590" s="88"/>
      <c r="P590" s="36"/>
      <c r="Q590" s="64"/>
    </row>
    <row r="591" spans="1:17" s="13" customFormat="1" x14ac:dyDescent="0.35">
      <c r="B591" s="77"/>
      <c r="C591" s="35"/>
      <c r="D591" s="35"/>
      <c r="E591" s="36"/>
      <c r="F591" s="36"/>
      <c r="G591" s="36"/>
      <c r="H591" s="88"/>
      <c r="I591" s="88"/>
      <c r="J591" s="88"/>
      <c r="K591" s="88"/>
      <c r="L591" s="88"/>
      <c r="M591" s="88"/>
      <c r="N591" s="88"/>
      <c r="O591" s="88"/>
      <c r="P591" s="36"/>
      <c r="Q591" s="64"/>
    </row>
    <row r="592" spans="1:17" s="13" customFormat="1" x14ac:dyDescent="0.35">
      <c r="B592" s="77"/>
      <c r="C592" s="35"/>
      <c r="D592" s="35"/>
      <c r="E592" s="36"/>
      <c r="F592" s="36"/>
      <c r="G592" s="36"/>
      <c r="H592" s="88"/>
      <c r="I592" s="88"/>
      <c r="J592" s="88"/>
      <c r="K592" s="88"/>
      <c r="L592" s="88"/>
      <c r="M592" s="88"/>
      <c r="N592" s="88"/>
      <c r="O592" s="88"/>
      <c r="P592" s="36"/>
      <c r="Q592" s="64"/>
    </row>
    <row r="593" spans="2:17" s="13" customFormat="1" x14ac:dyDescent="0.35">
      <c r="B593" s="77"/>
      <c r="C593" s="35"/>
      <c r="D593" s="35"/>
      <c r="E593" s="36"/>
      <c r="F593" s="36"/>
      <c r="G593" s="36"/>
      <c r="H593" s="88"/>
      <c r="I593" s="88"/>
      <c r="J593" s="88"/>
      <c r="K593" s="88"/>
      <c r="L593" s="88"/>
      <c r="M593" s="88"/>
      <c r="N593" s="88"/>
      <c r="O593" s="88"/>
      <c r="P593" s="36"/>
      <c r="Q593" s="64"/>
    </row>
    <row r="594" spans="2:17" s="13" customFormat="1" x14ac:dyDescent="0.35">
      <c r="B594" s="77"/>
      <c r="C594" s="35"/>
      <c r="D594" s="35"/>
      <c r="E594" s="36"/>
      <c r="F594" s="36"/>
      <c r="G594" s="36"/>
      <c r="H594" s="88"/>
      <c r="I594" s="88"/>
      <c r="J594" s="88"/>
      <c r="K594" s="88"/>
      <c r="L594" s="88"/>
      <c r="M594" s="88"/>
      <c r="N594" s="88"/>
      <c r="O594" s="88"/>
      <c r="P594" s="36"/>
      <c r="Q594" s="64"/>
    </row>
    <row r="595" spans="2:17" s="13" customFormat="1" x14ac:dyDescent="0.35">
      <c r="B595" s="77"/>
      <c r="C595" s="35"/>
      <c r="D595" s="35"/>
      <c r="E595" s="36"/>
      <c r="F595" s="36"/>
      <c r="G595" s="36"/>
      <c r="H595" s="88"/>
      <c r="I595" s="88"/>
      <c r="J595" s="88"/>
      <c r="K595" s="88"/>
      <c r="L595" s="88"/>
      <c r="M595" s="88"/>
      <c r="N595" s="88"/>
      <c r="O595" s="88"/>
      <c r="P595" s="36"/>
      <c r="Q595" s="64"/>
    </row>
    <row r="596" spans="2:17" s="13" customFormat="1" x14ac:dyDescent="0.35">
      <c r="B596" s="77"/>
      <c r="C596" s="35"/>
      <c r="D596" s="35"/>
      <c r="E596" s="36"/>
      <c r="F596" s="36"/>
      <c r="G596" s="36"/>
      <c r="H596" s="88"/>
      <c r="I596" s="88"/>
      <c r="J596" s="88"/>
      <c r="K596" s="88"/>
      <c r="L596" s="88"/>
      <c r="M596" s="88"/>
      <c r="N596" s="88"/>
      <c r="O596" s="88"/>
      <c r="P596" s="36"/>
      <c r="Q596" s="64"/>
    </row>
    <row r="597" spans="2:17" s="13" customFormat="1" x14ac:dyDescent="0.35">
      <c r="B597" s="77"/>
      <c r="C597" s="35"/>
      <c r="D597" s="35"/>
      <c r="E597" s="36"/>
      <c r="F597" s="36"/>
      <c r="G597" s="36"/>
      <c r="H597" s="88"/>
      <c r="I597" s="88"/>
      <c r="J597" s="88"/>
      <c r="K597" s="88"/>
      <c r="L597" s="88"/>
      <c r="M597" s="88"/>
      <c r="N597" s="88"/>
      <c r="O597" s="88"/>
      <c r="P597" s="36"/>
      <c r="Q597" s="64"/>
    </row>
    <row r="598" spans="2:17" s="13" customFormat="1" x14ac:dyDescent="0.35">
      <c r="B598" s="77"/>
      <c r="C598" s="35"/>
      <c r="D598" s="35"/>
      <c r="E598" s="36"/>
      <c r="F598" s="36"/>
      <c r="G598" s="36"/>
      <c r="H598" s="88"/>
      <c r="I598" s="88"/>
      <c r="J598" s="88"/>
      <c r="K598" s="88"/>
      <c r="L598" s="88"/>
      <c r="M598" s="88"/>
      <c r="N598" s="88"/>
      <c r="O598" s="88"/>
      <c r="P598" s="36"/>
      <c r="Q598" s="64"/>
    </row>
    <row r="599" spans="2:17" s="13" customFormat="1" x14ac:dyDescent="0.35">
      <c r="B599" s="77"/>
      <c r="C599" s="35"/>
      <c r="D599" s="35"/>
      <c r="E599" s="36"/>
      <c r="F599" s="36"/>
      <c r="G599" s="36"/>
      <c r="H599" s="88"/>
      <c r="I599" s="88"/>
      <c r="J599" s="88"/>
      <c r="K599" s="88"/>
      <c r="L599" s="88"/>
      <c r="M599" s="88"/>
      <c r="N599" s="88"/>
      <c r="O599" s="88"/>
      <c r="P599" s="36"/>
      <c r="Q599" s="64"/>
    </row>
    <row r="600" spans="2:17" s="13" customFormat="1" x14ac:dyDescent="0.35">
      <c r="B600" s="77"/>
      <c r="C600" s="35"/>
      <c r="D600" s="35"/>
      <c r="E600" s="36"/>
      <c r="F600" s="36"/>
      <c r="G600" s="36"/>
      <c r="H600" s="88"/>
      <c r="I600" s="88"/>
      <c r="J600" s="88"/>
      <c r="K600" s="88"/>
      <c r="L600" s="88"/>
      <c r="M600" s="88"/>
      <c r="N600" s="88"/>
      <c r="O600" s="88"/>
      <c r="P600" s="36"/>
      <c r="Q600" s="64"/>
    </row>
    <row r="601" spans="2:17" s="13" customFormat="1" x14ac:dyDescent="0.35">
      <c r="B601" s="77"/>
      <c r="C601" s="35"/>
      <c r="D601" s="35"/>
      <c r="E601" s="36"/>
      <c r="F601" s="36"/>
      <c r="G601" s="36"/>
      <c r="H601" s="88"/>
      <c r="I601" s="88"/>
      <c r="J601" s="88"/>
      <c r="K601" s="88"/>
      <c r="L601" s="88"/>
      <c r="M601" s="88"/>
      <c r="N601" s="88"/>
      <c r="O601" s="88"/>
      <c r="P601" s="36"/>
      <c r="Q601" s="64"/>
    </row>
    <row r="602" spans="2:17" s="13" customFormat="1" x14ac:dyDescent="0.35">
      <c r="B602" s="77"/>
      <c r="C602" s="35"/>
      <c r="D602" s="35"/>
      <c r="E602" s="36"/>
      <c r="F602" s="36"/>
      <c r="G602" s="36"/>
      <c r="H602" s="88"/>
      <c r="I602" s="88"/>
      <c r="J602" s="88"/>
      <c r="K602" s="88"/>
      <c r="L602" s="88"/>
      <c r="M602" s="88"/>
      <c r="N602" s="88"/>
      <c r="O602" s="88"/>
      <c r="P602" s="36"/>
      <c r="Q602" s="64"/>
    </row>
    <row r="603" spans="2:17" s="13" customFormat="1" x14ac:dyDescent="0.35">
      <c r="B603" s="77"/>
      <c r="C603" s="35"/>
      <c r="D603" s="35"/>
      <c r="E603" s="36"/>
      <c r="F603" s="36"/>
      <c r="G603" s="36"/>
      <c r="H603" s="88"/>
      <c r="I603" s="88"/>
      <c r="J603" s="88"/>
      <c r="K603" s="88"/>
      <c r="L603" s="88"/>
      <c r="M603" s="88"/>
      <c r="N603" s="88"/>
      <c r="O603" s="88"/>
      <c r="P603" s="36"/>
      <c r="Q603" s="64"/>
    </row>
    <row r="604" spans="2:17" s="13" customFormat="1" x14ac:dyDescent="0.35">
      <c r="B604" s="77"/>
      <c r="C604" s="35"/>
      <c r="D604" s="35"/>
      <c r="E604" s="36"/>
      <c r="F604" s="36"/>
      <c r="G604" s="36"/>
      <c r="H604" s="88"/>
      <c r="I604" s="88"/>
      <c r="J604" s="88"/>
      <c r="K604" s="88"/>
      <c r="L604" s="88"/>
      <c r="M604" s="88"/>
      <c r="N604" s="88"/>
      <c r="O604" s="88"/>
      <c r="P604" s="36"/>
      <c r="Q604" s="64"/>
    </row>
    <row r="605" spans="2:17" s="13" customFormat="1" x14ac:dyDescent="0.35">
      <c r="B605" s="77"/>
      <c r="C605" s="35"/>
      <c r="D605" s="35"/>
      <c r="E605" s="36"/>
      <c r="F605" s="36"/>
      <c r="G605" s="36"/>
      <c r="H605" s="88"/>
      <c r="I605" s="88"/>
      <c r="J605" s="88"/>
      <c r="K605" s="88"/>
      <c r="L605" s="88"/>
      <c r="M605" s="88"/>
      <c r="N605" s="88"/>
      <c r="O605" s="88"/>
      <c r="P605" s="36"/>
      <c r="Q605" s="64"/>
    </row>
    <row r="606" spans="2:17" s="13" customFormat="1" x14ac:dyDescent="0.35">
      <c r="B606" s="77"/>
      <c r="C606" s="35"/>
      <c r="D606" s="35"/>
      <c r="E606" s="36"/>
      <c r="F606" s="36"/>
      <c r="G606" s="36"/>
      <c r="H606" s="88"/>
      <c r="I606" s="88"/>
      <c r="J606" s="88"/>
      <c r="K606" s="88"/>
      <c r="L606" s="88"/>
      <c r="M606" s="88"/>
      <c r="N606" s="88"/>
      <c r="O606" s="88"/>
      <c r="P606" s="36"/>
      <c r="Q606" s="64"/>
    </row>
    <row r="607" spans="2:17" s="13" customFormat="1" x14ac:dyDescent="0.35">
      <c r="B607" s="77"/>
      <c r="C607" s="35"/>
      <c r="D607" s="35"/>
      <c r="E607" s="36"/>
      <c r="F607" s="36"/>
      <c r="G607" s="36"/>
      <c r="H607" s="88"/>
      <c r="I607" s="88"/>
      <c r="J607" s="88"/>
      <c r="K607" s="88"/>
      <c r="L607" s="88"/>
      <c r="M607" s="88"/>
      <c r="N607" s="88"/>
      <c r="O607" s="88"/>
      <c r="P607" s="36"/>
      <c r="Q607" s="64"/>
    </row>
    <row r="608" spans="2:17" s="13" customFormat="1" x14ac:dyDescent="0.35">
      <c r="B608" s="77"/>
      <c r="C608" s="35"/>
      <c r="D608" s="35"/>
      <c r="E608" s="36"/>
      <c r="F608" s="36"/>
      <c r="G608" s="36"/>
      <c r="H608" s="88"/>
      <c r="I608" s="88"/>
      <c r="J608" s="88"/>
      <c r="K608" s="88"/>
      <c r="L608" s="88"/>
      <c r="M608" s="88"/>
      <c r="N608" s="88"/>
      <c r="O608" s="88"/>
      <c r="P608" s="36"/>
      <c r="Q608" s="64"/>
    </row>
    <row r="609" spans="2:17" s="13" customFormat="1" x14ac:dyDescent="0.35">
      <c r="B609" s="77"/>
      <c r="C609" s="35"/>
      <c r="D609" s="35"/>
      <c r="E609" s="36"/>
      <c r="F609" s="36"/>
      <c r="G609" s="36"/>
      <c r="H609" s="88"/>
      <c r="I609" s="88"/>
      <c r="J609" s="88"/>
      <c r="K609" s="88"/>
      <c r="L609" s="88"/>
      <c r="M609" s="88"/>
      <c r="N609" s="88"/>
      <c r="O609" s="88"/>
      <c r="P609" s="36"/>
      <c r="Q609" s="64"/>
    </row>
    <row r="610" spans="2:17" s="13" customFormat="1" x14ac:dyDescent="0.35">
      <c r="B610" s="77"/>
      <c r="C610" s="35"/>
      <c r="D610" s="35"/>
      <c r="E610" s="36"/>
      <c r="F610" s="36"/>
      <c r="G610" s="36"/>
      <c r="H610" s="88"/>
      <c r="I610" s="88"/>
      <c r="J610" s="88"/>
      <c r="K610" s="88"/>
      <c r="L610" s="88"/>
      <c r="M610" s="88"/>
      <c r="N610" s="88"/>
      <c r="O610" s="88"/>
      <c r="P610" s="36"/>
      <c r="Q610" s="64"/>
    </row>
    <row r="611" spans="2:17" s="13" customFormat="1" x14ac:dyDescent="0.35">
      <c r="B611" s="77"/>
      <c r="C611" s="35"/>
      <c r="D611" s="35"/>
      <c r="E611" s="36"/>
      <c r="F611" s="36"/>
      <c r="G611" s="36"/>
      <c r="H611" s="88"/>
      <c r="I611" s="88"/>
      <c r="J611" s="88"/>
      <c r="K611" s="88"/>
      <c r="L611" s="88"/>
      <c r="M611" s="88"/>
      <c r="N611" s="88"/>
      <c r="O611" s="88"/>
      <c r="P611" s="36"/>
      <c r="Q611" s="64"/>
    </row>
    <row r="612" spans="2:17" s="13" customFormat="1" x14ac:dyDescent="0.35">
      <c r="B612" s="77"/>
      <c r="C612" s="35"/>
      <c r="D612" s="35"/>
      <c r="E612" s="36"/>
      <c r="F612" s="36"/>
      <c r="G612" s="36"/>
      <c r="H612" s="88"/>
      <c r="I612" s="88"/>
      <c r="J612" s="88"/>
      <c r="K612" s="88"/>
      <c r="L612" s="88"/>
      <c r="M612" s="88"/>
      <c r="N612" s="88"/>
      <c r="O612" s="88"/>
      <c r="P612" s="36"/>
      <c r="Q612" s="64"/>
    </row>
    <row r="613" spans="2:17" s="13" customFormat="1" x14ac:dyDescent="0.35">
      <c r="B613" s="77"/>
      <c r="C613" s="35"/>
      <c r="D613" s="35"/>
      <c r="E613" s="36"/>
      <c r="F613" s="36"/>
      <c r="G613" s="36"/>
      <c r="H613" s="88"/>
      <c r="I613" s="88"/>
      <c r="J613" s="88"/>
      <c r="K613" s="88"/>
      <c r="L613" s="88"/>
      <c r="M613" s="88"/>
      <c r="N613" s="88"/>
      <c r="O613" s="88"/>
      <c r="P613" s="36"/>
      <c r="Q613" s="64"/>
    </row>
    <row r="614" spans="2:17" s="13" customFormat="1" x14ac:dyDescent="0.35">
      <c r="B614" s="77"/>
      <c r="C614" s="35"/>
      <c r="D614" s="35"/>
      <c r="E614" s="36"/>
      <c r="F614" s="36"/>
      <c r="G614" s="36"/>
      <c r="H614" s="88"/>
      <c r="I614" s="88"/>
      <c r="J614" s="88"/>
      <c r="K614" s="88"/>
      <c r="L614" s="88"/>
      <c r="M614" s="88"/>
      <c r="N614" s="88"/>
      <c r="O614" s="88"/>
      <c r="P614" s="36"/>
      <c r="Q614" s="64"/>
    </row>
    <row r="615" spans="2:17" s="13" customFormat="1" x14ac:dyDescent="0.35">
      <c r="B615" s="77"/>
      <c r="C615" s="35"/>
      <c r="D615" s="35"/>
      <c r="E615" s="36"/>
      <c r="F615" s="36"/>
      <c r="G615" s="36"/>
      <c r="H615" s="88"/>
      <c r="I615" s="88"/>
      <c r="J615" s="88"/>
      <c r="K615" s="88"/>
      <c r="L615" s="88"/>
      <c r="M615" s="88"/>
      <c r="N615" s="88"/>
      <c r="O615" s="88"/>
      <c r="P615" s="36"/>
      <c r="Q615" s="64"/>
    </row>
    <row r="616" spans="2:17" s="13" customFormat="1" x14ac:dyDescent="0.35">
      <c r="B616" s="77"/>
      <c r="C616" s="35"/>
      <c r="D616" s="35"/>
      <c r="E616" s="36"/>
      <c r="F616" s="36"/>
      <c r="G616" s="36"/>
      <c r="H616" s="88"/>
      <c r="I616" s="88"/>
      <c r="J616" s="88"/>
      <c r="K616" s="88"/>
      <c r="L616" s="88"/>
      <c r="M616" s="88"/>
      <c r="N616" s="88"/>
      <c r="O616" s="88"/>
      <c r="P616" s="36"/>
      <c r="Q616" s="64"/>
    </row>
    <row r="617" spans="2:17" s="13" customFormat="1" x14ac:dyDescent="0.35">
      <c r="B617" s="77"/>
      <c r="C617" s="35"/>
      <c r="D617" s="35"/>
      <c r="E617" s="36"/>
      <c r="F617" s="36"/>
      <c r="G617" s="36"/>
      <c r="H617" s="88"/>
      <c r="I617" s="88"/>
      <c r="J617" s="88"/>
      <c r="K617" s="88"/>
      <c r="L617" s="88"/>
      <c r="M617" s="88"/>
      <c r="N617" s="88"/>
      <c r="O617" s="88"/>
      <c r="P617" s="36"/>
      <c r="Q617" s="64"/>
    </row>
    <row r="618" spans="2:17" s="13" customFormat="1" x14ac:dyDescent="0.35">
      <c r="B618" s="77"/>
      <c r="C618" s="35"/>
      <c r="D618" s="35"/>
      <c r="E618" s="36"/>
      <c r="F618" s="36"/>
      <c r="G618" s="36"/>
      <c r="H618" s="88"/>
      <c r="I618" s="88"/>
      <c r="J618" s="88"/>
      <c r="K618" s="88"/>
      <c r="L618" s="88"/>
      <c r="M618" s="88"/>
      <c r="N618" s="88"/>
      <c r="O618" s="88"/>
      <c r="P618" s="36"/>
      <c r="Q618" s="64"/>
    </row>
    <row r="619" spans="2:17" s="13" customFormat="1" x14ac:dyDescent="0.35">
      <c r="B619" s="77"/>
      <c r="C619" s="35"/>
      <c r="D619" s="35"/>
      <c r="E619" s="36"/>
      <c r="F619" s="36"/>
      <c r="G619" s="36"/>
      <c r="H619" s="88"/>
      <c r="I619" s="88"/>
      <c r="J619" s="88"/>
      <c r="K619" s="88"/>
      <c r="L619" s="88"/>
      <c r="M619" s="88"/>
      <c r="N619" s="88"/>
      <c r="O619" s="88"/>
      <c r="P619" s="36"/>
      <c r="Q619" s="64"/>
    </row>
    <row r="620" spans="2:17" s="13" customFormat="1" x14ac:dyDescent="0.35">
      <c r="B620" s="77"/>
      <c r="C620" s="35"/>
      <c r="D620" s="35"/>
      <c r="E620" s="36"/>
      <c r="F620" s="36"/>
      <c r="G620" s="36"/>
      <c r="H620" s="88"/>
      <c r="I620" s="88"/>
      <c r="J620" s="88"/>
      <c r="K620" s="88"/>
      <c r="L620" s="88"/>
      <c r="M620" s="88"/>
      <c r="N620" s="88"/>
      <c r="O620" s="88"/>
      <c r="P620" s="36"/>
      <c r="Q620" s="64"/>
    </row>
    <row r="621" spans="2:17" s="13" customFormat="1" x14ac:dyDescent="0.35">
      <c r="B621" s="77"/>
      <c r="C621" s="35"/>
      <c r="D621" s="35"/>
      <c r="E621" s="36"/>
      <c r="F621" s="36"/>
      <c r="G621" s="36"/>
      <c r="H621" s="88"/>
      <c r="I621" s="88"/>
      <c r="J621" s="88"/>
      <c r="K621" s="88"/>
      <c r="L621" s="88"/>
      <c r="M621" s="88"/>
      <c r="N621" s="88"/>
      <c r="O621" s="88"/>
      <c r="P621" s="36"/>
      <c r="Q621" s="64"/>
    </row>
    <row r="622" spans="2:17" s="13" customFormat="1" x14ac:dyDescent="0.35">
      <c r="B622" s="77"/>
      <c r="C622" s="35"/>
      <c r="D622" s="35"/>
      <c r="E622" s="36"/>
      <c r="F622" s="36"/>
      <c r="G622" s="36"/>
      <c r="H622" s="88"/>
      <c r="I622" s="88"/>
      <c r="J622" s="88"/>
      <c r="K622" s="88"/>
      <c r="L622" s="88"/>
      <c r="M622" s="88"/>
      <c r="N622" s="88"/>
      <c r="O622" s="88"/>
      <c r="P622" s="36"/>
      <c r="Q622" s="64"/>
    </row>
    <row r="623" spans="2:17" s="13" customFormat="1" x14ac:dyDescent="0.35">
      <c r="B623" s="77"/>
      <c r="C623" s="35"/>
      <c r="D623" s="35"/>
      <c r="E623" s="36"/>
      <c r="F623" s="36"/>
      <c r="G623" s="36"/>
      <c r="H623" s="88"/>
      <c r="I623" s="88"/>
      <c r="J623" s="88"/>
      <c r="K623" s="88"/>
      <c r="L623" s="88"/>
      <c r="M623" s="88"/>
      <c r="N623" s="88"/>
      <c r="O623" s="88"/>
      <c r="P623" s="36"/>
      <c r="Q623" s="64"/>
    </row>
    <row r="624" spans="2:17" s="13" customFormat="1" x14ac:dyDescent="0.35">
      <c r="B624" s="77"/>
      <c r="C624" s="35"/>
      <c r="D624" s="35"/>
      <c r="E624" s="36"/>
      <c r="F624" s="36"/>
      <c r="G624" s="36"/>
      <c r="H624" s="88"/>
      <c r="I624" s="88"/>
      <c r="J624" s="88"/>
      <c r="K624" s="88"/>
      <c r="L624" s="88"/>
      <c r="M624" s="88"/>
      <c r="N624" s="88"/>
      <c r="O624" s="88"/>
      <c r="P624" s="36"/>
      <c r="Q624" s="64"/>
    </row>
    <row r="625" spans="2:17" s="13" customFormat="1" x14ac:dyDescent="0.35">
      <c r="B625" s="77"/>
      <c r="C625" s="35"/>
      <c r="D625" s="35"/>
      <c r="E625" s="36"/>
      <c r="F625" s="36"/>
      <c r="G625" s="36"/>
      <c r="H625" s="88"/>
      <c r="I625" s="88"/>
      <c r="J625" s="88"/>
      <c r="K625" s="88"/>
      <c r="L625" s="88"/>
      <c r="M625" s="88"/>
      <c r="N625" s="88"/>
      <c r="O625" s="88"/>
      <c r="P625" s="36"/>
      <c r="Q625" s="64"/>
    </row>
    <row r="626" spans="2:17" s="13" customFormat="1" x14ac:dyDescent="0.35">
      <c r="B626" s="77"/>
      <c r="C626" s="35"/>
      <c r="D626" s="35"/>
      <c r="E626" s="36"/>
      <c r="F626" s="36"/>
      <c r="G626" s="36"/>
      <c r="H626" s="88"/>
      <c r="I626" s="88"/>
      <c r="J626" s="88"/>
      <c r="K626" s="88"/>
      <c r="L626" s="88"/>
      <c r="M626" s="88"/>
      <c r="N626" s="88"/>
      <c r="O626" s="88"/>
      <c r="P626" s="36"/>
      <c r="Q626" s="64"/>
    </row>
    <row r="627" spans="2:17" s="13" customFormat="1" x14ac:dyDescent="0.35">
      <c r="B627" s="77"/>
      <c r="C627" s="35"/>
      <c r="D627" s="35"/>
      <c r="E627" s="36"/>
      <c r="F627" s="36"/>
      <c r="G627" s="36"/>
      <c r="H627" s="88"/>
      <c r="I627" s="88"/>
      <c r="J627" s="88"/>
      <c r="K627" s="88"/>
      <c r="L627" s="88"/>
      <c r="M627" s="88"/>
      <c r="N627" s="88"/>
      <c r="O627" s="88"/>
      <c r="P627" s="36"/>
      <c r="Q627" s="64"/>
    </row>
    <row r="628" spans="2:17" s="13" customFormat="1" x14ac:dyDescent="0.35">
      <c r="B628" s="77"/>
      <c r="C628" s="35"/>
      <c r="D628" s="35"/>
      <c r="E628" s="36"/>
      <c r="F628" s="36"/>
      <c r="G628" s="36"/>
      <c r="H628" s="88"/>
      <c r="I628" s="88"/>
      <c r="J628" s="88"/>
      <c r="K628" s="88"/>
      <c r="L628" s="88"/>
      <c r="M628" s="88"/>
      <c r="N628" s="88"/>
      <c r="O628" s="88"/>
      <c r="P628" s="36"/>
      <c r="Q628" s="64"/>
    </row>
    <row r="629" spans="2:17" s="13" customFormat="1" x14ac:dyDescent="0.35">
      <c r="B629" s="77"/>
      <c r="C629" s="35"/>
      <c r="D629" s="35"/>
      <c r="E629" s="36"/>
      <c r="F629" s="36"/>
      <c r="G629" s="36"/>
      <c r="H629" s="88"/>
      <c r="I629" s="88"/>
      <c r="J629" s="88"/>
      <c r="K629" s="88"/>
      <c r="L629" s="88"/>
      <c r="M629" s="88"/>
      <c r="N629" s="88"/>
      <c r="O629" s="88"/>
      <c r="P629" s="36"/>
      <c r="Q629" s="64"/>
    </row>
    <row r="630" spans="2:17" s="13" customFormat="1" x14ac:dyDescent="0.35">
      <c r="B630" s="77"/>
      <c r="C630" s="35"/>
      <c r="D630" s="35"/>
      <c r="E630" s="36"/>
      <c r="F630" s="36"/>
      <c r="G630" s="36"/>
      <c r="H630" s="88"/>
      <c r="I630" s="88"/>
      <c r="J630" s="88"/>
      <c r="K630" s="88"/>
      <c r="L630" s="88"/>
      <c r="M630" s="88"/>
      <c r="N630" s="88"/>
      <c r="O630" s="88"/>
      <c r="P630" s="36"/>
      <c r="Q630" s="64"/>
    </row>
    <row r="631" spans="2:17" s="13" customFormat="1" x14ac:dyDescent="0.35">
      <c r="B631" s="77"/>
      <c r="C631" s="35"/>
      <c r="D631" s="35"/>
      <c r="E631" s="36"/>
      <c r="F631" s="36"/>
      <c r="G631" s="36"/>
      <c r="H631" s="88"/>
      <c r="I631" s="88"/>
      <c r="J631" s="88"/>
      <c r="K631" s="88"/>
      <c r="L631" s="88"/>
      <c r="M631" s="88"/>
      <c r="N631" s="88"/>
      <c r="O631" s="88"/>
      <c r="P631" s="36"/>
      <c r="Q631" s="64"/>
    </row>
    <row r="632" spans="2:17" s="13" customFormat="1" x14ac:dyDescent="0.35">
      <c r="B632" s="77"/>
      <c r="C632" s="35"/>
      <c r="D632" s="35"/>
      <c r="E632" s="36"/>
      <c r="F632" s="36"/>
      <c r="G632" s="36"/>
      <c r="H632" s="88"/>
      <c r="I632" s="88"/>
      <c r="J632" s="88"/>
      <c r="K632" s="88"/>
      <c r="L632" s="88"/>
      <c r="M632" s="88"/>
      <c r="N632" s="88"/>
      <c r="O632" s="88"/>
      <c r="P632" s="36"/>
      <c r="Q632" s="64"/>
    </row>
    <row r="633" spans="2:17" s="13" customFormat="1" x14ac:dyDescent="0.35">
      <c r="B633" s="77"/>
      <c r="C633" s="35"/>
      <c r="D633" s="35"/>
      <c r="E633" s="36"/>
      <c r="F633" s="36"/>
      <c r="G633" s="36"/>
      <c r="H633" s="88"/>
      <c r="I633" s="88"/>
      <c r="J633" s="88"/>
      <c r="K633" s="88"/>
      <c r="L633" s="88"/>
      <c r="M633" s="88"/>
      <c r="N633" s="88"/>
      <c r="O633" s="88"/>
      <c r="P633" s="36"/>
      <c r="Q633" s="64"/>
    </row>
    <row r="634" spans="2:17" s="13" customFormat="1" x14ac:dyDescent="0.35">
      <c r="B634" s="77"/>
      <c r="C634" s="35"/>
      <c r="D634" s="35"/>
      <c r="E634" s="36"/>
      <c r="F634" s="36"/>
      <c r="G634" s="36"/>
      <c r="H634" s="88"/>
      <c r="I634" s="88"/>
      <c r="J634" s="88"/>
      <c r="K634" s="88"/>
      <c r="L634" s="88"/>
      <c r="M634" s="88"/>
      <c r="N634" s="88"/>
      <c r="O634" s="88"/>
      <c r="P634" s="36"/>
      <c r="Q634" s="64"/>
    </row>
    <row r="635" spans="2:17" s="13" customFormat="1" x14ac:dyDescent="0.35">
      <c r="B635" s="77"/>
      <c r="C635" s="35"/>
      <c r="D635" s="35"/>
      <c r="E635" s="36"/>
      <c r="F635" s="36"/>
      <c r="G635" s="36"/>
      <c r="H635" s="88"/>
      <c r="I635" s="88"/>
      <c r="J635" s="88"/>
      <c r="K635" s="88"/>
      <c r="L635" s="88"/>
      <c r="M635" s="88"/>
      <c r="N635" s="88"/>
      <c r="O635" s="88"/>
      <c r="P635" s="36"/>
      <c r="Q635" s="64"/>
    </row>
    <row r="636" spans="2:17" s="13" customFormat="1" x14ac:dyDescent="0.35">
      <c r="B636" s="77"/>
      <c r="C636" s="35"/>
      <c r="D636" s="35"/>
      <c r="E636" s="36"/>
      <c r="F636" s="36"/>
      <c r="G636" s="36"/>
      <c r="H636" s="88"/>
      <c r="I636" s="88"/>
      <c r="J636" s="88"/>
      <c r="K636" s="88"/>
      <c r="L636" s="88"/>
      <c r="M636" s="88"/>
      <c r="N636" s="88"/>
      <c r="O636" s="88"/>
      <c r="P636" s="36"/>
      <c r="Q636" s="64"/>
    </row>
    <row r="637" spans="2:17" s="13" customFormat="1" x14ac:dyDescent="0.35">
      <c r="B637" s="77"/>
      <c r="C637" s="35"/>
      <c r="D637" s="35"/>
      <c r="E637" s="36"/>
      <c r="F637" s="36"/>
      <c r="G637" s="36"/>
      <c r="H637" s="88"/>
      <c r="I637" s="88"/>
      <c r="J637" s="88"/>
      <c r="K637" s="88"/>
      <c r="L637" s="88"/>
      <c r="M637" s="88"/>
      <c r="N637" s="88"/>
      <c r="O637" s="88"/>
      <c r="P637" s="36"/>
      <c r="Q637" s="64"/>
    </row>
    <row r="638" spans="2:17" s="13" customFormat="1" x14ac:dyDescent="0.35">
      <c r="B638" s="77"/>
      <c r="C638" s="35"/>
      <c r="D638" s="35"/>
      <c r="E638" s="36"/>
      <c r="F638" s="36"/>
      <c r="G638" s="36"/>
      <c r="H638" s="88"/>
      <c r="I638" s="88"/>
      <c r="J638" s="88"/>
      <c r="K638" s="88"/>
      <c r="L638" s="88"/>
      <c r="M638" s="88"/>
      <c r="N638" s="88"/>
      <c r="O638" s="88"/>
      <c r="P638" s="36"/>
      <c r="Q638" s="64"/>
    </row>
    <row r="639" spans="2:17" s="13" customFormat="1" x14ac:dyDescent="0.35">
      <c r="B639" s="77"/>
      <c r="C639" s="35"/>
      <c r="D639" s="35"/>
      <c r="E639" s="36"/>
      <c r="F639" s="36"/>
      <c r="G639" s="36"/>
      <c r="H639" s="88"/>
      <c r="I639" s="88"/>
      <c r="J639" s="88"/>
      <c r="K639" s="88"/>
      <c r="L639" s="88"/>
      <c r="M639" s="88"/>
      <c r="N639" s="88"/>
      <c r="O639" s="88"/>
      <c r="P639" s="36"/>
      <c r="Q639" s="64"/>
    </row>
    <row r="640" spans="2:17" s="13" customFormat="1" x14ac:dyDescent="0.35">
      <c r="B640" s="77"/>
      <c r="C640" s="35"/>
      <c r="D640" s="35"/>
      <c r="E640" s="36"/>
      <c r="F640" s="36"/>
      <c r="G640" s="36"/>
      <c r="H640" s="88"/>
      <c r="I640" s="88"/>
      <c r="J640" s="88"/>
      <c r="K640" s="88"/>
      <c r="L640" s="88"/>
      <c r="M640" s="88"/>
      <c r="N640" s="88"/>
      <c r="O640" s="88"/>
      <c r="P640" s="36"/>
      <c r="Q640" s="64"/>
    </row>
    <row r="641" spans="2:17" s="13" customFormat="1" x14ac:dyDescent="0.35">
      <c r="B641" s="77"/>
      <c r="C641" s="35"/>
      <c r="D641" s="35"/>
      <c r="E641" s="36"/>
      <c r="F641" s="36"/>
      <c r="G641" s="36"/>
      <c r="H641" s="88"/>
      <c r="I641" s="88"/>
      <c r="J641" s="88"/>
      <c r="K641" s="88"/>
      <c r="L641" s="88"/>
      <c r="M641" s="88"/>
      <c r="N641" s="88"/>
      <c r="O641" s="88"/>
      <c r="P641" s="36"/>
      <c r="Q641" s="64"/>
    </row>
    <row r="642" spans="2:17" s="13" customFormat="1" x14ac:dyDescent="0.35">
      <c r="B642" s="77"/>
      <c r="C642" s="35"/>
      <c r="D642" s="35"/>
      <c r="E642" s="36"/>
      <c r="F642" s="36"/>
      <c r="G642" s="36"/>
      <c r="H642" s="88"/>
      <c r="I642" s="88"/>
      <c r="J642" s="88"/>
      <c r="K642" s="88"/>
      <c r="L642" s="88"/>
      <c r="M642" s="88"/>
      <c r="N642" s="88"/>
      <c r="O642" s="88"/>
      <c r="P642" s="36"/>
      <c r="Q642" s="64"/>
    </row>
    <row r="643" spans="2:17" s="13" customFormat="1" x14ac:dyDescent="0.35">
      <c r="B643" s="77"/>
      <c r="C643" s="35"/>
      <c r="D643" s="35"/>
      <c r="E643" s="36"/>
      <c r="F643" s="36"/>
      <c r="G643" s="36"/>
      <c r="H643" s="88"/>
      <c r="I643" s="88"/>
      <c r="J643" s="88"/>
      <c r="K643" s="88"/>
      <c r="L643" s="88"/>
      <c r="M643" s="88"/>
      <c r="N643" s="88"/>
      <c r="O643" s="88"/>
      <c r="P643" s="36"/>
      <c r="Q643" s="64"/>
    </row>
    <row r="644" spans="2:17" s="13" customFormat="1" x14ac:dyDescent="0.35">
      <c r="B644" s="77"/>
      <c r="C644" s="35"/>
      <c r="D644" s="35"/>
      <c r="E644" s="36"/>
      <c r="F644" s="36"/>
      <c r="G644" s="36"/>
      <c r="H644" s="88"/>
      <c r="I644" s="88"/>
      <c r="J644" s="88"/>
      <c r="K644" s="88"/>
      <c r="L644" s="88"/>
      <c r="M644" s="88"/>
      <c r="N644" s="88"/>
      <c r="O644" s="88"/>
      <c r="P644" s="36"/>
      <c r="Q644" s="64"/>
    </row>
    <row r="645" spans="2:17" s="13" customFormat="1" x14ac:dyDescent="0.35">
      <c r="B645" s="77"/>
      <c r="C645" s="35"/>
      <c r="D645" s="35"/>
      <c r="E645" s="36"/>
      <c r="F645" s="36"/>
      <c r="G645" s="36"/>
      <c r="H645" s="88"/>
      <c r="I645" s="88"/>
      <c r="J645" s="88"/>
      <c r="K645" s="88"/>
      <c r="L645" s="88"/>
      <c r="M645" s="88"/>
      <c r="N645" s="88"/>
      <c r="O645" s="88"/>
      <c r="P645" s="36"/>
      <c r="Q645" s="64"/>
    </row>
    <row r="646" spans="2:17" s="13" customFormat="1" x14ac:dyDescent="0.35">
      <c r="B646" s="77"/>
      <c r="C646" s="35"/>
      <c r="D646" s="35"/>
      <c r="E646" s="36"/>
      <c r="F646" s="36"/>
      <c r="G646" s="36"/>
      <c r="H646" s="88"/>
      <c r="I646" s="88"/>
      <c r="J646" s="88"/>
      <c r="K646" s="88"/>
      <c r="L646" s="88"/>
      <c r="M646" s="88"/>
      <c r="N646" s="88"/>
      <c r="O646" s="88"/>
      <c r="P646" s="36"/>
      <c r="Q646" s="64"/>
    </row>
    <row r="647" spans="2:17" s="13" customFormat="1" x14ac:dyDescent="0.35">
      <c r="B647" s="77"/>
      <c r="C647" s="35"/>
      <c r="D647" s="35"/>
      <c r="E647" s="36"/>
      <c r="F647" s="36"/>
      <c r="G647" s="36"/>
      <c r="H647" s="88"/>
      <c r="I647" s="88"/>
      <c r="J647" s="88"/>
      <c r="K647" s="88"/>
      <c r="L647" s="88"/>
      <c r="M647" s="88"/>
      <c r="N647" s="88"/>
      <c r="O647" s="88"/>
      <c r="P647" s="36"/>
      <c r="Q647" s="64"/>
    </row>
    <row r="648" spans="2:17" s="13" customFormat="1" x14ac:dyDescent="0.35">
      <c r="B648" s="77"/>
      <c r="C648" s="35"/>
      <c r="D648" s="35"/>
      <c r="E648" s="36"/>
      <c r="F648" s="36"/>
      <c r="G648" s="36"/>
      <c r="H648" s="88"/>
      <c r="I648" s="88"/>
      <c r="J648" s="88"/>
      <c r="K648" s="88"/>
      <c r="L648" s="88"/>
      <c r="M648" s="88"/>
      <c r="N648" s="88"/>
      <c r="O648" s="88"/>
      <c r="P648" s="36"/>
      <c r="Q648" s="64"/>
    </row>
    <row r="649" spans="2:17" s="13" customFormat="1" x14ac:dyDescent="0.35">
      <c r="B649" s="77"/>
      <c r="C649" s="35"/>
      <c r="D649" s="35"/>
      <c r="E649" s="36"/>
      <c r="F649" s="36"/>
      <c r="G649" s="36"/>
      <c r="H649" s="88"/>
      <c r="I649" s="88"/>
      <c r="J649" s="88"/>
      <c r="K649" s="88"/>
      <c r="L649" s="88"/>
      <c r="M649" s="88"/>
      <c r="N649" s="88"/>
      <c r="O649" s="88"/>
      <c r="P649" s="36"/>
      <c r="Q649" s="64"/>
    </row>
    <row r="650" spans="2:17" s="13" customFormat="1" x14ac:dyDescent="0.35">
      <c r="B650" s="77"/>
      <c r="C650" s="35"/>
      <c r="D650" s="35"/>
      <c r="E650" s="36"/>
      <c r="F650" s="36"/>
      <c r="G650" s="36"/>
      <c r="H650" s="88"/>
      <c r="I650" s="88"/>
      <c r="J650" s="88"/>
      <c r="K650" s="88"/>
      <c r="L650" s="88"/>
      <c r="M650" s="88"/>
      <c r="N650" s="88"/>
      <c r="O650" s="88"/>
      <c r="P650" s="36"/>
      <c r="Q650" s="64"/>
    </row>
    <row r="651" spans="2:17" s="13" customFormat="1" x14ac:dyDescent="0.35">
      <c r="B651" s="77"/>
      <c r="C651" s="35"/>
      <c r="D651" s="35"/>
      <c r="E651" s="36"/>
      <c r="F651" s="36"/>
      <c r="G651" s="36"/>
      <c r="H651" s="88"/>
      <c r="I651" s="88"/>
      <c r="J651" s="88"/>
      <c r="K651" s="88"/>
      <c r="L651" s="88"/>
      <c r="M651" s="88"/>
      <c r="N651" s="88"/>
      <c r="O651" s="88"/>
      <c r="P651" s="36"/>
      <c r="Q651" s="64"/>
    </row>
    <row r="652" spans="2:17" s="13" customFormat="1" x14ac:dyDescent="0.35">
      <c r="B652" s="77"/>
      <c r="C652" s="35"/>
      <c r="D652" s="35"/>
      <c r="E652" s="36"/>
      <c r="F652" s="36"/>
      <c r="G652" s="36"/>
      <c r="H652" s="88"/>
      <c r="I652" s="88"/>
      <c r="J652" s="88"/>
      <c r="K652" s="88"/>
      <c r="L652" s="88"/>
      <c r="M652" s="88"/>
      <c r="N652" s="88"/>
      <c r="O652" s="88"/>
      <c r="P652" s="36"/>
      <c r="Q652" s="64"/>
    </row>
    <row r="653" spans="2:17" s="13" customFormat="1" x14ac:dyDescent="0.35">
      <c r="B653" s="77"/>
      <c r="C653" s="35"/>
      <c r="D653" s="35"/>
      <c r="E653" s="36"/>
      <c r="F653" s="36"/>
      <c r="G653" s="36"/>
      <c r="H653" s="88"/>
      <c r="I653" s="88"/>
      <c r="J653" s="88"/>
      <c r="K653" s="88"/>
      <c r="L653" s="88"/>
      <c r="M653" s="88"/>
      <c r="N653" s="88"/>
      <c r="O653" s="88"/>
      <c r="P653" s="36"/>
      <c r="Q653" s="64"/>
    </row>
    <row r="654" spans="2:17" s="13" customFormat="1" x14ac:dyDescent="0.35">
      <c r="B654" s="77"/>
      <c r="C654" s="35"/>
      <c r="D654" s="35"/>
      <c r="E654" s="36"/>
      <c r="F654" s="36"/>
      <c r="G654" s="36"/>
      <c r="H654" s="88"/>
      <c r="I654" s="88"/>
      <c r="J654" s="88"/>
      <c r="K654" s="88"/>
      <c r="L654" s="88"/>
      <c r="M654" s="88"/>
      <c r="N654" s="88"/>
      <c r="O654" s="88"/>
      <c r="P654" s="36"/>
      <c r="Q654" s="64"/>
    </row>
    <row r="655" spans="2:17" s="13" customFormat="1" x14ac:dyDescent="0.35">
      <c r="B655" s="77"/>
      <c r="C655" s="35"/>
      <c r="D655" s="35"/>
      <c r="E655" s="36"/>
      <c r="F655" s="36"/>
      <c r="G655" s="36"/>
      <c r="H655" s="88"/>
      <c r="I655" s="88"/>
      <c r="J655" s="88"/>
      <c r="K655" s="88"/>
      <c r="L655" s="88"/>
      <c r="M655" s="88"/>
      <c r="N655" s="88"/>
      <c r="O655" s="88"/>
      <c r="P655" s="36"/>
      <c r="Q655" s="64"/>
    </row>
    <row r="656" spans="2:17" s="13" customFormat="1" x14ac:dyDescent="0.35">
      <c r="B656" s="77"/>
      <c r="C656" s="35"/>
      <c r="D656" s="35"/>
      <c r="E656" s="36"/>
      <c r="F656" s="36"/>
      <c r="G656" s="36"/>
      <c r="H656" s="88"/>
      <c r="I656" s="88"/>
      <c r="J656" s="88"/>
      <c r="K656" s="88"/>
      <c r="L656" s="88"/>
      <c r="M656" s="88"/>
      <c r="N656" s="88"/>
      <c r="O656" s="88"/>
      <c r="P656" s="36"/>
      <c r="Q656" s="64"/>
    </row>
    <row r="657" spans="2:17" s="13" customFormat="1" x14ac:dyDescent="0.35">
      <c r="B657" s="77"/>
      <c r="C657" s="35"/>
      <c r="D657" s="35"/>
      <c r="E657" s="36"/>
      <c r="F657" s="36"/>
      <c r="G657" s="36"/>
      <c r="H657" s="88"/>
      <c r="I657" s="88"/>
      <c r="J657" s="88"/>
      <c r="K657" s="88"/>
      <c r="L657" s="88"/>
      <c r="M657" s="88"/>
      <c r="N657" s="88"/>
      <c r="O657" s="88"/>
      <c r="P657" s="36"/>
      <c r="Q657" s="64"/>
    </row>
    <row r="658" spans="2:17" s="13" customFormat="1" x14ac:dyDescent="0.35">
      <c r="B658" s="77"/>
      <c r="C658" s="35"/>
      <c r="D658" s="35"/>
      <c r="E658" s="36"/>
      <c r="F658" s="36"/>
      <c r="G658" s="36"/>
      <c r="H658" s="88"/>
      <c r="I658" s="88"/>
      <c r="J658" s="88"/>
      <c r="K658" s="88"/>
      <c r="L658" s="88"/>
      <c r="M658" s="88"/>
      <c r="N658" s="88"/>
      <c r="O658" s="88"/>
      <c r="P658" s="36"/>
      <c r="Q658" s="64"/>
    </row>
    <row r="659" spans="2:17" s="13" customFormat="1" x14ac:dyDescent="0.35">
      <c r="B659" s="77"/>
      <c r="C659" s="35"/>
      <c r="D659" s="35"/>
      <c r="E659" s="36"/>
      <c r="F659" s="36"/>
      <c r="G659" s="36"/>
      <c r="H659" s="88"/>
      <c r="I659" s="88"/>
      <c r="J659" s="88"/>
      <c r="K659" s="88"/>
      <c r="L659" s="88"/>
      <c r="M659" s="88"/>
      <c r="N659" s="88"/>
      <c r="O659" s="88"/>
      <c r="P659" s="36"/>
      <c r="Q659" s="64"/>
    </row>
    <row r="660" spans="2:17" s="13" customFormat="1" x14ac:dyDescent="0.35">
      <c r="B660" s="77"/>
      <c r="C660" s="35"/>
      <c r="D660" s="35"/>
      <c r="E660" s="36"/>
      <c r="F660" s="36"/>
      <c r="G660" s="36"/>
      <c r="H660" s="88"/>
      <c r="I660" s="88"/>
      <c r="J660" s="88"/>
      <c r="K660" s="88"/>
      <c r="L660" s="88"/>
      <c r="M660" s="88"/>
      <c r="N660" s="88"/>
      <c r="O660" s="88"/>
      <c r="P660" s="36"/>
      <c r="Q660" s="64"/>
    </row>
    <row r="661" spans="2:17" s="13" customFormat="1" x14ac:dyDescent="0.35">
      <c r="B661" s="77"/>
      <c r="C661" s="35"/>
      <c r="D661" s="35"/>
      <c r="E661" s="36"/>
      <c r="F661" s="36"/>
      <c r="G661" s="36"/>
      <c r="H661" s="88"/>
      <c r="I661" s="88"/>
      <c r="J661" s="88"/>
      <c r="K661" s="88"/>
      <c r="L661" s="88"/>
      <c r="M661" s="88"/>
      <c r="N661" s="88"/>
      <c r="O661" s="88"/>
      <c r="P661" s="36"/>
      <c r="Q661" s="64"/>
    </row>
    <row r="662" spans="2:17" s="13" customFormat="1" x14ac:dyDescent="0.35">
      <c r="B662" s="77"/>
      <c r="C662" s="35"/>
      <c r="D662" s="35"/>
      <c r="E662" s="36"/>
      <c r="F662" s="36"/>
      <c r="G662" s="36"/>
      <c r="H662" s="88"/>
      <c r="I662" s="88"/>
      <c r="J662" s="88"/>
      <c r="K662" s="88"/>
      <c r="L662" s="88"/>
      <c r="M662" s="88"/>
      <c r="N662" s="88"/>
      <c r="O662" s="88"/>
      <c r="P662" s="36"/>
      <c r="Q662" s="64"/>
    </row>
    <row r="663" spans="2:17" s="13" customFormat="1" x14ac:dyDescent="0.35">
      <c r="B663" s="77"/>
      <c r="C663" s="35"/>
      <c r="D663" s="35"/>
      <c r="E663" s="36"/>
      <c r="F663" s="36"/>
      <c r="G663" s="36"/>
      <c r="H663" s="88"/>
      <c r="I663" s="88"/>
      <c r="J663" s="88"/>
      <c r="K663" s="88"/>
      <c r="L663" s="88"/>
      <c r="M663" s="88"/>
      <c r="N663" s="88"/>
      <c r="O663" s="88"/>
      <c r="P663" s="36"/>
      <c r="Q663" s="64"/>
    </row>
    <row r="664" spans="2:17" s="13" customFormat="1" x14ac:dyDescent="0.35">
      <c r="B664" s="77"/>
      <c r="C664" s="35"/>
      <c r="D664" s="35"/>
      <c r="E664" s="36"/>
      <c r="F664" s="36"/>
      <c r="G664" s="36"/>
      <c r="H664" s="88"/>
      <c r="I664" s="88"/>
      <c r="J664" s="88"/>
      <c r="K664" s="88"/>
      <c r="L664" s="88"/>
      <c r="M664" s="88"/>
      <c r="N664" s="88"/>
      <c r="O664" s="88"/>
      <c r="P664" s="36"/>
      <c r="Q664" s="64"/>
    </row>
    <row r="665" spans="2:17" s="13" customFormat="1" x14ac:dyDescent="0.35">
      <c r="B665" s="77"/>
      <c r="C665" s="35"/>
      <c r="D665" s="35"/>
      <c r="E665" s="36"/>
      <c r="F665" s="36"/>
      <c r="G665" s="36"/>
      <c r="H665" s="88"/>
      <c r="I665" s="88"/>
      <c r="J665" s="88"/>
      <c r="K665" s="88"/>
      <c r="L665" s="88"/>
      <c r="M665" s="88"/>
      <c r="N665" s="88"/>
      <c r="O665" s="88"/>
      <c r="P665" s="36"/>
      <c r="Q665" s="64"/>
    </row>
    <row r="666" spans="2:17" s="13" customFormat="1" x14ac:dyDescent="0.35">
      <c r="B666" s="77"/>
      <c r="C666" s="35"/>
      <c r="D666" s="35"/>
      <c r="E666" s="36"/>
      <c r="F666" s="36"/>
      <c r="G666" s="36"/>
      <c r="H666" s="88"/>
      <c r="I666" s="88"/>
      <c r="J666" s="88"/>
      <c r="K666" s="88"/>
      <c r="L666" s="88"/>
      <c r="M666" s="88"/>
      <c r="N666" s="88"/>
      <c r="O666" s="88"/>
      <c r="P666" s="36"/>
      <c r="Q666" s="64"/>
    </row>
    <row r="667" spans="2:17" s="13" customFormat="1" x14ac:dyDescent="0.35">
      <c r="B667" s="77"/>
      <c r="C667" s="35"/>
      <c r="D667" s="35"/>
      <c r="E667" s="36"/>
      <c r="F667" s="36"/>
      <c r="G667" s="36"/>
      <c r="H667" s="88"/>
      <c r="I667" s="88"/>
      <c r="J667" s="88"/>
      <c r="K667" s="88"/>
      <c r="L667" s="88"/>
      <c r="M667" s="88"/>
      <c r="N667" s="88"/>
      <c r="O667" s="88"/>
      <c r="P667" s="36"/>
      <c r="Q667" s="64"/>
    </row>
    <row r="668" spans="2:17" s="13" customFormat="1" x14ac:dyDescent="0.35">
      <c r="B668" s="77"/>
      <c r="C668" s="35"/>
      <c r="D668" s="35"/>
      <c r="E668" s="36"/>
      <c r="F668" s="36"/>
      <c r="G668" s="36"/>
      <c r="H668" s="88"/>
      <c r="I668" s="88"/>
      <c r="J668" s="88"/>
      <c r="K668" s="88"/>
      <c r="L668" s="88"/>
      <c r="M668" s="88"/>
      <c r="N668" s="88"/>
      <c r="O668" s="88"/>
      <c r="P668" s="36"/>
      <c r="Q668" s="64"/>
    </row>
    <row r="669" spans="2:17" s="13" customFormat="1" x14ac:dyDescent="0.35">
      <c r="B669" s="77"/>
      <c r="C669" s="35"/>
      <c r="D669" s="35"/>
      <c r="E669" s="36"/>
      <c r="F669" s="36"/>
      <c r="G669" s="36"/>
      <c r="H669" s="88"/>
      <c r="I669" s="88"/>
      <c r="J669" s="88"/>
      <c r="K669" s="88"/>
      <c r="L669" s="88"/>
      <c r="M669" s="88"/>
      <c r="N669" s="88"/>
      <c r="O669" s="88"/>
      <c r="P669" s="36"/>
      <c r="Q669" s="64"/>
    </row>
    <row r="670" spans="2:17" s="13" customFormat="1" x14ac:dyDescent="0.35">
      <c r="B670" s="77"/>
      <c r="C670" s="35"/>
      <c r="D670" s="35"/>
      <c r="E670" s="36"/>
      <c r="F670" s="36"/>
      <c r="G670" s="36"/>
      <c r="H670" s="88"/>
      <c r="I670" s="88"/>
      <c r="J670" s="88"/>
      <c r="K670" s="88"/>
      <c r="L670" s="88"/>
      <c r="M670" s="88"/>
      <c r="N670" s="88"/>
      <c r="O670" s="88"/>
      <c r="P670" s="36"/>
      <c r="Q670" s="64"/>
    </row>
    <row r="671" spans="2:17" s="13" customFormat="1" x14ac:dyDescent="0.35">
      <c r="B671" s="77"/>
      <c r="C671" s="35"/>
      <c r="D671" s="35"/>
      <c r="E671" s="36"/>
      <c r="F671" s="36"/>
      <c r="G671" s="36"/>
      <c r="H671" s="88"/>
      <c r="I671" s="88"/>
      <c r="J671" s="88"/>
      <c r="K671" s="88"/>
      <c r="L671" s="88"/>
      <c r="M671" s="88"/>
      <c r="N671" s="88"/>
      <c r="O671" s="88"/>
      <c r="P671" s="36"/>
      <c r="Q671" s="64"/>
    </row>
    <row r="672" spans="2:17" s="13" customFormat="1" x14ac:dyDescent="0.35">
      <c r="B672" s="77"/>
      <c r="C672" s="35"/>
      <c r="D672" s="35"/>
      <c r="E672" s="36"/>
      <c r="F672" s="36"/>
      <c r="G672" s="36"/>
      <c r="H672" s="88"/>
      <c r="I672" s="88"/>
      <c r="J672" s="88"/>
      <c r="K672" s="88"/>
      <c r="L672" s="88"/>
      <c r="M672" s="88"/>
      <c r="N672" s="88"/>
      <c r="O672" s="88"/>
      <c r="P672" s="36"/>
      <c r="Q672" s="64"/>
    </row>
    <row r="673" spans="2:17" s="13" customFormat="1" x14ac:dyDescent="0.35">
      <c r="B673" s="77"/>
      <c r="C673" s="35"/>
      <c r="D673" s="35"/>
      <c r="E673" s="36"/>
      <c r="F673" s="36"/>
      <c r="G673" s="36"/>
      <c r="H673" s="88"/>
      <c r="I673" s="88"/>
      <c r="J673" s="88"/>
      <c r="K673" s="88"/>
      <c r="L673" s="88"/>
      <c r="M673" s="88"/>
      <c r="N673" s="88"/>
      <c r="O673" s="88"/>
      <c r="P673" s="36"/>
      <c r="Q673" s="64"/>
    </row>
    <row r="674" spans="2:17" s="13" customFormat="1" x14ac:dyDescent="0.35">
      <c r="B674" s="77"/>
      <c r="C674" s="35"/>
      <c r="D674" s="35"/>
      <c r="E674" s="36"/>
      <c r="F674" s="36"/>
      <c r="G674" s="36"/>
      <c r="H674" s="88"/>
      <c r="I674" s="88"/>
      <c r="J674" s="88"/>
      <c r="K674" s="88"/>
      <c r="L674" s="88"/>
      <c r="M674" s="88"/>
      <c r="N674" s="88"/>
      <c r="O674" s="88"/>
      <c r="P674" s="36"/>
      <c r="Q674" s="64"/>
    </row>
    <row r="675" spans="2:17" s="13" customFormat="1" x14ac:dyDescent="0.35">
      <c r="B675" s="77"/>
      <c r="C675" s="35"/>
      <c r="D675" s="35"/>
      <c r="E675" s="36"/>
      <c r="F675" s="36"/>
      <c r="G675" s="36"/>
      <c r="H675" s="88"/>
      <c r="I675" s="88"/>
      <c r="J675" s="88"/>
      <c r="K675" s="88"/>
      <c r="L675" s="88"/>
      <c r="M675" s="88"/>
      <c r="N675" s="88"/>
      <c r="O675" s="88"/>
      <c r="P675" s="36"/>
      <c r="Q675" s="64"/>
    </row>
    <row r="676" spans="2:17" s="13" customFormat="1" x14ac:dyDescent="0.35">
      <c r="B676" s="77"/>
      <c r="C676" s="35"/>
      <c r="D676" s="35"/>
      <c r="E676" s="36"/>
      <c r="F676" s="36"/>
      <c r="G676" s="36"/>
      <c r="H676" s="88"/>
      <c r="I676" s="88"/>
      <c r="J676" s="88"/>
      <c r="K676" s="88"/>
      <c r="L676" s="88"/>
      <c r="M676" s="88"/>
      <c r="N676" s="88"/>
      <c r="O676" s="88"/>
      <c r="P676" s="36"/>
      <c r="Q676" s="64"/>
    </row>
    <row r="677" spans="2:17" s="13" customFormat="1" x14ac:dyDescent="0.35">
      <c r="B677" s="77"/>
      <c r="C677" s="35"/>
      <c r="D677" s="35"/>
      <c r="E677" s="36"/>
      <c r="F677" s="36"/>
      <c r="G677" s="36"/>
      <c r="H677" s="88"/>
      <c r="I677" s="88"/>
      <c r="J677" s="88"/>
      <c r="K677" s="88"/>
      <c r="L677" s="88"/>
      <c r="M677" s="88"/>
      <c r="N677" s="88"/>
      <c r="O677" s="88"/>
      <c r="P677" s="36"/>
      <c r="Q677" s="64"/>
    </row>
    <row r="678" spans="2:17" s="13" customFormat="1" x14ac:dyDescent="0.35">
      <c r="B678" s="77"/>
      <c r="C678" s="35"/>
      <c r="D678" s="35"/>
      <c r="E678" s="36"/>
      <c r="F678" s="36"/>
      <c r="G678" s="36"/>
      <c r="H678" s="88"/>
      <c r="I678" s="88"/>
      <c r="J678" s="88"/>
      <c r="K678" s="88"/>
      <c r="L678" s="88"/>
      <c r="M678" s="88"/>
      <c r="N678" s="88"/>
      <c r="O678" s="88"/>
      <c r="P678" s="36"/>
      <c r="Q678" s="64"/>
    </row>
    <row r="679" spans="2:17" s="13" customFormat="1" x14ac:dyDescent="0.35">
      <c r="B679" s="77"/>
      <c r="C679" s="35"/>
      <c r="D679" s="35"/>
      <c r="E679" s="36"/>
      <c r="F679" s="36"/>
      <c r="G679" s="36"/>
      <c r="H679" s="88"/>
      <c r="I679" s="88"/>
      <c r="J679" s="88"/>
      <c r="K679" s="88"/>
      <c r="L679" s="88"/>
      <c r="M679" s="88"/>
      <c r="N679" s="88"/>
      <c r="O679" s="88"/>
      <c r="P679" s="36"/>
      <c r="Q679" s="64"/>
    </row>
    <row r="680" spans="2:17" s="13" customFormat="1" x14ac:dyDescent="0.35">
      <c r="B680" s="77"/>
      <c r="C680" s="35"/>
      <c r="D680" s="35"/>
      <c r="E680" s="36"/>
      <c r="F680" s="36"/>
      <c r="G680" s="36"/>
      <c r="H680" s="88"/>
      <c r="I680" s="88"/>
      <c r="J680" s="88"/>
      <c r="K680" s="88"/>
      <c r="L680" s="88"/>
      <c r="M680" s="88"/>
      <c r="N680" s="88"/>
      <c r="O680" s="88"/>
      <c r="P680" s="36"/>
      <c r="Q680" s="64"/>
    </row>
    <row r="681" spans="2:17" s="13" customFormat="1" x14ac:dyDescent="0.35">
      <c r="B681" s="77"/>
      <c r="C681" s="35"/>
      <c r="D681" s="35"/>
      <c r="E681" s="36"/>
      <c r="F681" s="36"/>
      <c r="G681" s="36"/>
      <c r="H681" s="88"/>
      <c r="I681" s="88"/>
      <c r="J681" s="88"/>
      <c r="K681" s="88"/>
      <c r="L681" s="88"/>
      <c r="M681" s="88"/>
      <c r="N681" s="88"/>
      <c r="O681" s="88"/>
      <c r="P681" s="36"/>
      <c r="Q681" s="64"/>
    </row>
    <row r="682" spans="2:17" s="13" customFormat="1" x14ac:dyDescent="0.35">
      <c r="B682" s="77"/>
      <c r="C682" s="35"/>
      <c r="D682" s="35"/>
      <c r="E682" s="36"/>
      <c r="F682" s="36"/>
      <c r="G682" s="36"/>
      <c r="H682" s="88"/>
      <c r="I682" s="88"/>
      <c r="J682" s="88"/>
      <c r="K682" s="88"/>
      <c r="L682" s="88"/>
      <c r="M682" s="88"/>
      <c r="N682" s="88"/>
      <c r="O682" s="88"/>
      <c r="P682" s="36"/>
      <c r="Q682" s="64"/>
    </row>
    <row r="683" spans="2:17" s="13" customFormat="1" x14ac:dyDescent="0.35">
      <c r="B683" s="77"/>
      <c r="C683" s="35"/>
      <c r="D683" s="35"/>
      <c r="E683" s="36"/>
      <c r="F683" s="36"/>
      <c r="G683" s="36"/>
      <c r="H683" s="88"/>
      <c r="I683" s="88"/>
      <c r="J683" s="88"/>
      <c r="K683" s="88"/>
      <c r="L683" s="88"/>
      <c r="M683" s="88"/>
      <c r="N683" s="88"/>
      <c r="O683" s="88"/>
      <c r="P683" s="36"/>
      <c r="Q683" s="64"/>
    </row>
    <row r="684" spans="2:17" s="13" customFormat="1" x14ac:dyDescent="0.35">
      <c r="B684" s="77"/>
      <c r="C684" s="35"/>
      <c r="D684" s="35"/>
      <c r="E684" s="36"/>
      <c r="F684" s="36"/>
      <c r="G684" s="36"/>
      <c r="H684" s="88"/>
      <c r="I684" s="88"/>
      <c r="J684" s="88"/>
      <c r="K684" s="88"/>
      <c r="L684" s="88"/>
      <c r="M684" s="88"/>
      <c r="N684" s="88"/>
      <c r="O684" s="88"/>
      <c r="P684" s="36"/>
      <c r="Q684" s="64"/>
    </row>
    <row r="685" spans="2:17" s="13" customFormat="1" x14ac:dyDescent="0.35">
      <c r="B685" s="77"/>
      <c r="C685" s="35"/>
      <c r="D685" s="35"/>
      <c r="E685" s="36"/>
      <c r="F685" s="36"/>
      <c r="G685" s="36"/>
      <c r="H685" s="88"/>
      <c r="I685" s="88"/>
      <c r="J685" s="88"/>
      <c r="K685" s="88"/>
      <c r="L685" s="88"/>
      <c r="M685" s="88"/>
      <c r="N685" s="88"/>
      <c r="O685" s="88"/>
      <c r="P685" s="36"/>
      <c r="Q685" s="64"/>
    </row>
    <row r="686" spans="2:17" s="13" customFormat="1" x14ac:dyDescent="0.35">
      <c r="B686" s="77"/>
      <c r="C686" s="35"/>
      <c r="D686" s="35"/>
      <c r="E686" s="36"/>
      <c r="F686" s="36"/>
      <c r="G686" s="36"/>
      <c r="H686" s="88"/>
      <c r="I686" s="88"/>
      <c r="J686" s="88"/>
      <c r="K686" s="88"/>
      <c r="L686" s="88"/>
      <c r="M686" s="88"/>
      <c r="N686" s="88"/>
      <c r="O686" s="88"/>
      <c r="P686" s="36"/>
      <c r="Q686" s="64"/>
    </row>
    <row r="687" spans="2:17" s="13" customFormat="1" x14ac:dyDescent="0.35">
      <c r="B687" s="77"/>
      <c r="C687" s="35"/>
      <c r="D687" s="35"/>
      <c r="E687" s="36"/>
      <c r="F687" s="36"/>
      <c r="G687" s="36"/>
      <c r="H687" s="88"/>
      <c r="I687" s="88"/>
      <c r="J687" s="88"/>
      <c r="K687" s="88"/>
      <c r="L687" s="88"/>
      <c r="M687" s="88"/>
      <c r="N687" s="88"/>
      <c r="O687" s="88"/>
      <c r="P687" s="36"/>
      <c r="Q687" s="64"/>
    </row>
    <row r="688" spans="2:17" s="13" customFormat="1" x14ac:dyDescent="0.35">
      <c r="B688" s="77"/>
      <c r="C688" s="35"/>
      <c r="D688" s="35"/>
      <c r="E688" s="36"/>
      <c r="F688" s="36"/>
      <c r="G688" s="36"/>
      <c r="H688" s="88"/>
      <c r="I688" s="88"/>
      <c r="J688" s="88"/>
      <c r="K688" s="88"/>
      <c r="L688" s="88"/>
      <c r="M688" s="88"/>
      <c r="N688" s="88"/>
      <c r="O688" s="88"/>
      <c r="P688" s="36"/>
      <c r="Q688" s="64"/>
    </row>
    <row r="689" spans="2:17" s="13" customFormat="1" x14ac:dyDescent="0.35">
      <c r="B689" s="77"/>
      <c r="C689" s="35"/>
      <c r="D689" s="35"/>
      <c r="E689" s="36"/>
      <c r="F689" s="36"/>
      <c r="G689" s="36"/>
      <c r="H689" s="88"/>
      <c r="I689" s="88"/>
      <c r="J689" s="88"/>
      <c r="K689" s="88"/>
      <c r="L689" s="88"/>
      <c r="M689" s="88"/>
      <c r="N689" s="88"/>
      <c r="O689" s="88"/>
      <c r="P689" s="36"/>
      <c r="Q689" s="64"/>
    </row>
    <row r="690" spans="2:17" s="13" customFormat="1" x14ac:dyDescent="0.35">
      <c r="B690" s="77"/>
      <c r="C690" s="35"/>
      <c r="D690" s="35"/>
      <c r="E690" s="36"/>
      <c r="F690" s="36"/>
      <c r="G690" s="36"/>
      <c r="H690" s="88"/>
      <c r="I690" s="88"/>
      <c r="J690" s="88"/>
      <c r="K690" s="88"/>
      <c r="L690" s="88"/>
      <c r="M690" s="88"/>
      <c r="N690" s="88"/>
      <c r="O690" s="88"/>
      <c r="P690" s="36"/>
      <c r="Q690" s="64"/>
    </row>
    <row r="691" spans="2:17" s="13" customFormat="1" x14ac:dyDescent="0.35">
      <c r="B691" s="77"/>
      <c r="C691" s="35"/>
      <c r="D691" s="35"/>
      <c r="E691" s="36"/>
      <c r="F691" s="36"/>
      <c r="G691" s="36"/>
      <c r="H691" s="88"/>
      <c r="I691" s="88"/>
      <c r="J691" s="88"/>
      <c r="K691" s="88"/>
      <c r="L691" s="88"/>
      <c r="M691" s="88"/>
      <c r="N691" s="88"/>
      <c r="O691" s="88"/>
      <c r="P691" s="36"/>
      <c r="Q691" s="64"/>
    </row>
    <row r="692" spans="2:17" s="13" customFormat="1" x14ac:dyDescent="0.35">
      <c r="B692" s="77"/>
      <c r="C692" s="35"/>
      <c r="D692" s="35"/>
      <c r="E692" s="36"/>
      <c r="F692" s="36"/>
      <c r="G692" s="36"/>
      <c r="H692" s="88"/>
      <c r="I692" s="88"/>
      <c r="J692" s="88"/>
      <c r="K692" s="88"/>
      <c r="L692" s="88"/>
      <c r="M692" s="88"/>
      <c r="N692" s="88"/>
      <c r="O692" s="88"/>
      <c r="P692" s="36"/>
      <c r="Q692" s="64"/>
    </row>
    <row r="693" spans="2:17" s="13" customFormat="1" x14ac:dyDescent="0.35">
      <c r="B693" s="77"/>
      <c r="C693" s="35"/>
      <c r="D693" s="35"/>
      <c r="E693" s="36"/>
      <c r="F693" s="36"/>
      <c r="G693" s="36"/>
      <c r="H693" s="88"/>
      <c r="I693" s="88"/>
      <c r="J693" s="88"/>
      <c r="K693" s="88"/>
      <c r="L693" s="88"/>
      <c r="M693" s="88"/>
      <c r="N693" s="88"/>
      <c r="O693" s="88"/>
      <c r="P693" s="36"/>
      <c r="Q693" s="64"/>
    </row>
    <row r="694" spans="2:17" s="13" customFormat="1" x14ac:dyDescent="0.35">
      <c r="B694" s="77"/>
      <c r="C694" s="35"/>
      <c r="D694" s="35"/>
      <c r="E694" s="36"/>
      <c r="F694" s="36"/>
      <c r="G694" s="36"/>
      <c r="H694" s="88"/>
      <c r="I694" s="88"/>
      <c r="J694" s="88"/>
      <c r="K694" s="88"/>
      <c r="L694" s="88"/>
      <c r="M694" s="88"/>
      <c r="N694" s="88"/>
      <c r="O694" s="88"/>
      <c r="P694" s="36"/>
      <c r="Q694" s="64"/>
    </row>
    <row r="695" spans="2:17" s="13" customFormat="1" x14ac:dyDescent="0.35">
      <c r="B695" s="77"/>
      <c r="C695" s="35"/>
      <c r="D695" s="35"/>
      <c r="E695" s="36"/>
      <c r="F695" s="36"/>
      <c r="G695" s="36"/>
      <c r="H695" s="88"/>
      <c r="I695" s="88"/>
      <c r="J695" s="88"/>
      <c r="K695" s="88"/>
      <c r="L695" s="88"/>
      <c r="M695" s="88"/>
      <c r="N695" s="88"/>
      <c r="O695" s="88"/>
      <c r="P695" s="36"/>
      <c r="Q695" s="64"/>
    </row>
    <row r="696" spans="2:17" s="13" customFormat="1" x14ac:dyDescent="0.35">
      <c r="B696" s="77"/>
      <c r="C696" s="35"/>
      <c r="D696" s="35"/>
      <c r="E696" s="36"/>
      <c r="F696" s="36"/>
      <c r="G696" s="36"/>
      <c r="H696" s="88"/>
      <c r="I696" s="88"/>
      <c r="J696" s="88"/>
      <c r="K696" s="88"/>
      <c r="L696" s="88"/>
      <c r="M696" s="88"/>
      <c r="N696" s="88"/>
      <c r="O696" s="88"/>
      <c r="P696" s="36"/>
      <c r="Q696" s="64"/>
    </row>
    <row r="697" spans="2:17" s="13" customFormat="1" x14ac:dyDescent="0.35">
      <c r="B697" s="77"/>
      <c r="C697" s="35"/>
      <c r="D697" s="35"/>
      <c r="E697" s="36"/>
      <c r="F697" s="36"/>
      <c r="G697" s="36"/>
      <c r="H697" s="88"/>
      <c r="I697" s="88"/>
      <c r="J697" s="88"/>
      <c r="K697" s="88"/>
      <c r="L697" s="88"/>
      <c r="M697" s="88"/>
      <c r="N697" s="88"/>
      <c r="O697" s="88"/>
      <c r="P697" s="36"/>
      <c r="Q697" s="64"/>
    </row>
    <row r="698" spans="2:17" s="13" customFormat="1" x14ac:dyDescent="0.35">
      <c r="B698" s="77"/>
      <c r="C698" s="35"/>
      <c r="D698" s="35"/>
      <c r="E698" s="36"/>
      <c r="F698" s="36"/>
      <c r="G698" s="36"/>
      <c r="H698" s="88"/>
      <c r="I698" s="88"/>
      <c r="J698" s="88"/>
      <c r="K698" s="88"/>
      <c r="L698" s="88"/>
      <c r="M698" s="88"/>
      <c r="N698" s="88"/>
      <c r="O698" s="88"/>
      <c r="P698" s="36"/>
      <c r="Q698" s="64"/>
    </row>
    <row r="699" spans="2:17" s="13" customFormat="1" x14ac:dyDescent="0.35">
      <c r="B699" s="77"/>
      <c r="C699" s="35"/>
      <c r="D699" s="35"/>
      <c r="E699" s="36"/>
      <c r="F699" s="36"/>
      <c r="G699" s="36"/>
      <c r="H699" s="88"/>
      <c r="I699" s="88"/>
      <c r="J699" s="88"/>
      <c r="K699" s="88"/>
      <c r="L699" s="88"/>
      <c r="M699" s="88"/>
      <c r="N699" s="88"/>
      <c r="O699" s="88"/>
      <c r="P699" s="36"/>
      <c r="Q699" s="64"/>
    </row>
    <row r="700" spans="2:17" s="13" customFormat="1" x14ac:dyDescent="0.35">
      <c r="B700" s="77"/>
      <c r="C700" s="35"/>
      <c r="D700" s="35"/>
      <c r="E700" s="36"/>
      <c r="F700" s="36"/>
      <c r="G700" s="36"/>
      <c r="H700" s="88"/>
      <c r="I700" s="88"/>
      <c r="J700" s="88"/>
      <c r="K700" s="88"/>
      <c r="L700" s="88"/>
      <c r="M700" s="88"/>
      <c r="N700" s="88"/>
      <c r="O700" s="88"/>
      <c r="P700" s="36"/>
      <c r="Q700" s="64"/>
    </row>
    <row r="701" spans="2:17" s="13" customFormat="1" x14ac:dyDescent="0.35">
      <c r="B701" s="77"/>
      <c r="C701" s="35"/>
      <c r="D701" s="35"/>
      <c r="E701" s="36"/>
      <c r="F701" s="36"/>
      <c r="G701" s="36"/>
      <c r="H701" s="88"/>
      <c r="I701" s="88"/>
      <c r="J701" s="88"/>
      <c r="K701" s="88"/>
      <c r="L701" s="88"/>
      <c r="M701" s="88"/>
      <c r="N701" s="88"/>
      <c r="O701" s="88"/>
      <c r="P701" s="36"/>
      <c r="Q701" s="64"/>
    </row>
    <row r="702" spans="2:17" s="13" customFormat="1" x14ac:dyDescent="0.35">
      <c r="B702" s="77"/>
      <c r="C702" s="35"/>
      <c r="D702" s="35"/>
      <c r="E702" s="36"/>
      <c r="F702" s="36"/>
      <c r="G702" s="36"/>
      <c r="H702" s="88"/>
      <c r="I702" s="88"/>
      <c r="J702" s="88"/>
      <c r="K702" s="88"/>
      <c r="L702" s="88"/>
      <c r="M702" s="88"/>
      <c r="N702" s="88"/>
      <c r="O702" s="88"/>
      <c r="P702" s="36"/>
      <c r="Q702" s="64"/>
    </row>
    <row r="703" spans="2:17" s="13" customFormat="1" x14ac:dyDescent="0.35">
      <c r="B703" s="77"/>
      <c r="C703" s="35"/>
      <c r="D703" s="35"/>
      <c r="E703" s="36"/>
      <c r="F703" s="36"/>
      <c r="G703" s="36"/>
      <c r="H703" s="88"/>
      <c r="I703" s="88"/>
      <c r="J703" s="88"/>
      <c r="K703" s="88"/>
      <c r="L703" s="88"/>
      <c r="M703" s="88"/>
      <c r="N703" s="88"/>
      <c r="O703" s="88"/>
      <c r="P703" s="36"/>
      <c r="Q703" s="64"/>
    </row>
    <row r="704" spans="2:17" s="13" customFormat="1" x14ac:dyDescent="0.35">
      <c r="B704" s="77"/>
      <c r="C704" s="35"/>
      <c r="D704" s="35"/>
      <c r="E704" s="36"/>
      <c r="F704" s="36"/>
      <c r="G704" s="36"/>
      <c r="H704" s="88"/>
      <c r="I704" s="88"/>
      <c r="J704" s="88"/>
      <c r="K704" s="88"/>
      <c r="L704" s="88"/>
      <c r="M704" s="88"/>
      <c r="N704" s="88"/>
      <c r="O704" s="88"/>
      <c r="P704" s="36"/>
      <c r="Q704" s="64"/>
    </row>
    <row r="705" spans="2:17" s="13" customFormat="1" x14ac:dyDescent="0.35">
      <c r="B705" s="77"/>
      <c r="C705" s="35"/>
      <c r="D705" s="35"/>
      <c r="E705" s="36"/>
      <c r="F705" s="36"/>
      <c r="G705" s="36"/>
      <c r="H705" s="88"/>
      <c r="I705" s="88"/>
      <c r="J705" s="88"/>
      <c r="K705" s="88"/>
      <c r="L705" s="88"/>
      <c r="M705" s="88"/>
      <c r="N705" s="88"/>
      <c r="O705" s="88"/>
      <c r="P705" s="36"/>
      <c r="Q705" s="64"/>
    </row>
    <row r="706" spans="2:17" s="13" customFormat="1" x14ac:dyDescent="0.35">
      <c r="B706" s="77"/>
      <c r="C706" s="35"/>
      <c r="D706" s="35"/>
      <c r="E706" s="36"/>
      <c r="F706" s="36"/>
      <c r="G706" s="36"/>
      <c r="H706" s="88"/>
      <c r="I706" s="88"/>
      <c r="J706" s="88"/>
      <c r="K706" s="88"/>
      <c r="L706" s="88"/>
      <c r="M706" s="88"/>
      <c r="N706" s="88"/>
      <c r="O706" s="88"/>
      <c r="P706" s="36"/>
      <c r="Q706" s="64"/>
    </row>
    <row r="707" spans="2:17" s="13" customFormat="1" x14ac:dyDescent="0.35">
      <c r="B707" s="77"/>
      <c r="C707" s="35"/>
      <c r="D707" s="35"/>
      <c r="E707" s="36"/>
      <c r="F707" s="36"/>
      <c r="G707" s="36"/>
      <c r="H707" s="88"/>
      <c r="I707" s="88"/>
      <c r="J707" s="88"/>
      <c r="K707" s="88"/>
      <c r="L707" s="88"/>
      <c r="M707" s="88"/>
      <c r="N707" s="88"/>
      <c r="O707" s="88"/>
      <c r="P707" s="36"/>
      <c r="Q707" s="64"/>
    </row>
    <row r="708" spans="2:17" s="13" customFormat="1" x14ac:dyDescent="0.35">
      <c r="B708" s="77"/>
      <c r="C708" s="35"/>
      <c r="D708" s="35"/>
      <c r="E708" s="36"/>
      <c r="F708" s="36"/>
      <c r="G708" s="36"/>
      <c r="H708" s="88"/>
      <c r="I708" s="88"/>
      <c r="J708" s="88"/>
      <c r="K708" s="88"/>
      <c r="L708" s="88"/>
      <c r="M708" s="88"/>
      <c r="N708" s="88"/>
      <c r="O708" s="88"/>
      <c r="P708" s="36"/>
      <c r="Q708" s="64"/>
    </row>
    <row r="709" spans="2:17" s="13" customFormat="1" x14ac:dyDescent="0.35">
      <c r="B709" s="77"/>
      <c r="C709" s="35"/>
      <c r="D709" s="35"/>
      <c r="E709" s="36"/>
      <c r="F709" s="36"/>
      <c r="G709" s="36"/>
      <c r="H709" s="88"/>
      <c r="I709" s="88"/>
      <c r="J709" s="88"/>
      <c r="K709" s="88"/>
      <c r="L709" s="88"/>
      <c r="M709" s="88"/>
      <c r="N709" s="88"/>
      <c r="O709" s="88"/>
      <c r="P709" s="36"/>
      <c r="Q709" s="64"/>
    </row>
    <row r="710" spans="2:17" s="13" customFormat="1" x14ac:dyDescent="0.35">
      <c r="B710" s="77"/>
      <c r="C710" s="35"/>
      <c r="D710" s="35"/>
      <c r="E710" s="36"/>
      <c r="F710" s="36"/>
      <c r="G710" s="36"/>
      <c r="H710" s="88"/>
      <c r="I710" s="88"/>
      <c r="J710" s="88"/>
      <c r="K710" s="88"/>
      <c r="L710" s="88"/>
      <c r="M710" s="88"/>
      <c r="N710" s="88"/>
      <c r="O710" s="88"/>
      <c r="P710" s="36"/>
      <c r="Q710" s="64"/>
    </row>
    <row r="711" spans="2:17" s="13" customFormat="1" x14ac:dyDescent="0.35">
      <c r="B711" s="77"/>
      <c r="C711" s="35"/>
      <c r="D711" s="35"/>
      <c r="E711" s="36"/>
      <c r="F711" s="36"/>
      <c r="G711" s="36"/>
      <c r="H711" s="88"/>
      <c r="I711" s="88"/>
      <c r="J711" s="88"/>
      <c r="K711" s="88"/>
      <c r="L711" s="88"/>
      <c r="M711" s="88"/>
      <c r="N711" s="88"/>
      <c r="O711" s="88"/>
      <c r="P711" s="36"/>
      <c r="Q711" s="64"/>
    </row>
    <row r="712" spans="2:17" s="13" customFormat="1" x14ac:dyDescent="0.35">
      <c r="B712" s="77"/>
      <c r="C712" s="35"/>
      <c r="D712" s="35"/>
      <c r="E712" s="36"/>
      <c r="F712" s="36"/>
      <c r="G712" s="36"/>
      <c r="H712" s="88"/>
      <c r="I712" s="88"/>
      <c r="J712" s="88"/>
      <c r="K712" s="88"/>
      <c r="L712" s="88"/>
      <c r="M712" s="88"/>
      <c r="N712" s="88"/>
      <c r="O712" s="88"/>
      <c r="P712" s="36"/>
      <c r="Q712" s="64"/>
    </row>
    <row r="713" spans="2:17" s="13" customFormat="1" x14ac:dyDescent="0.35">
      <c r="B713" s="77"/>
      <c r="C713" s="35"/>
      <c r="D713" s="35"/>
      <c r="E713" s="36"/>
      <c r="F713" s="36"/>
      <c r="G713" s="36"/>
      <c r="H713" s="88"/>
      <c r="I713" s="88"/>
      <c r="J713" s="88"/>
      <c r="K713" s="88"/>
      <c r="L713" s="88"/>
      <c r="M713" s="88"/>
      <c r="N713" s="88"/>
      <c r="O713" s="88"/>
      <c r="P713" s="36"/>
      <c r="Q713" s="64"/>
    </row>
    <row r="714" spans="2:17" s="13" customFormat="1" x14ac:dyDescent="0.35">
      <c r="B714" s="77"/>
      <c r="C714" s="35"/>
      <c r="D714" s="35"/>
      <c r="E714" s="36"/>
      <c r="F714" s="36"/>
      <c r="G714" s="36"/>
      <c r="H714" s="88"/>
      <c r="I714" s="88"/>
      <c r="J714" s="88"/>
      <c r="K714" s="88"/>
      <c r="L714" s="88"/>
      <c r="M714" s="88"/>
      <c r="N714" s="88"/>
      <c r="O714" s="88"/>
      <c r="P714" s="36"/>
      <c r="Q714" s="64"/>
    </row>
    <row r="715" spans="2:17" s="13" customFormat="1" x14ac:dyDescent="0.35">
      <c r="B715" s="77"/>
      <c r="C715" s="35"/>
      <c r="D715" s="35"/>
      <c r="E715" s="36"/>
      <c r="F715" s="36"/>
      <c r="G715" s="36"/>
      <c r="H715" s="88"/>
      <c r="I715" s="88"/>
      <c r="J715" s="88"/>
      <c r="K715" s="88"/>
      <c r="L715" s="88"/>
      <c r="M715" s="88"/>
      <c r="N715" s="88"/>
      <c r="O715" s="88"/>
      <c r="P715" s="36"/>
      <c r="Q715" s="64"/>
    </row>
    <row r="716" spans="2:17" s="13" customFormat="1" x14ac:dyDescent="0.35">
      <c r="B716" s="77"/>
      <c r="C716" s="35"/>
      <c r="D716" s="35"/>
      <c r="E716" s="36"/>
      <c r="F716" s="36"/>
      <c r="G716" s="36"/>
      <c r="H716" s="88"/>
      <c r="I716" s="88"/>
      <c r="J716" s="88"/>
      <c r="K716" s="88"/>
      <c r="L716" s="88"/>
      <c r="M716" s="88"/>
      <c r="N716" s="88"/>
      <c r="O716" s="88"/>
      <c r="P716" s="36"/>
      <c r="Q716" s="64"/>
    </row>
    <row r="717" spans="2:17" s="13" customFormat="1" x14ac:dyDescent="0.35">
      <c r="B717" s="77"/>
      <c r="C717" s="35"/>
      <c r="D717" s="35"/>
      <c r="E717" s="36"/>
      <c r="F717" s="36"/>
      <c r="G717" s="36"/>
      <c r="H717" s="88"/>
      <c r="I717" s="88"/>
      <c r="J717" s="88"/>
      <c r="K717" s="88"/>
      <c r="L717" s="88"/>
      <c r="M717" s="88"/>
      <c r="N717" s="88"/>
      <c r="O717" s="88"/>
      <c r="P717" s="36"/>
      <c r="Q717" s="64"/>
    </row>
    <row r="718" spans="2:17" s="13" customFormat="1" x14ac:dyDescent="0.35">
      <c r="B718" s="77"/>
      <c r="C718" s="35"/>
      <c r="D718" s="35"/>
      <c r="E718" s="36"/>
      <c r="F718" s="36"/>
      <c r="G718" s="36"/>
      <c r="H718" s="88"/>
      <c r="I718" s="88"/>
      <c r="J718" s="88"/>
      <c r="K718" s="88"/>
      <c r="L718" s="88"/>
      <c r="M718" s="88"/>
      <c r="N718" s="88"/>
      <c r="O718" s="88"/>
      <c r="P718" s="36"/>
      <c r="Q718" s="64"/>
    </row>
    <row r="719" spans="2:17" s="13" customFormat="1" x14ac:dyDescent="0.35">
      <c r="B719" s="77"/>
      <c r="C719" s="35"/>
      <c r="D719" s="35"/>
      <c r="E719" s="36"/>
      <c r="F719" s="36"/>
      <c r="G719" s="36"/>
      <c r="H719" s="88"/>
      <c r="I719" s="88"/>
      <c r="J719" s="88"/>
      <c r="K719" s="88"/>
      <c r="L719" s="88"/>
      <c r="M719" s="88"/>
      <c r="N719" s="88"/>
      <c r="O719" s="88"/>
      <c r="P719" s="36"/>
      <c r="Q719" s="64"/>
    </row>
    <row r="720" spans="2:17" s="13" customFormat="1" x14ac:dyDescent="0.35">
      <c r="B720" s="77"/>
      <c r="C720" s="35"/>
      <c r="D720" s="35"/>
      <c r="E720" s="36"/>
      <c r="F720" s="36"/>
      <c r="G720" s="36"/>
      <c r="H720" s="88"/>
      <c r="I720" s="88"/>
      <c r="J720" s="88"/>
      <c r="K720" s="88"/>
      <c r="L720" s="88"/>
      <c r="M720" s="88"/>
      <c r="N720" s="88"/>
      <c r="O720" s="88"/>
      <c r="P720" s="36"/>
      <c r="Q720" s="64"/>
    </row>
    <row r="721" spans="2:17" s="13" customFormat="1" x14ac:dyDescent="0.35">
      <c r="B721" s="77"/>
      <c r="C721" s="35"/>
      <c r="D721" s="35"/>
      <c r="E721" s="36"/>
      <c r="F721" s="36"/>
      <c r="G721" s="36"/>
      <c r="H721" s="88"/>
      <c r="I721" s="88"/>
      <c r="J721" s="88"/>
      <c r="K721" s="88"/>
      <c r="L721" s="88"/>
      <c r="M721" s="88"/>
      <c r="N721" s="88"/>
      <c r="O721" s="88"/>
      <c r="P721" s="36"/>
      <c r="Q721" s="64"/>
    </row>
    <row r="722" spans="2:17" s="13" customFormat="1" x14ac:dyDescent="0.35">
      <c r="B722" s="77"/>
      <c r="C722" s="35"/>
      <c r="D722" s="35"/>
      <c r="E722" s="36"/>
      <c r="F722" s="36"/>
      <c r="G722" s="36"/>
      <c r="H722" s="88"/>
      <c r="I722" s="88"/>
      <c r="J722" s="88"/>
      <c r="K722" s="88"/>
      <c r="L722" s="88"/>
      <c r="M722" s="88"/>
      <c r="N722" s="88"/>
      <c r="O722" s="88"/>
      <c r="P722" s="36"/>
      <c r="Q722" s="64"/>
    </row>
    <row r="723" spans="2:17" s="13" customFormat="1" x14ac:dyDescent="0.35">
      <c r="B723" s="77"/>
      <c r="C723" s="35"/>
      <c r="D723" s="35"/>
      <c r="E723" s="36"/>
      <c r="F723" s="36"/>
      <c r="G723" s="36"/>
      <c r="H723" s="88"/>
      <c r="I723" s="88"/>
      <c r="J723" s="88"/>
      <c r="K723" s="88"/>
      <c r="L723" s="88"/>
      <c r="M723" s="88"/>
      <c r="N723" s="88"/>
      <c r="O723" s="88"/>
      <c r="P723" s="36"/>
      <c r="Q723" s="64"/>
    </row>
    <row r="724" spans="2:17" s="13" customFormat="1" x14ac:dyDescent="0.35">
      <c r="B724" s="77"/>
      <c r="C724" s="35"/>
      <c r="D724" s="35"/>
      <c r="E724" s="36"/>
      <c r="F724" s="36"/>
      <c r="G724" s="36"/>
      <c r="H724" s="88"/>
      <c r="I724" s="88"/>
      <c r="J724" s="88"/>
      <c r="K724" s="88"/>
      <c r="L724" s="88"/>
      <c r="M724" s="88"/>
      <c r="N724" s="88"/>
      <c r="O724" s="88"/>
      <c r="P724" s="36"/>
      <c r="Q724" s="64"/>
    </row>
    <row r="725" spans="2:17" s="13" customFormat="1" x14ac:dyDescent="0.35">
      <c r="B725" s="77"/>
      <c r="C725" s="35"/>
      <c r="D725" s="35"/>
      <c r="E725" s="36"/>
      <c r="F725" s="36"/>
      <c r="G725" s="36"/>
      <c r="H725" s="88"/>
      <c r="I725" s="88"/>
      <c r="J725" s="88"/>
      <c r="K725" s="88"/>
      <c r="L725" s="88"/>
      <c r="M725" s="88"/>
      <c r="N725" s="88"/>
      <c r="O725" s="88"/>
      <c r="P725" s="36"/>
      <c r="Q725" s="64"/>
    </row>
    <row r="726" spans="2:17" s="13" customFormat="1" x14ac:dyDescent="0.35">
      <c r="B726" s="77"/>
      <c r="C726" s="35"/>
      <c r="D726" s="35"/>
      <c r="E726" s="36"/>
      <c r="F726" s="36"/>
      <c r="G726" s="36"/>
      <c r="H726" s="88"/>
      <c r="I726" s="88"/>
      <c r="J726" s="88"/>
      <c r="K726" s="88"/>
      <c r="L726" s="88"/>
      <c r="M726" s="88"/>
      <c r="N726" s="88"/>
      <c r="O726" s="88"/>
      <c r="P726" s="36"/>
      <c r="Q726" s="64"/>
    </row>
    <row r="727" spans="2:17" s="13" customFormat="1" x14ac:dyDescent="0.35">
      <c r="B727" s="77"/>
      <c r="C727" s="35"/>
      <c r="D727" s="35"/>
      <c r="E727" s="36"/>
      <c r="F727" s="36"/>
      <c r="G727" s="36"/>
      <c r="H727" s="88"/>
      <c r="I727" s="88"/>
      <c r="J727" s="88"/>
      <c r="K727" s="88"/>
      <c r="L727" s="88"/>
      <c r="M727" s="88"/>
      <c r="N727" s="88"/>
      <c r="O727" s="88"/>
      <c r="P727" s="36"/>
      <c r="Q727" s="64"/>
    </row>
    <row r="728" spans="2:17" s="13" customFormat="1" x14ac:dyDescent="0.35">
      <c r="B728" s="77"/>
      <c r="C728" s="35"/>
      <c r="D728" s="35"/>
      <c r="E728" s="36"/>
      <c r="F728" s="36"/>
      <c r="G728" s="36"/>
      <c r="H728" s="88"/>
      <c r="I728" s="88"/>
      <c r="J728" s="88"/>
      <c r="K728" s="88"/>
      <c r="L728" s="88"/>
      <c r="M728" s="88"/>
      <c r="N728" s="88"/>
      <c r="O728" s="88"/>
      <c r="P728" s="36"/>
      <c r="Q728" s="64"/>
    </row>
    <row r="729" spans="2:17" s="13" customFormat="1" x14ac:dyDescent="0.35">
      <c r="B729" s="77"/>
      <c r="C729" s="35"/>
      <c r="D729" s="35"/>
      <c r="E729" s="36"/>
      <c r="F729" s="36"/>
      <c r="G729" s="36"/>
      <c r="H729" s="88"/>
      <c r="I729" s="88"/>
      <c r="J729" s="88"/>
      <c r="K729" s="88"/>
      <c r="L729" s="88"/>
      <c r="M729" s="88"/>
      <c r="N729" s="88"/>
      <c r="O729" s="88"/>
      <c r="P729" s="36"/>
      <c r="Q729" s="64"/>
    </row>
    <row r="730" spans="2:17" s="13" customFormat="1" x14ac:dyDescent="0.35">
      <c r="B730" s="77"/>
      <c r="C730" s="35"/>
      <c r="D730" s="35"/>
      <c r="E730" s="36"/>
      <c r="F730" s="36"/>
      <c r="G730" s="36"/>
      <c r="H730" s="88"/>
      <c r="I730" s="88"/>
      <c r="J730" s="88"/>
      <c r="K730" s="88"/>
      <c r="L730" s="88"/>
      <c r="M730" s="88"/>
      <c r="N730" s="88"/>
      <c r="O730" s="88"/>
      <c r="P730" s="36"/>
      <c r="Q730" s="64"/>
    </row>
    <row r="731" spans="2:17" s="13" customFormat="1" x14ac:dyDescent="0.35">
      <c r="B731" s="77"/>
      <c r="C731" s="35"/>
      <c r="D731" s="35"/>
      <c r="E731" s="36"/>
      <c r="F731" s="36"/>
      <c r="G731" s="36"/>
      <c r="H731" s="88"/>
      <c r="I731" s="88"/>
      <c r="J731" s="88"/>
      <c r="K731" s="88"/>
      <c r="L731" s="88"/>
      <c r="M731" s="88"/>
      <c r="N731" s="88"/>
      <c r="O731" s="88"/>
      <c r="P731" s="36"/>
      <c r="Q731" s="64"/>
    </row>
    <row r="732" spans="2:17" s="13" customFormat="1" x14ac:dyDescent="0.35">
      <c r="B732" s="77"/>
      <c r="C732" s="35"/>
      <c r="D732" s="35"/>
      <c r="E732" s="36"/>
      <c r="F732" s="36"/>
      <c r="G732" s="36"/>
      <c r="H732" s="88"/>
      <c r="I732" s="88"/>
      <c r="J732" s="88"/>
      <c r="K732" s="88"/>
      <c r="L732" s="88"/>
      <c r="M732" s="88"/>
      <c r="N732" s="88"/>
      <c r="O732" s="88"/>
      <c r="P732" s="36"/>
      <c r="Q732" s="64"/>
    </row>
    <row r="733" spans="2:17" s="13" customFormat="1" x14ac:dyDescent="0.35">
      <c r="B733" s="77"/>
      <c r="C733" s="35"/>
      <c r="D733" s="35"/>
      <c r="E733" s="36"/>
      <c r="F733" s="36"/>
      <c r="G733" s="36"/>
      <c r="H733" s="88"/>
      <c r="I733" s="88"/>
      <c r="J733" s="88"/>
      <c r="K733" s="88"/>
      <c r="L733" s="88"/>
      <c r="M733" s="88"/>
      <c r="N733" s="88"/>
      <c r="O733" s="88"/>
      <c r="P733" s="36"/>
      <c r="Q733" s="64"/>
    </row>
    <row r="734" spans="2:17" s="13" customFormat="1" x14ac:dyDescent="0.35">
      <c r="B734" s="77"/>
      <c r="C734" s="35"/>
      <c r="D734" s="35"/>
      <c r="E734" s="36"/>
      <c r="F734" s="36"/>
      <c r="G734" s="36"/>
      <c r="H734" s="88"/>
      <c r="I734" s="88"/>
      <c r="J734" s="88"/>
      <c r="K734" s="88"/>
      <c r="L734" s="88"/>
      <c r="M734" s="88"/>
      <c r="N734" s="88"/>
      <c r="O734" s="88"/>
      <c r="P734" s="36"/>
      <c r="Q734" s="64"/>
    </row>
    <row r="735" spans="2:17" s="13" customFormat="1" x14ac:dyDescent="0.35">
      <c r="B735" s="77"/>
      <c r="C735" s="35"/>
      <c r="D735" s="35"/>
      <c r="E735" s="36"/>
      <c r="F735" s="36"/>
      <c r="G735" s="36"/>
      <c r="H735" s="88"/>
      <c r="I735" s="88"/>
      <c r="J735" s="88"/>
      <c r="K735" s="88"/>
      <c r="L735" s="88"/>
      <c r="M735" s="88"/>
      <c r="N735" s="88"/>
      <c r="O735" s="88"/>
      <c r="P735" s="36"/>
      <c r="Q735" s="64"/>
    </row>
    <row r="736" spans="2:17" s="13" customFormat="1" x14ac:dyDescent="0.35">
      <c r="B736" s="77"/>
      <c r="C736" s="35"/>
      <c r="D736" s="35"/>
      <c r="E736" s="36"/>
      <c r="F736" s="36"/>
      <c r="G736" s="36"/>
      <c r="H736" s="88"/>
      <c r="I736" s="88"/>
      <c r="J736" s="88"/>
      <c r="K736" s="88"/>
      <c r="L736" s="88"/>
      <c r="M736" s="88"/>
      <c r="N736" s="88"/>
      <c r="O736" s="88"/>
      <c r="P736" s="36"/>
      <c r="Q736" s="64"/>
    </row>
    <row r="737" spans="2:17" s="13" customFormat="1" x14ac:dyDescent="0.35">
      <c r="B737" s="77"/>
      <c r="C737" s="35"/>
      <c r="D737" s="35"/>
      <c r="E737" s="36"/>
      <c r="F737" s="36"/>
      <c r="G737" s="36"/>
      <c r="H737" s="88"/>
      <c r="I737" s="88"/>
      <c r="J737" s="88"/>
      <c r="K737" s="88"/>
      <c r="L737" s="88"/>
      <c r="M737" s="88"/>
      <c r="N737" s="88"/>
      <c r="O737" s="88"/>
      <c r="P737" s="36"/>
      <c r="Q737" s="64"/>
    </row>
    <row r="738" spans="2:17" s="13" customFormat="1" x14ac:dyDescent="0.35">
      <c r="B738" s="77"/>
      <c r="C738" s="35"/>
      <c r="D738" s="35"/>
      <c r="E738" s="36"/>
      <c r="F738" s="36"/>
      <c r="G738" s="36"/>
      <c r="H738" s="88"/>
      <c r="I738" s="88"/>
      <c r="J738" s="88"/>
      <c r="K738" s="88"/>
      <c r="L738" s="88"/>
      <c r="M738" s="88"/>
      <c r="N738" s="88"/>
      <c r="O738" s="88"/>
      <c r="P738" s="36"/>
      <c r="Q738" s="64"/>
    </row>
    <row r="739" spans="2:17" s="13" customFormat="1" x14ac:dyDescent="0.35">
      <c r="B739" s="77"/>
      <c r="C739" s="35"/>
      <c r="D739" s="35"/>
      <c r="E739" s="36"/>
      <c r="F739" s="36"/>
      <c r="G739" s="36"/>
      <c r="H739" s="88"/>
      <c r="I739" s="88"/>
      <c r="J739" s="88"/>
      <c r="K739" s="88"/>
      <c r="L739" s="88"/>
      <c r="M739" s="88"/>
      <c r="N739" s="88"/>
      <c r="O739" s="88"/>
      <c r="P739" s="36"/>
      <c r="Q739" s="64"/>
    </row>
    <row r="740" spans="2:17" s="13" customFormat="1" x14ac:dyDescent="0.35">
      <c r="B740" s="77"/>
      <c r="C740" s="35"/>
      <c r="D740" s="35"/>
      <c r="E740" s="36"/>
      <c r="F740" s="36"/>
      <c r="G740" s="36"/>
      <c r="H740" s="88"/>
      <c r="I740" s="88"/>
      <c r="J740" s="88"/>
      <c r="K740" s="88"/>
      <c r="L740" s="88"/>
      <c r="M740" s="88"/>
      <c r="N740" s="88"/>
      <c r="O740" s="88"/>
      <c r="P740" s="36"/>
      <c r="Q740" s="64"/>
    </row>
    <row r="741" spans="2:17" s="13" customFormat="1" x14ac:dyDescent="0.35">
      <c r="B741" s="77"/>
      <c r="C741" s="35"/>
      <c r="D741" s="35"/>
      <c r="E741" s="36"/>
      <c r="F741" s="36"/>
      <c r="G741" s="36"/>
      <c r="H741" s="88"/>
      <c r="I741" s="88"/>
      <c r="J741" s="88"/>
      <c r="K741" s="88"/>
      <c r="L741" s="88"/>
      <c r="M741" s="88"/>
      <c r="N741" s="88"/>
      <c r="O741" s="88"/>
      <c r="P741" s="36"/>
      <c r="Q741" s="64"/>
    </row>
    <row r="742" spans="2:17" s="13" customFormat="1" x14ac:dyDescent="0.35">
      <c r="B742" s="77"/>
      <c r="C742" s="35"/>
      <c r="D742" s="35"/>
      <c r="E742" s="36"/>
      <c r="F742" s="36"/>
      <c r="G742" s="36"/>
      <c r="H742" s="88"/>
      <c r="I742" s="88"/>
      <c r="J742" s="88"/>
      <c r="K742" s="88"/>
      <c r="L742" s="88"/>
      <c r="M742" s="88"/>
      <c r="N742" s="88"/>
      <c r="O742" s="88"/>
      <c r="P742" s="36"/>
      <c r="Q742" s="64"/>
    </row>
    <row r="743" spans="2:17" s="13" customFormat="1" x14ac:dyDescent="0.35">
      <c r="B743" s="77"/>
      <c r="C743" s="35"/>
      <c r="D743" s="35"/>
      <c r="E743" s="36"/>
      <c r="F743" s="36"/>
      <c r="G743" s="36"/>
      <c r="H743" s="88"/>
      <c r="I743" s="88"/>
      <c r="J743" s="88"/>
      <c r="K743" s="88"/>
      <c r="L743" s="88"/>
      <c r="M743" s="88"/>
      <c r="N743" s="88"/>
      <c r="O743" s="88"/>
      <c r="P743" s="36"/>
      <c r="Q743" s="64"/>
    </row>
    <row r="744" spans="2:17" s="13" customFormat="1" x14ac:dyDescent="0.35">
      <c r="B744" s="77"/>
      <c r="C744" s="35"/>
      <c r="D744" s="35"/>
      <c r="E744" s="36"/>
      <c r="F744" s="36"/>
      <c r="G744" s="36"/>
      <c r="H744" s="88"/>
      <c r="I744" s="88"/>
      <c r="J744" s="88"/>
      <c r="K744" s="88"/>
      <c r="L744" s="88"/>
      <c r="M744" s="88"/>
      <c r="N744" s="88"/>
      <c r="O744" s="88"/>
      <c r="P744" s="36"/>
      <c r="Q744" s="64"/>
    </row>
    <row r="745" spans="2:17" s="13" customFormat="1" x14ac:dyDescent="0.35">
      <c r="B745" s="77"/>
      <c r="C745" s="35"/>
      <c r="D745" s="35"/>
      <c r="E745" s="36"/>
      <c r="F745" s="36"/>
      <c r="G745" s="36"/>
      <c r="H745" s="88"/>
      <c r="I745" s="88"/>
      <c r="J745" s="88"/>
      <c r="K745" s="88"/>
      <c r="L745" s="88"/>
      <c r="M745" s="88"/>
      <c r="N745" s="88"/>
      <c r="O745" s="88"/>
      <c r="P745" s="36"/>
      <c r="Q745" s="64"/>
    </row>
    <row r="746" spans="2:17" s="13" customFormat="1" x14ac:dyDescent="0.35">
      <c r="B746" s="77"/>
      <c r="C746" s="35"/>
      <c r="D746" s="35"/>
      <c r="E746" s="36"/>
      <c r="F746" s="36"/>
      <c r="G746" s="36"/>
      <c r="H746" s="88"/>
      <c r="I746" s="88"/>
      <c r="J746" s="88"/>
      <c r="K746" s="88"/>
      <c r="L746" s="88"/>
      <c r="M746" s="88"/>
      <c r="N746" s="88"/>
      <c r="O746" s="88"/>
      <c r="P746" s="36"/>
      <c r="Q746" s="64"/>
    </row>
    <row r="747" spans="2:17" s="13" customFormat="1" x14ac:dyDescent="0.35">
      <c r="B747" s="77"/>
      <c r="C747" s="35"/>
      <c r="D747" s="35"/>
      <c r="E747" s="36"/>
      <c r="F747" s="36"/>
      <c r="G747" s="36"/>
      <c r="H747" s="88"/>
      <c r="I747" s="88"/>
      <c r="J747" s="88"/>
      <c r="K747" s="88"/>
      <c r="L747" s="88"/>
      <c r="M747" s="88"/>
      <c r="N747" s="88"/>
      <c r="O747" s="88"/>
      <c r="P747" s="36"/>
      <c r="Q747" s="64"/>
    </row>
    <row r="748" spans="2:17" s="13" customFormat="1" x14ac:dyDescent="0.35">
      <c r="B748" s="77"/>
      <c r="C748" s="35"/>
      <c r="D748" s="35"/>
      <c r="E748" s="36"/>
      <c r="F748" s="36"/>
      <c r="G748" s="36"/>
      <c r="H748" s="88"/>
      <c r="I748" s="88"/>
      <c r="J748" s="88"/>
      <c r="K748" s="88"/>
      <c r="L748" s="88"/>
      <c r="M748" s="88"/>
      <c r="N748" s="88"/>
      <c r="O748" s="88"/>
      <c r="P748" s="36"/>
      <c r="Q748" s="64"/>
    </row>
    <row r="749" spans="2:17" s="13" customFormat="1" x14ac:dyDescent="0.35">
      <c r="B749" s="77"/>
      <c r="C749" s="35"/>
      <c r="D749" s="35"/>
      <c r="E749" s="36"/>
      <c r="F749" s="36"/>
      <c r="G749" s="36"/>
      <c r="H749" s="88"/>
      <c r="I749" s="88"/>
      <c r="J749" s="88"/>
      <c r="K749" s="88"/>
      <c r="L749" s="88"/>
      <c r="M749" s="88"/>
      <c r="N749" s="88"/>
      <c r="O749" s="88"/>
      <c r="P749" s="36"/>
      <c r="Q749" s="64"/>
    </row>
    <row r="750" spans="2:17" s="13" customFormat="1" x14ac:dyDescent="0.35">
      <c r="B750" s="77"/>
      <c r="C750" s="35"/>
      <c r="D750" s="35"/>
      <c r="E750" s="36"/>
      <c r="F750" s="36"/>
      <c r="G750" s="36"/>
      <c r="H750" s="88"/>
      <c r="I750" s="88"/>
      <c r="J750" s="88"/>
      <c r="K750" s="88"/>
      <c r="L750" s="88"/>
      <c r="M750" s="88"/>
      <c r="N750" s="88"/>
      <c r="O750" s="88"/>
      <c r="P750" s="36"/>
      <c r="Q750" s="64"/>
    </row>
    <row r="751" spans="2:17" s="13" customFormat="1" x14ac:dyDescent="0.35">
      <c r="B751" s="77"/>
      <c r="C751" s="35"/>
      <c r="D751" s="35"/>
      <c r="E751" s="36"/>
      <c r="F751" s="36"/>
      <c r="G751" s="36"/>
      <c r="H751" s="88"/>
      <c r="I751" s="88"/>
      <c r="J751" s="88"/>
      <c r="K751" s="88"/>
      <c r="L751" s="88"/>
      <c r="M751" s="88"/>
      <c r="N751" s="88"/>
      <c r="O751" s="88"/>
      <c r="P751" s="36"/>
      <c r="Q751" s="64"/>
    </row>
    <row r="752" spans="2:17" s="13" customFormat="1" x14ac:dyDescent="0.35">
      <c r="B752" s="77"/>
      <c r="C752" s="35"/>
      <c r="D752" s="35"/>
      <c r="E752" s="36"/>
      <c r="F752" s="36"/>
      <c r="G752" s="36"/>
      <c r="H752" s="88"/>
      <c r="I752" s="88"/>
      <c r="J752" s="88"/>
      <c r="K752" s="88"/>
      <c r="L752" s="88"/>
      <c r="M752" s="88"/>
      <c r="N752" s="88"/>
      <c r="O752" s="88"/>
      <c r="P752" s="36"/>
      <c r="Q752" s="64"/>
    </row>
    <row r="753" spans="2:17" s="13" customFormat="1" x14ac:dyDescent="0.35">
      <c r="B753" s="77"/>
      <c r="C753" s="35"/>
      <c r="D753" s="35"/>
      <c r="E753" s="36"/>
      <c r="F753" s="36"/>
      <c r="G753" s="36"/>
      <c r="H753" s="88"/>
      <c r="I753" s="88"/>
      <c r="J753" s="88"/>
      <c r="K753" s="88"/>
      <c r="L753" s="88"/>
      <c r="M753" s="88"/>
      <c r="N753" s="88"/>
      <c r="O753" s="88"/>
      <c r="P753" s="36"/>
      <c r="Q753" s="64"/>
    </row>
    <row r="754" spans="2:17" s="13" customFormat="1" x14ac:dyDescent="0.35">
      <c r="B754" s="77"/>
      <c r="C754" s="35"/>
      <c r="D754" s="35"/>
      <c r="E754" s="36"/>
      <c r="F754" s="36"/>
      <c r="G754" s="36"/>
      <c r="H754" s="88"/>
      <c r="I754" s="88"/>
      <c r="J754" s="88"/>
      <c r="K754" s="88"/>
      <c r="L754" s="88"/>
      <c r="M754" s="88"/>
      <c r="N754" s="88"/>
      <c r="O754" s="88"/>
      <c r="P754" s="36"/>
      <c r="Q754" s="64"/>
    </row>
    <row r="755" spans="2:17" s="13" customFormat="1" x14ac:dyDescent="0.35">
      <c r="B755" s="77"/>
      <c r="C755" s="35"/>
      <c r="D755" s="35"/>
      <c r="E755" s="36"/>
      <c r="F755" s="36"/>
      <c r="G755" s="36"/>
      <c r="H755" s="88"/>
      <c r="I755" s="88"/>
      <c r="J755" s="88"/>
      <c r="K755" s="88"/>
      <c r="L755" s="88"/>
      <c r="M755" s="88"/>
      <c r="N755" s="88"/>
      <c r="O755" s="88"/>
      <c r="P755" s="36"/>
      <c r="Q755" s="64"/>
    </row>
    <row r="756" spans="2:17" s="13" customFormat="1" x14ac:dyDescent="0.35">
      <c r="B756" s="77"/>
      <c r="C756" s="35"/>
      <c r="D756" s="35"/>
      <c r="E756" s="36"/>
      <c r="F756" s="36"/>
      <c r="G756" s="36"/>
      <c r="H756" s="88"/>
      <c r="I756" s="88"/>
      <c r="J756" s="88"/>
      <c r="K756" s="88"/>
      <c r="L756" s="88"/>
      <c r="M756" s="88"/>
      <c r="N756" s="88"/>
      <c r="O756" s="88"/>
      <c r="P756" s="36"/>
      <c r="Q756" s="64"/>
    </row>
    <row r="757" spans="2:17" s="13" customFormat="1" x14ac:dyDescent="0.35">
      <c r="B757" s="77"/>
      <c r="C757" s="35"/>
      <c r="D757" s="35"/>
      <c r="E757" s="36"/>
      <c r="F757" s="36"/>
      <c r="G757" s="36"/>
      <c r="H757" s="88"/>
      <c r="I757" s="88"/>
      <c r="J757" s="88"/>
      <c r="K757" s="88"/>
      <c r="L757" s="88"/>
      <c r="M757" s="88"/>
      <c r="N757" s="88"/>
      <c r="O757" s="88"/>
      <c r="P757" s="36"/>
      <c r="Q757" s="64"/>
    </row>
    <row r="758" spans="2:17" s="13" customFormat="1" x14ac:dyDescent="0.35">
      <c r="B758" s="77"/>
      <c r="C758" s="35"/>
      <c r="D758" s="35"/>
      <c r="E758" s="36"/>
      <c r="F758" s="36"/>
      <c r="G758" s="36"/>
      <c r="H758" s="88"/>
      <c r="I758" s="88"/>
      <c r="J758" s="88"/>
      <c r="K758" s="88"/>
      <c r="L758" s="88"/>
      <c r="M758" s="88"/>
      <c r="N758" s="88"/>
      <c r="O758" s="88"/>
      <c r="P758" s="36"/>
      <c r="Q758" s="64"/>
    </row>
    <row r="759" spans="2:17" s="13" customFormat="1" x14ac:dyDescent="0.35">
      <c r="B759" s="77"/>
      <c r="C759" s="35"/>
      <c r="D759" s="35"/>
      <c r="E759" s="36"/>
      <c r="F759" s="36"/>
      <c r="G759" s="36"/>
      <c r="H759" s="88"/>
      <c r="I759" s="88"/>
      <c r="J759" s="88"/>
      <c r="K759" s="88"/>
      <c r="L759" s="88"/>
      <c r="M759" s="88"/>
      <c r="N759" s="88"/>
      <c r="O759" s="88"/>
      <c r="P759" s="36"/>
      <c r="Q759" s="64"/>
    </row>
    <row r="760" spans="2:17" s="13" customFormat="1" x14ac:dyDescent="0.35">
      <c r="B760" s="77"/>
      <c r="C760" s="35"/>
      <c r="D760" s="35"/>
      <c r="E760" s="36"/>
      <c r="F760" s="36"/>
      <c r="G760" s="36"/>
      <c r="H760" s="88"/>
      <c r="I760" s="88"/>
      <c r="J760" s="88"/>
      <c r="K760" s="88"/>
      <c r="L760" s="88"/>
      <c r="M760" s="88"/>
      <c r="N760" s="88"/>
      <c r="O760" s="88"/>
      <c r="P760" s="36"/>
      <c r="Q760" s="64"/>
    </row>
    <row r="761" spans="2:17" s="13" customFormat="1" x14ac:dyDescent="0.35">
      <c r="B761" s="77"/>
      <c r="C761" s="35"/>
      <c r="D761" s="35"/>
      <c r="E761" s="36"/>
      <c r="F761" s="36"/>
      <c r="G761" s="36"/>
      <c r="H761" s="88"/>
      <c r="I761" s="88"/>
      <c r="J761" s="88"/>
      <c r="K761" s="88"/>
      <c r="L761" s="88"/>
      <c r="M761" s="88"/>
      <c r="N761" s="88"/>
      <c r="O761" s="88"/>
      <c r="P761" s="36"/>
      <c r="Q761" s="64"/>
    </row>
    <row r="762" spans="2:17" s="13" customFormat="1" x14ac:dyDescent="0.35">
      <c r="B762" s="77"/>
      <c r="C762" s="35"/>
      <c r="D762" s="35"/>
      <c r="E762" s="36"/>
      <c r="F762" s="36"/>
      <c r="G762" s="36"/>
      <c r="H762" s="88"/>
      <c r="I762" s="88"/>
      <c r="J762" s="88"/>
      <c r="K762" s="88"/>
      <c r="L762" s="88"/>
      <c r="M762" s="88"/>
      <c r="N762" s="88"/>
      <c r="O762" s="88"/>
      <c r="P762" s="36"/>
      <c r="Q762" s="64"/>
    </row>
    <row r="763" spans="2:17" s="13" customFormat="1" x14ac:dyDescent="0.35">
      <c r="B763" s="77"/>
      <c r="C763" s="35"/>
      <c r="D763" s="35"/>
      <c r="E763" s="36"/>
      <c r="F763" s="36"/>
      <c r="G763" s="36"/>
      <c r="H763" s="88"/>
      <c r="I763" s="88"/>
      <c r="J763" s="88"/>
      <c r="K763" s="88"/>
      <c r="L763" s="88"/>
      <c r="M763" s="88"/>
      <c r="N763" s="88"/>
      <c r="O763" s="88"/>
      <c r="P763" s="36"/>
      <c r="Q763" s="64"/>
    </row>
    <row r="764" spans="2:17" s="13" customFormat="1" x14ac:dyDescent="0.35">
      <c r="B764" s="77"/>
      <c r="C764" s="35"/>
      <c r="D764" s="35"/>
      <c r="E764" s="36"/>
      <c r="F764" s="36"/>
      <c r="G764" s="36"/>
      <c r="H764" s="88"/>
      <c r="I764" s="88"/>
      <c r="J764" s="88"/>
      <c r="K764" s="88"/>
      <c r="L764" s="88"/>
      <c r="M764" s="88"/>
      <c r="N764" s="88"/>
      <c r="O764" s="88"/>
      <c r="P764" s="36"/>
      <c r="Q764" s="64"/>
    </row>
    <row r="765" spans="2:17" s="13" customFormat="1" x14ac:dyDescent="0.35">
      <c r="B765" s="77"/>
      <c r="C765" s="35"/>
      <c r="D765" s="35"/>
      <c r="E765" s="36"/>
      <c r="F765" s="36"/>
      <c r="G765" s="36"/>
      <c r="H765" s="88"/>
      <c r="I765" s="88"/>
      <c r="J765" s="88"/>
      <c r="K765" s="88"/>
      <c r="L765" s="88"/>
      <c r="M765" s="88"/>
      <c r="N765" s="88"/>
      <c r="O765" s="88"/>
      <c r="P765" s="36"/>
      <c r="Q765" s="64"/>
    </row>
    <row r="766" spans="2:17" s="13" customFormat="1" x14ac:dyDescent="0.35">
      <c r="B766" s="77"/>
      <c r="C766" s="35"/>
      <c r="D766" s="35"/>
      <c r="E766" s="36"/>
      <c r="F766" s="36"/>
      <c r="G766" s="36"/>
      <c r="H766" s="88"/>
      <c r="I766" s="88"/>
      <c r="J766" s="88"/>
      <c r="K766" s="88"/>
      <c r="L766" s="88"/>
      <c r="M766" s="88"/>
      <c r="N766" s="88"/>
      <c r="O766" s="88"/>
      <c r="P766" s="36"/>
      <c r="Q766" s="64"/>
    </row>
    <row r="767" spans="2:17" s="13" customFormat="1" x14ac:dyDescent="0.35">
      <c r="B767" s="77"/>
      <c r="C767" s="35"/>
      <c r="D767" s="35"/>
      <c r="E767" s="36"/>
      <c r="F767" s="36"/>
      <c r="G767" s="36"/>
      <c r="H767" s="88"/>
      <c r="I767" s="88"/>
      <c r="J767" s="88"/>
      <c r="K767" s="88"/>
      <c r="L767" s="88"/>
      <c r="M767" s="88"/>
      <c r="N767" s="88"/>
      <c r="O767" s="88"/>
      <c r="P767" s="36"/>
      <c r="Q767" s="64"/>
    </row>
    <row r="768" spans="2:17" s="13" customFormat="1" x14ac:dyDescent="0.35">
      <c r="B768" s="77"/>
      <c r="C768" s="35"/>
      <c r="D768" s="35"/>
      <c r="E768" s="36"/>
      <c r="F768" s="36"/>
      <c r="G768" s="36"/>
      <c r="H768" s="88"/>
      <c r="I768" s="88"/>
      <c r="J768" s="88"/>
      <c r="K768" s="88"/>
      <c r="L768" s="88"/>
      <c r="M768" s="88"/>
      <c r="N768" s="88"/>
      <c r="O768" s="88"/>
      <c r="P768" s="36"/>
      <c r="Q768" s="64"/>
    </row>
    <row r="769" spans="2:17" s="13" customFormat="1" x14ac:dyDescent="0.35">
      <c r="B769" s="77"/>
      <c r="C769" s="35"/>
      <c r="D769" s="35"/>
      <c r="E769" s="36"/>
      <c r="F769" s="36"/>
      <c r="G769" s="36"/>
      <c r="H769" s="88"/>
      <c r="I769" s="88"/>
      <c r="J769" s="88"/>
      <c r="K769" s="88"/>
      <c r="L769" s="88"/>
      <c r="M769" s="88"/>
      <c r="N769" s="88"/>
      <c r="O769" s="88"/>
      <c r="P769" s="36"/>
      <c r="Q769" s="64"/>
    </row>
    <row r="770" spans="2:17" s="13" customFormat="1" x14ac:dyDescent="0.35">
      <c r="B770" s="77"/>
      <c r="C770" s="35"/>
      <c r="D770" s="35"/>
      <c r="E770" s="36"/>
      <c r="F770" s="36"/>
      <c r="G770" s="36"/>
      <c r="H770" s="88"/>
      <c r="I770" s="88"/>
      <c r="J770" s="88"/>
      <c r="K770" s="88"/>
      <c r="L770" s="88"/>
      <c r="M770" s="88"/>
      <c r="N770" s="88"/>
      <c r="O770" s="88"/>
      <c r="P770" s="36"/>
      <c r="Q770" s="64"/>
    </row>
    <row r="771" spans="2:17" s="13" customFormat="1" x14ac:dyDescent="0.35">
      <c r="B771" s="77"/>
      <c r="C771" s="35"/>
      <c r="D771" s="35"/>
      <c r="E771" s="36"/>
      <c r="F771" s="36"/>
      <c r="G771" s="36"/>
      <c r="H771" s="88"/>
      <c r="I771" s="88"/>
      <c r="J771" s="88"/>
      <c r="K771" s="88"/>
      <c r="L771" s="88"/>
      <c r="M771" s="88"/>
      <c r="N771" s="88"/>
      <c r="O771" s="88"/>
      <c r="P771" s="36"/>
      <c r="Q771" s="64"/>
    </row>
    <row r="772" spans="2:17" s="13" customFormat="1" x14ac:dyDescent="0.35">
      <c r="B772" s="77"/>
      <c r="C772" s="35"/>
      <c r="D772" s="35"/>
      <c r="E772" s="36"/>
      <c r="F772" s="36"/>
      <c r="G772" s="36"/>
      <c r="H772" s="88"/>
      <c r="I772" s="88"/>
      <c r="J772" s="88"/>
      <c r="K772" s="88"/>
      <c r="L772" s="88"/>
      <c r="M772" s="88"/>
      <c r="N772" s="88"/>
      <c r="O772" s="88"/>
      <c r="P772" s="36"/>
      <c r="Q772" s="64"/>
    </row>
    <row r="773" spans="2:17" s="13" customFormat="1" x14ac:dyDescent="0.35">
      <c r="B773" s="77"/>
      <c r="C773" s="35"/>
      <c r="D773" s="35"/>
      <c r="E773" s="36"/>
      <c r="F773" s="36"/>
      <c r="G773" s="36"/>
      <c r="H773" s="88"/>
      <c r="I773" s="88"/>
      <c r="J773" s="88"/>
      <c r="K773" s="88"/>
      <c r="L773" s="88"/>
      <c r="M773" s="88"/>
      <c r="N773" s="88"/>
      <c r="O773" s="88"/>
      <c r="P773" s="36"/>
      <c r="Q773" s="64"/>
    </row>
    <row r="774" spans="2:17" s="13" customFormat="1" x14ac:dyDescent="0.35">
      <c r="B774" s="77"/>
      <c r="C774" s="35"/>
      <c r="D774" s="35"/>
      <c r="E774" s="36"/>
      <c r="F774" s="36"/>
      <c r="G774" s="36"/>
      <c r="H774" s="88"/>
      <c r="I774" s="88"/>
      <c r="J774" s="88"/>
      <c r="K774" s="88"/>
      <c r="L774" s="88"/>
      <c r="M774" s="88"/>
      <c r="N774" s="88"/>
      <c r="O774" s="88"/>
      <c r="P774" s="36"/>
      <c r="Q774" s="64"/>
    </row>
    <row r="775" spans="2:17" s="13" customFormat="1" x14ac:dyDescent="0.35">
      <c r="B775" s="77"/>
      <c r="C775" s="35"/>
      <c r="D775" s="35"/>
      <c r="E775" s="36"/>
      <c r="F775" s="36"/>
      <c r="G775" s="36"/>
      <c r="H775" s="88"/>
      <c r="I775" s="88"/>
      <c r="J775" s="88"/>
      <c r="K775" s="88"/>
      <c r="L775" s="88"/>
      <c r="M775" s="88"/>
      <c r="N775" s="88"/>
      <c r="O775" s="88"/>
      <c r="P775" s="36"/>
      <c r="Q775" s="64"/>
    </row>
    <row r="776" spans="2:17" s="13" customFormat="1" x14ac:dyDescent="0.35">
      <c r="B776" s="77"/>
      <c r="C776" s="35"/>
      <c r="D776" s="35"/>
      <c r="E776" s="36"/>
      <c r="F776" s="36"/>
      <c r="G776" s="36"/>
      <c r="H776" s="88"/>
      <c r="I776" s="88"/>
      <c r="J776" s="88"/>
      <c r="K776" s="88"/>
      <c r="L776" s="88"/>
      <c r="M776" s="88"/>
      <c r="N776" s="88"/>
      <c r="O776" s="88"/>
      <c r="P776" s="36"/>
      <c r="Q776" s="64"/>
    </row>
    <row r="777" spans="2:17" s="13" customFormat="1" x14ac:dyDescent="0.35">
      <c r="B777" s="77"/>
      <c r="C777" s="35"/>
      <c r="D777" s="35"/>
      <c r="E777" s="36"/>
      <c r="F777" s="36"/>
      <c r="G777" s="36"/>
      <c r="H777" s="88"/>
      <c r="I777" s="88"/>
      <c r="J777" s="88"/>
      <c r="K777" s="88"/>
      <c r="L777" s="88"/>
      <c r="M777" s="88"/>
      <c r="N777" s="88"/>
      <c r="O777" s="88"/>
      <c r="P777" s="36"/>
      <c r="Q777" s="64"/>
    </row>
    <row r="778" spans="2:17" s="13" customFormat="1" x14ac:dyDescent="0.35">
      <c r="B778" s="77"/>
      <c r="C778" s="35"/>
      <c r="D778" s="35"/>
      <c r="E778" s="36"/>
      <c r="F778" s="36"/>
      <c r="G778" s="36"/>
      <c r="H778" s="88"/>
      <c r="I778" s="88"/>
      <c r="J778" s="88"/>
      <c r="K778" s="88"/>
      <c r="L778" s="88"/>
      <c r="M778" s="88"/>
      <c r="N778" s="88"/>
      <c r="O778" s="88"/>
      <c r="P778" s="36"/>
      <c r="Q778" s="64"/>
    </row>
    <row r="779" spans="2:17" s="13" customFormat="1" x14ac:dyDescent="0.35">
      <c r="B779" s="77"/>
      <c r="C779" s="35"/>
      <c r="D779" s="35"/>
      <c r="E779" s="36"/>
      <c r="F779" s="36"/>
      <c r="G779" s="36"/>
      <c r="H779" s="88"/>
      <c r="I779" s="88"/>
      <c r="J779" s="88"/>
      <c r="K779" s="88"/>
      <c r="L779" s="88"/>
      <c r="M779" s="88"/>
      <c r="N779" s="88"/>
      <c r="O779" s="88"/>
      <c r="P779" s="36"/>
      <c r="Q779" s="64"/>
    </row>
    <row r="780" spans="2:17" s="13" customFormat="1" x14ac:dyDescent="0.35">
      <c r="B780" s="77"/>
      <c r="C780" s="35"/>
      <c r="D780" s="35"/>
      <c r="E780" s="36"/>
      <c r="F780" s="36"/>
      <c r="G780" s="36"/>
      <c r="H780" s="88"/>
      <c r="I780" s="88"/>
      <c r="J780" s="88"/>
      <c r="K780" s="88"/>
      <c r="L780" s="88"/>
      <c r="M780" s="88"/>
      <c r="N780" s="88"/>
      <c r="O780" s="88"/>
      <c r="P780" s="36"/>
      <c r="Q780" s="64"/>
    </row>
    <row r="781" spans="2:17" s="13" customFormat="1" x14ac:dyDescent="0.35">
      <c r="B781" s="77"/>
      <c r="C781" s="35"/>
      <c r="D781" s="35"/>
      <c r="E781" s="36"/>
      <c r="F781" s="36"/>
      <c r="G781" s="36"/>
      <c r="H781" s="88"/>
      <c r="I781" s="88"/>
      <c r="J781" s="88"/>
      <c r="K781" s="88"/>
      <c r="L781" s="88"/>
      <c r="M781" s="88"/>
      <c r="N781" s="88"/>
      <c r="O781" s="88"/>
      <c r="P781" s="36"/>
      <c r="Q781" s="64"/>
    </row>
    <row r="782" spans="2:17" s="13" customFormat="1" x14ac:dyDescent="0.35">
      <c r="B782" s="77"/>
      <c r="C782" s="35"/>
      <c r="D782" s="35"/>
      <c r="E782" s="36"/>
      <c r="F782" s="36"/>
      <c r="G782" s="36"/>
      <c r="H782" s="88"/>
      <c r="I782" s="88"/>
      <c r="J782" s="88"/>
      <c r="K782" s="88"/>
      <c r="L782" s="88"/>
      <c r="M782" s="88"/>
      <c r="N782" s="88"/>
      <c r="O782" s="88"/>
      <c r="P782" s="36"/>
      <c r="Q782" s="64"/>
    </row>
    <row r="783" spans="2:17" s="13" customFormat="1" x14ac:dyDescent="0.35">
      <c r="B783" s="77"/>
      <c r="C783" s="35"/>
      <c r="D783" s="35"/>
      <c r="E783" s="36"/>
      <c r="F783" s="36"/>
      <c r="G783" s="36"/>
      <c r="H783" s="88"/>
      <c r="I783" s="88"/>
      <c r="J783" s="88"/>
      <c r="K783" s="88"/>
      <c r="L783" s="88"/>
      <c r="M783" s="88"/>
      <c r="N783" s="88"/>
      <c r="O783" s="88"/>
      <c r="P783" s="36"/>
      <c r="Q783" s="64"/>
    </row>
    <row r="784" spans="2:17" s="13" customFormat="1" x14ac:dyDescent="0.35">
      <c r="B784" s="77"/>
      <c r="C784" s="35"/>
      <c r="D784" s="35"/>
      <c r="E784" s="36"/>
      <c r="F784" s="36"/>
      <c r="G784" s="36"/>
      <c r="H784" s="88"/>
      <c r="I784" s="88"/>
      <c r="J784" s="88"/>
      <c r="K784" s="88"/>
      <c r="L784" s="88"/>
      <c r="M784" s="88"/>
      <c r="N784" s="88"/>
      <c r="O784" s="88"/>
      <c r="P784" s="36"/>
      <c r="Q784" s="64"/>
    </row>
    <row r="785" spans="2:17" s="13" customFormat="1" x14ac:dyDescent="0.35">
      <c r="B785" s="77"/>
      <c r="C785" s="35"/>
      <c r="D785" s="35"/>
      <c r="E785" s="36"/>
      <c r="F785" s="36"/>
      <c r="G785" s="36"/>
      <c r="H785" s="88"/>
      <c r="I785" s="88"/>
      <c r="J785" s="88"/>
      <c r="K785" s="88"/>
      <c r="L785" s="88"/>
      <c r="M785" s="88"/>
      <c r="N785" s="88"/>
      <c r="O785" s="88"/>
      <c r="P785" s="36"/>
      <c r="Q785" s="64"/>
    </row>
    <row r="786" spans="2:17" s="13" customFormat="1" x14ac:dyDescent="0.35">
      <c r="B786" s="77"/>
      <c r="C786" s="35"/>
      <c r="D786" s="35"/>
      <c r="E786" s="36"/>
      <c r="F786" s="36"/>
      <c r="G786" s="36"/>
      <c r="H786" s="88"/>
      <c r="I786" s="88"/>
      <c r="J786" s="88"/>
      <c r="K786" s="88"/>
      <c r="L786" s="88"/>
      <c r="M786" s="88"/>
      <c r="N786" s="88"/>
      <c r="O786" s="88"/>
      <c r="P786" s="36"/>
      <c r="Q786" s="64"/>
    </row>
    <row r="787" spans="2:17" s="13" customFormat="1" x14ac:dyDescent="0.35">
      <c r="B787" s="77"/>
      <c r="C787" s="35"/>
      <c r="D787" s="35"/>
      <c r="E787" s="36"/>
      <c r="F787" s="36"/>
      <c r="G787" s="36"/>
      <c r="H787" s="88"/>
      <c r="I787" s="88"/>
      <c r="J787" s="88"/>
      <c r="K787" s="88"/>
      <c r="L787" s="88"/>
      <c r="M787" s="88"/>
      <c r="N787" s="88"/>
      <c r="O787" s="88"/>
      <c r="P787" s="36"/>
      <c r="Q787" s="64"/>
    </row>
    <row r="788" spans="2:17" s="13" customFormat="1" x14ac:dyDescent="0.35">
      <c r="B788" s="77"/>
      <c r="C788" s="35"/>
      <c r="D788" s="35"/>
      <c r="E788" s="36"/>
      <c r="F788" s="36"/>
      <c r="G788" s="36"/>
      <c r="H788" s="88"/>
      <c r="I788" s="88"/>
      <c r="J788" s="88"/>
      <c r="K788" s="88"/>
      <c r="L788" s="88"/>
      <c r="M788" s="88"/>
      <c r="N788" s="88"/>
      <c r="O788" s="88"/>
      <c r="P788" s="36"/>
      <c r="Q788" s="64"/>
    </row>
    <row r="789" spans="2:17" s="13" customFormat="1" x14ac:dyDescent="0.35">
      <c r="B789" s="77"/>
      <c r="C789" s="35"/>
      <c r="D789" s="35"/>
      <c r="E789" s="36"/>
      <c r="F789" s="36"/>
      <c r="G789" s="36"/>
      <c r="H789" s="88"/>
      <c r="I789" s="88"/>
      <c r="J789" s="88"/>
      <c r="K789" s="88"/>
      <c r="L789" s="88"/>
      <c r="M789" s="88"/>
      <c r="N789" s="88"/>
      <c r="O789" s="88"/>
      <c r="P789" s="36"/>
      <c r="Q789" s="64"/>
    </row>
    <row r="790" spans="2:17" s="13" customFormat="1" x14ac:dyDescent="0.35">
      <c r="B790" s="77"/>
      <c r="C790" s="35"/>
      <c r="D790" s="35"/>
      <c r="E790" s="36"/>
      <c r="F790" s="36"/>
      <c r="G790" s="36"/>
      <c r="H790" s="88"/>
      <c r="I790" s="88"/>
      <c r="J790" s="88"/>
      <c r="K790" s="88"/>
      <c r="L790" s="88"/>
      <c r="M790" s="88"/>
      <c r="N790" s="88"/>
      <c r="O790" s="88"/>
      <c r="P790" s="36"/>
      <c r="Q790" s="64"/>
    </row>
    <row r="791" spans="2:17" s="13" customFormat="1" x14ac:dyDescent="0.35">
      <c r="B791" s="77"/>
      <c r="C791" s="35"/>
      <c r="D791" s="35"/>
      <c r="E791" s="36"/>
      <c r="F791" s="36"/>
      <c r="G791" s="36"/>
      <c r="H791" s="88"/>
      <c r="I791" s="88"/>
      <c r="J791" s="88"/>
      <c r="K791" s="88"/>
      <c r="L791" s="88"/>
      <c r="M791" s="88"/>
      <c r="N791" s="88"/>
      <c r="O791" s="88"/>
      <c r="P791" s="36"/>
      <c r="Q791" s="64"/>
    </row>
    <row r="792" spans="2:17" s="13" customFormat="1" x14ac:dyDescent="0.35">
      <c r="B792" s="77"/>
      <c r="C792" s="35"/>
      <c r="D792" s="35"/>
      <c r="E792" s="36"/>
      <c r="F792" s="36"/>
      <c r="G792" s="36"/>
      <c r="H792" s="88"/>
      <c r="I792" s="88"/>
      <c r="J792" s="88"/>
      <c r="K792" s="88"/>
      <c r="L792" s="88"/>
      <c r="M792" s="88"/>
      <c r="N792" s="88"/>
      <c r="O792" s="88"/>
      <c r="P792" s="36"/>
      <c r="Q792" s="64"/>
    </row>
    <row r="793" spans="2:17" s="13" customFormat="1" x14ac:dyDescent="0.35">
      <c r="B793" s="77"/>
      <c r="C793" s="35"/>
      <c r="D793" s="35"/>
      <c r="E793" s="36"/>
      <c r="F793" s="36"/>
      <c r="G793" s="36"/>
      <c r="H793" s="88"/>
      <c r="I793" s="88"/>
      <c r="J793" s="88"/>
      <c r="K793" s="88"/>
      <c r="L793" s="88"/>
      <c r="M793" s="88"/>
      <c r="N793" s="88"/>
      <c r="O793" s="88"/>
      <c r="P793" s="36"/>
      <c r="Q793" s="64"/>
    </row>
    <row r="794" spans="2:17" s="13" customFormat="1" x14ac:dyDescent="0.35">
      <c r="B794" s="77"/>
      <c r="C794" s="35"/>
      <c r="D794" s="35"/>
      <c r="E794" s="36"/>
      <c r="F794" s="36"/>
      <c r="G794" s="36"/>
      <c r="H794" s="88"/>
      <c r="I794" s="88"/>
      <c r="J794" s="88"/>
      <c r="K794" s="88"/>
      <c r="L794" s="88"/>
      <c r="M794" s="88"/>
      <c r="N794" s="88"/>
      <c r="O794" s="88"/>
      <c r="P794" s="36"/>
      <c r="Q794" s="64"/>
    </row>
    <row r="795" spans="2:17" s="13" customFormat="1" x14ac:dyDescent="0.35">
      <c r="B795" s="77"/>
      <c r="C795" s="35"/>
      <c r="D795" s="35"/>
      <c r="E795" s="36"/>
      <c r="F795" s="36"/>
      <c r="G795" s="36"/>
      <c r="H795" s="88"/>
      <c r="I795" s="88"/>
      <c r="J795" s="88"/>
      <c r="K795" s="88"/>
      <c r="L795" s="88"/>
      <c r="M795" s="88"/>
      <c r="N795" s="88"/>
      <c r="O795" s="88"/>
      <c r="P795" s="36"/>
      <c r="Q795" s="64"/>
    </row>
    <row r="796" spans="2:17" s="13" customFormat="1" x14ac:dyDescent="0.35">
      <c r="B796" s="77"/>
      <c r="C796" s="35"/>
      <c r="D796" s="35"/>
      <c r="E796" s="36"/>
      <c r="F796" s="36"/>
      <c r="G796" s="36"/>
      <c r="H796" s="88"/>
      <c r="I796" s="88"/>
      <c r="J796" s="88"/>
      <c r="K796" s="88"/>
      <c r="L796" s="88"/>
      <c r="M796" s="88"/>
      <c r="N796" s="88"/>
      <c r="O796" s="88"/>
      <c r="P796" s="36"/>
      <c r="Q796" s="64"/>
    </row>
    <row r="797" spans="2:17" s="13" customFormat="1" x14ac:dyDescent="0.35">
      <c r="B797" s="77"/>
      <c r="C797" s="35"/>
      <c r="D797" s="35"/>
      <c r="E797" s="36"/>
      <c r="F797" s="36"/>
      <c r="G797" s="36"/>
      <c r="H797" s="88"/>
      <c r="I797" s="88"/>
      <c r="J797" s="88"/>
      <c r="K797" s="88"/>
      <c r="L797" s="88"/>
      <c r="M797" s="88"/>
      <c r="N797" s="88"/>
      <c r="O797" s="88"/>
      <c r="P797" s="36"/>
      <c r="Q797" s="64"/>
    </row>
    <row r="798" spans="2:17" s="13" customFormat="1" x14ac:dyDescent="0.35">
      <c r="B798" s="77"/>
      <c r="C798" s="35"/>
      <c r="D798" s="35"/>
      <c r="E798" s="36"/>
      <c r="F798" s="36"/>
      <c r="G798" s="36"/>
      <c r="H798" s="88"/>
      <c r="I798" s="88"/>
      <c r="J798" s="88"/>
      <c r="K798" s="88"/>
      <c r="L798" s="88"/>
      <c r="M798" s="88"/>
      <c r="N798" s="88"/>
      <c r="O798" s="88"/>
      <c r="P798" s="36"/>
      <c r="Q798" s="64"/>
    </row>
    <row r="799" spans="2:17" s="13" customFormat="1" x14ac:dyDescent="0.35">
      <c r="B799" s="77"/>
      <c r="C799" s="35"/>
      <c r="D799" s="35"/>
      <c r="E799" s="36"/>
      <c r="F799" s="36"/>
      <c r="G799" s="36"/>
      <c r="H799" s="88"/>
      <c r="I799" s="88"/>
      <c r="J799" s="88"/>
      <c r="K799" s="88"/>
      <c r="L799" s="88"/>
      <c r="M799" s="88"/>
      <c r="N799" s="88"/>
      <c r="O799" s="88"/>
      <c r="P799" s="36"/>
      <c r="Q799" s="64"/>
    </row>
    <row r="800" spans="2:17" s="13" customFormat="1" x14ac:dyDescent="0.35">
      <c r="B800" s="77"/>
      <c r="C800" s="35"/>
      <c r="D800" s="35"/>
      <c r="E800" s="36"/>
      <c r="F800" s="36"/>
      <c r="G800" s="36"/>
      <c r="H800" s="88"/>
      <c r="I800" s="88"/>
      <c r="J800" s="88"/>
      <c r="K800" s="88"/>
      <c r="L800" s="88"/>
      <c r="M800" s="88"/>
      <c r="N800" s="88"/>
      <c r="O800" s="88"/>
      <c r="P800" s="36"/>
      <c r="Q800" s="64"/>
    </row>
    <row r="801" spans="2:17" s="13" customFormat="1" x14ac:dyDescent="0.35">
      <c r="B801" s="77"/>
      <c r="C801" s="35"/>
      <c r="D801" s="35"/>
      <c r="E801" s="36"/>
      <c r="F801" s="36"/>
      <c r="G801" s="36"/>
      <c r="H801" s="88"/>
      <c r="I801" s="88"/>
      <c r="J801" s="88"/>
      <c r="K801" s="88"/>
      <c r="L801" s="88"/>
      <c r="M801" s="88"/>
      <c r="N801" s="88"/>
      <c r="O801" s="88"/>
      <c r="P801" s="36"/>
      <c r="Q801" s="64"/>
    </row>
    <row r="802" spans="2:17" s="13" customFormat="1" x14ac:dyDescent="0.35">
      <c r="B802" s="77"/>
      <c r="C802" s="35"/>
      <c r="D802" s="35"/>
      <c r="E802" s="36"/>
      <c r="F802" s="36"/>
      <c r="G802" s="36"/>
      <c r="H802" s="88"/>
      <c r="I802" s="88"/>
      <c r="J802" s="88"/>
      <c r="K802" s="88"/>
      <c r="L802" s="88"/>
      <c r="M802" s="88"/>
      <c r="N802" s="88"/>
      <c r="O802" s="88"/>
      <c r="P802" s="36"/>
      <c r="Q802" s="64"/>
    </row>
    <row r="803" spans="2:17" s="13" customFormat="1" x14ac:dyDescent="0.35">
      <c r="B803" s="77"/>
      <c r="C803" s="35"/>
      <c r="D803" s="35"/>
      <c r="E803" s="36"/>
      <c r="F803" s="36"/>
      <c r="G803" s="36"/>
      <c r="H803" s="88"/>
      <c r="I803" s="88"/>
      <c r="J803" s="88"/>
      <c r="K803" s="88"/>
      <c r="L803" s="88"/>
      <c r="M803" s="88"/>
      <c r="N803" s="88"/>
      <c r="O803" s="88"/>
      <c r="P803" s="36"/>
      <c r="Q803" s="64"/>
    </row>
    <row r="804" spans="2:17" s="13" customFormat="1" x14ac:dyDescent="0.35">
      <c r="B804" s="77"/>
      <c r="C804" s="35"/>
      <c r="D804" s="35"/>
      <c r="E804" s="36"/>
      <c r="F804" s="36"/>
      <c r="G804" s="36"/>
      <c r="H804" s="88"/>
      <c r="I804" s="88"/>
      <c r="J804" s="88"/>
      <c r="K804" s="88"/>
      <c r="L804" s="88"/>
      <c r="M804" s="88"/>
      <c r="N804" s="88"/>
      <c r="O804" s="88"/>
      <c r="P804" s="36"/>
      <c r="Q804" s="64"/>
    </row>
    <row r="805" spans="2:17" s="13" customFormat="1" x14ac:dyDescent="0.35">
      <c r="B805" s="77"/>
      <c r="C805" s="35"/>
      <c r="D805" s="35"/>
      <c r="E805" s="36"/>
      <c r="F805" s="36"/>
      <c r="G805" s="36"/>
      <c r="H805" s="88"/>
      <c r="I805" s="88"/>
      <c r="J805" s="88"/>
      <c r="K805" s="88"/>
      <c r="L805" s="88"/>
      <c r="M805" s="88"/>
      <c r="N805" s="88"/>
      <c r="O805" s="88"/>
      <c r="P805" s="36"/>
      <c r="Q805" s="64"/>
    </row>
    <row r="806" spans="2:17" s="13" customFormat="1" x14ac:dyDescent="0.35">
      <c r="B806" s="77"/>
      <c r="C806" s="35"/>
      <c r="D806" s="35"/>
      <c r="E806" s="36"/>
      <c r="F806" s="36"/>
      <c r="G806" s="36"/>
      <c r="H806" s="88"/>
      <c r="I806" s="88"/>
      <c r="J806" s="88"/>
      <c r="K806" s="88"/>
      <c r="L806" s="88"/>
      <c r="M806" s="88"/>
      <c r="N806" s="88"/>
      <c r="O806" s="88"/>
      <c r="P806" s="36"/>
      <c r="Q806" s="64"/>
    </row>
    <row r="807" spans="2:17" s="13" customFormat="1" x14ac:dyDescent="0.35">
      <c r="B807" s="77"/>
      <c r="C807" s="35"/>
      <c r="D807" s="35"/>
      <c r="E807" s="36"/>
      <c r="F807" s="36"/>
      <c r="G807" s="36"/>
      <c r="H807" s="88"/>
      <c r="I807" s="88"/>
      <c r="J807" s="88"/>
      <c r="K807" s="88"/>
      <c r="L807" s="88"/>
      <c r="M807" s="88"/>
      <c r="N807" s="88"/>
      <c r="O807" s="88"/>
      <c r="P807" s="36"/>
      <c r="Q807" s="64"/>
    </row>
    <row r="808" spans="2:17" s="13" customFormat="1" x14ac:dyDescent="0.35">
      <c r="B808" s="77"/>
      <c r="C808" s="35"/>
      <c r="D808" s="35"/>
      <c r="E808" s="36"/>
      <c r="F808" s="36"/>
      <c r="G808" s="36"/>
      <c r="H808" s="88"/>
      <c r="I808" s="88"/>
      <c r="J808" s="88"/>
      <c r="K808" s="88"/>
      <c r="L808" s="88"/>
      <c r="M808" s="88"/>
      <c r="N808" s="88"/>
      <c r="O808" s="88"/>
      <c r="P808" s="36"/>
      <c r="Q808" s="64"/>
    </row>
    <row r="809" spans="2:17" s="13" customFormat="1" x14ac:dyDescent="0.35">
      <c r="B809" s="77"/>
      <c r="C809" s="35"/>
      <c r="D809" s="35"/>
      <c r="E809" s="36"/>
      <c r="F809" s="36"/>
      <c r="G809" s="36"/>
      <c r="H809" s="88"/>
      <c r="I809" s="88"/>
      <c r="J809" s="88"/>
      <c r="K809" s="88"/>
      <c r="L809" s="88"/>
      <c r="M809" s="88"/>
      <c r="N809" s="88"/>
      <c r="O809" s="88"/>
      <c r="P809" s="36"/>
      <c r="Q809" s="64"/>
    </row>
    <row r="810" spans="2:17" s="13" customFormat="1" x14ac:dyDescent="0.35">
      <c r="B810" s="77"/>
      <c r="C810" s="35"/>
      <c r="D810" s="35"/>
      <c r="E810" s="36"/>
      <c r="F810" s="36"/>
      <c r="G810" s="36"/>
      <c r="H810" s="88"/>
      <c r="I810" s="88"/>
      <c r="J810" s="88"/>
      <c r="K810" s="88"/>
      <c r="L810" s="88"/>
      <c r="M810" s="88"/>
      <c r="N810" s="88"/>
      <c r="O810" s="88"/>
      <c r="P810" s="36"/>
      <c r="Q810" s="64"/>
    </row>
    <row r="811" spans="2:17" s="13" customFormat="1" x14ac:dyDescent="0.35">
      <c r="B811" s="77"/>
      <c r="C811" s="35"/>
      <c r="D811" s="35"/>
      <c r="E811" s="36"/>
      <c r="F811" s="36"/>
      <c r="G811" s="36"/>
      <c r="H811" s="88"/>
      <c r="I811" s="88"/>
      <c r="J811" s="88"/>
      <c r="K811" s="88"/>
      <c r="L811" s="88"/>
      <c r="M811" s="88"/>
      <c r="N811" s="88"/>
      <c r="O811" s="88"/>
      <c r="P811" s="36"/>
      <c r="Q811" s="64"/>
    </row>
    <row r="812" spans="2:17" s="13" customFormat="1" x14ac:dyDescent="0.35">
      <c r="B812" s="77"/>
      <c r="C812" s="35"/>
      <c r="D812" s="35"/>
      <c r="E812" s="36"/>
      <c r="F812" s="36"/>
      <c r="G812" s="36"/>
      <c r="H812" s="88"/>
      <c r="I812" s="88"/>
      <c r="J812" s="88"/>
      <c r="K812" s="88"/>
      <c r="L812" s="88"/>
      <c r="M812" s="88"/>
      <c r="N812" s="88"/>
      <c r="O812" s="88"/>
      <c r="P812" s="36"/>
      <c r="Q812" s="64"/>
    </row>
    <row r="813" spans="2:17" s="13" customFormat="1" x14ac:dyDescent="0.35">
      <c r="B813" s="77"/>
      <c r="C813" s="35"/>
      <c r="D813" s="35"/>
      <c r="E813" s="36"/>
      <c r="F813" s="36"/>
      <c r="G813" s="36"/>
      <c r="H813" s="88"/>
      <c r="I813" s="88"/>
      <c r="J813" s="88"/>
      <c r="K813" s="88"/>
      <c r="L813" s="88"/>
      <c r="M813" s="88"/>
      <c r="N813" s="88"/>
      <c r="O813" s="88"/>
      <c r="P813" s="36"/>
      <c r="Q813" s="64"/>
    </row>
    <row r="814" spans="2:17" s="13" customFormat="1" x14ac:dyDescent="0.35">
      <c r="B814" s="77"/>
      <c r="C814" s="35"/>
      <c r="D814" s="35"/>
      <c r="E814" s="36"/>
      <c r="F814" s="36"/>
      <c r="G814" s="36"/>
      <c r="H814" s="88"/>
      <c r="I814" s="88"/>
      <c r="J814" s="88"/>
      <c r="K814" s="88"/>
      <c r="L814" s="88"/>
      <c r="M814" s="88"/>
      <c r="N814" s="88"/>
      <c r="O814" s="88"/>
      <c r="P814" s="36"/>
      <c r="Q814" s="64"/>
    </row>
    <row r="815" spans="2:17" s="13" customFormat="1" x14ac:dyDescent="0.35">
      <c r="B815" s="77"/>
      <c r="C815" s="35"/>
      <c r="D815" s="35"/>
      <c r="E815" s="36"/>
      <c r="F815" s="36"/>
      <c r="G815" s="36"/>
      <c r="H815" s="88"/>
      <c r="I815" s="88"/>
      <c r="J815" s="88"/>
      <c r="K815" s="88"/>
      <c r="L815" s="88"/>
      <c r="M815" s="88"/>
      <c r="N815" s="88"/>
      <c r="O815" s="88"/>
      <c r="P815" s="36"/>
      <c r="Q815" s="64"/>
    </row>
    <row r="816" spans="2:17" s="13" customFormat="1" x14ac:dyDescent="0.35">
      <c r="B816" s="77"/>
      <c r="C816" s="35"/>
      <c r="D816" s="35"/>
      <c r="E816" s="36"/>
      <c r="F816" s="36"/>
      <c r="G816" s="36"/>
      <c r="H816" s="88"/>
      <c r="I816" s="88"/>
      <c r="J816" s="88"/>
      <c r="K816" s="88"/>
      <c r="L816" s="88"/>
      <c r="M816" s="88"/>
      <c r="N816" s="88"/>
      <c r="O816" s="88"/>
      <c r="P816" s="36"/>
      <c r="Q816" s="64"/>
    </row>
    <row r="817" spans="2:17" s="13" customFormat="1" x14ac:dyDescent="0.35">
      <c r="B817" s="77"/>
      <c r="C817" s="35"/>
      <c r="D817" s="35"/>
      <c r="E817" s="36"/>
      <c r="F817" s="36"/>
      <c r="G817" s="36"/>
      <c r="H817" s="88"/>
      <c r="I817" s="88"/>
      <c r="J817" s="88"/>
      <c r="K817" s="88"/>
      <c r="L817" s="88"/>
      <c r="M817" s="88"/>
      <c r="N817" s="88"/>
      <c r="O817" s="88"/>
      <c r="P817" s="36"/>
      <c r="Q817" s="64"/>
    </row>
    <row r="818" spans="2:17" s="13" customFormat="1" x14ac:dyDescent="0.35">
      <c r="B818" s="77"/>
      <c r="C818" s="35"/>
      <c r="D818" s="35"/>
      <c r="E818" s="36"/>
      <c r="F818" s="36"/>
      <c r="G818" s="36"/>
      <c r="H818" s="88"/>
      <c r="I818" s="88"/>
      <c r="J818" s="88"/>
      <c r="K818" s="88"/>
      <c r="L818" s="88"/>
      <c r="M818" s="88"/>
      <c r="N818" s="88"/>
      <c r="O818" s="88"/>
      <c r="P818" s="36"/>
      <c r="Q818" s="64"/>
    </row>
    <row r="819" spans="2:17" s="13" customFormat="1" x14ac:dyDescent="0.35">
      <c r="B819" s="77"/>
      <c r="C819" s="35"/>
      <c r="D819" s="35"/>
      <c r="E819" s="36"/>
      <c r="F819" s="36"/>
      <c r="G819" s="36"/>
      <c r="H819" s="88"/>
      <c r="I819" s="88"/>
      <c r="J819" s="88"/>
      <c r="K819" s="88"/>
      <c r="L819" s="88"/>
      <c r="M819" s="88"/>
      <c r="N819" s="88"/>
      <c r="O819" s="88"/>
      <c r="P819" s="36"/>
      <c r="Q819" s="64"/>
    </row>
    <row r="820" spans="2:17" s="13" customFormat="1" x14ac:dyDescent="0.35">
      <c r="B820" s="77"/>
      <c r="C820" s="35"/>
      <c r="D820" s="35"/>
      <c r="E820" s="36"/>
      <c r="F820" s="36"/>
      <c r="G820" s="36"/>
      <c r="H820" s="88"/>
      <c r="I820" s="88"/>
      <c r="J820" s="88"/>
      <c r="K820" s="88"/>
      <c r="L820" s="88"/>
      <c r="M820" s="88"/>
      <c r="N820" s="88"/>
      <c r="O820" s="88"/>
      <c r="P820" s="36"/>
      <c r="Q820" s="64"/>
    </row>
    <row r="821" spans="2:17" s="13" customFormat="1" x14ac:dyDescent="0.35">
      <c r="B821" s="77"/>
      <c r="C821" s="35"/>
      <c r="D821" s="35"/>
      <c r="E821" s="36"/>
      <c r="F821" s="36"/>
      <c r="G821" s="36"/>
      <c r="H821" s="88"/>
      <c r="I821" s="88"/>
      <c r="J821" s="88"/>
      <c r="K821" s="88"/>
      <c r="L821" s="88"/>
      <c r="M821" s="88"/>
      <c r="N821" s="88"/>
      <c r="O821" s="88"/>
      <c r="P821" s="36"/>
      <c r="Q821" s="64"/>
    </row>
    <row r="822" spans="2:17" s="13" customFormat="1" x14ac:dyDescent="0.35">
      <c r="B822" s="77"/>
      <c r="C822" s="35"/>
      <c r="D822" s="35"/>
      <c r="E822" s="36"/>
      <c r="F822" s="36"/>
      <c r="G822" s="36"/>
      <c r="H822" s="88"/>
      <c r="I822" s="88"/>
      <c r="J822" s="88"/>
      <c r="K822" s="88"/>
      <c r="L822" s="88"/>
      <c r="M822" s="88"/>
      <c r="N822" s="88"/>
      <c r="O822" s="88"/>
      <c r="P822" s="36"/>
      <c r="Q822" s="64"/>
    </row>
    <row r="823" spans="2:17" s="13" customFormat="1" x14ac:dyDescent="0.35">
      <c r="B823" s="77"/>
      <c r="C823" s="35"/>
      <c r="D823" s="35"/>
      <c r="E823" s="36"/>
      <c r="F823" s="36"/>
      <c r="G823" s="36"/>
      <c r="H823" s="88"/>
      <c r="I823" s="88"/>
      <c r="J823" s="88"/>
      <c r="K823" s="88"/>
      <c r="L823" s="88"/>
      <c r="M823" s="88"/>
      <c r="N823" s="88"/>
      <c r="O823" s="88"/>
      <c r="P823" s="36"/>
      <c r="Q823" s="64"/>
    </row>
    <row r="824" spans="2:17" s="13" customFormat="1" x14ac:dyDescent="0.35">
      <c r="B824" s="77"/>
      <c r="C824" s="35"/>
      <c r="D824" s="35"/>
      <c r="E824" s="36"/>
      <c r="F824" s="36"/>
      <c r="G824" s="36"/>
      <c r="H824" s="88"/>
      <c r="I824" s="88"/>
      <c r="J824" s="88"/>
      <c r="K824" s="88"/>
      <c r="L824" s="88"/>
      <c r="M824" s="88"/>
      <c r="N824" s="88"/>
      <c r="O824" s="88"/>
      <c r="P824" s="36"/>
      <c r="Q824" s="64"/>
    </row>
    <row r="825" spans="2:17" s="13" customFormat="1" x14ac:dyDescent="0.35">
      <c r="B825" s="77"/>
      <c r="C825" s="35"/>
      <c r="D825" s="35"/>
      <c r="E825" s="36"/>
      <c r="F825" s="36"/>
      <c r="G825" s="36"/>
      <c r="H825" s="88"/>
      <c r="I825" s="88"/>
      <c r="J825" s="88"/>
      <c r="K825" s="88"/>
      <c r="L825" s="88"/>
      <c r="M825" s="88"/>
      <c r="N825" s="88"/>
      <c r="O825" s="88"/>
      <c r="P825" s="36"/>
      <c r="Q825" s="64"/>
    </row>
    <row r="826" spans="2:17" s="13" customFormat="1" x14ac:dyDescent="0.35">
      <c r="B826" s="77"/>
      <c r="C826" s="35"/>
      <c r="D826" s="35"/>
      <c r="E826" s="36"/>
      <c r="F826" s="36"/>
      <c r="G826" s="36"/>
      <c r="H826" s="88"/>
      <c r="I826" s="88"/>
      <c r="J826" s="88"/>
      <c r="K826" s="88"/>
      <c r="L826" s="88"/>
      <c r="M826" s="88"/>
      <c r="N826" s="88"/>
      <c r="O826" s="88"/>
      <c r="P826" s="36"/>
      <c r="Q826" s="64"/>
    </row>
    <row r="827" spans="2:17" s="13" customFormat="1" x14ac:dyDescent="0.35">
      <c r="B827" s="77"/>
      <c r="C827" s="35"/>
      <c r="D827" s="35"/>
      <c r="E827" s="36"/>
      <c r="F827" s="36"/>
      <c r="G827" s="36"/>
      <c r="H827" s="88"/>
      <c r="I827" s="88"/>
      <c r="J827" s="88"/>
      <c r="K827" s="88"/>
      <c r="L827" s="88"/>
      <c r="M827" s="88"/>
      <c r="N827" s="88"/>
      <c r="O827" s="88"/>
      <c r="P827" s="36"/>
      <c r="Q827" s="64"/>
    </row>
    <row r="828" spans="2:17" s="13" customFormat="1" x14ac:dyDescent="0.35">
      <c r="B828" s="77"/>
      <c r="C828" s="35"/>
      <c r="D828" s="35"/>
      <c r="E828" s="36"/>
      <c r="F828" s="36"/>
      <c r="G828" s="36"/>
      <c r="H828" s="88"/>
      <c r="I828" s="88"/>
      <c r="J828" s="88"/>
      <c r="K828" s="88"/>
      <c r="L828" s="88"/>
      <c r="M828" s="88"/>
      <c r="N828" s="88"/>
      <c r="O828" s="88"/>
      <c r="P828" s="36"/>
      <c r="Q828" s="64"/>
    </row>
    <row r="829" spans="2:17" s="13" customFormat="1" x14ac:dyDescent="0.35">
      <c r="B829" s="77"/>
      <c r="C829" s="35"/>
      <c r="D829" s="35"/>
      <c r="E829" s="36"/>
      <c r="F829" s="36"/>
      <c r="G829" s="36"/>
      <c r="H829" s="88"/>
      <c r="I829" s="88"/>
      <c r="J829" s="88"/>
      <c r="K829" s="88"/>
      <c r="L829" s="88"/>
      <c r="M829" s="88"/>
      <c r="N829" s="88"/>
      <c r="O829" s="88"/>
      <c r="P829" s="36"/>
      <c r="Q829" s="64"/>
    </row>
    <row r="830" spans="2:17" s="13" customFormat="1" x14ac:dyDescent="0.35">
      <c r="B830" s="77"/>
      <c r="C830" s="35"/>
      <c r="D830" s="35"/>
      <c r="E830" s="36"/>
      <c r="F830" s="36"/>
      <c r="G830" s="36"/>
      <c r="H830" s="88"/>
      <c r="I830" s="88"/>
      <c r="J830" s="88"/>
      <c r="K830" s="88"/>
      <c r="L830" s="88"/>
      <c r="M830" s="88"/>
      <c r="N830" s="88"/>
      <c r="O830" s="88"/>
      <c r="P830" s="36"/>
      <c r="Q830" s="64"/>
    </row>
    <row r="831" spans="2:17" s="13" customFormat="1" x14ac:dyDescent="0.35">
      <c r="B831" s="77"/>
      <c r="C831" s="35"/>
      <c r="D831" s="35"/>
      <c r="E831" s="36"/>
      <c r="F831" s="36"/>
      <c r="G831" s="36"/>
      <c r="H831" s="88"/>
      <c r="I831" s="88"/>
      <c r="J831" s="88"/>
      <c r="K831" s="88"/>
      <c r="L831" s="88"/>
      <c r="M831" s="88"/>
      <c r="N831" s="88"/>
      <c r="O831" s="88"/>
      <c r="P831" s="36"/>
      <c r="Q831" s="64"/>
    </row>
    <row r="832" spans="2:17" s="13" customFormat="1" x14ac:dyDescent="0.35">
      <c r="B832" s="77"/>
      <c r="C832" s="35"/>
      <c r="D832" s="35"/>
      <c r="E832" s="36"/>
      <c r="F832" s="36"/>
      <c r="G832" s="36"/>
      <c r="H832" s="88"/>
      <c r="I832" s="88"/>
      <c r="J832" s="88"/>
      <c r="K832" s="88"/>
      <c r="L832" s="88"/>
      <c r="M832" s="88"/>
      <c r="N832" s="88"/>
      <c r="O832" s="88"/>
      <c r="P832" s="36"/>
      <c r="Q832" s="64"/>
    </row>
    <row r="833" spans="2:17" s="13" customFormat="1" x14ac:dyDescent="0.35">
      <c r="B833" s="77"/>
      <c r="C833" s="35"/>
      <c r="D833" s="35"/>
      <c r="E833" s="36"/>
      <c r="F833" s="36"/>
      <c r="G833" s="36"/>
      <c r="H833" s="88"/>
      <c r="I833" s="88"/>
      <c r="J833" s="88"/>
      <c r="K833" s="88"/>
      <c r="L833" s="88"/>
      <c r="M833" s="88"/>
      <c r="N833" s="88"/>
      <c r="O833" s="88"/>
      <c r="P833" s="36"/>
      <c r="Q833" s="64"/>
    </row>
    <row r="834" spans="2:17" s="13" customFormat="1" x14ac:dyDescent="0.35">
      <c r="B834" s="77"/>
      <c r="C834" s="35"/>
      <c r="D834" s="35"/>
      <c r="E834" s="36"/>
      <c r="F834" s="36"/>
      <c r="G834" s="36"/>
      <c r="H834" s="88"/>
      <c r="I834" s="88"/>
      <c r="J834" s="88"/>
      <c r="K834" s="88"/>
      <c r="L834" s="88"/>
      <c r="M834" s="88"/>
      <c r="N834" s="88"/>
      <c r="O834" s="88"/>
      <c r="P834" s="36"/>
      <c r="Q834" s="64"/>
    </row>
    <row r="835" spans="2:17" s="13" customFormat="1" x14ac:dyDescent="0.35">
      <c r="B835" s="77"/>
      <c r="C835" s="35"/>
      <c r="D835" s="35"/>
      <c r="E835" s="36"/>
      <c r="F835" s="36"/>
      <c r="G835" s="36"/>
      <c r="H835" s="88"/>
      <c r="I835" s="88"/>
      <c r="J835" s="88"/>
      <c r="K835" s="88"/>
      <c r="L835" s="88"/>
      <c r="M835" s="88"/>
      <c r="N835" s="88"/>
      <c r="O835" s="88"/>
      <c r="P835" s="36"/>
      <c r="Q835" s="64"/>
    </row>
    <row r="836" spans="2:17" s="13" customFormat="1" x14ac:dyDescent="0.35">
      <c r="B836" s="77"/>
      <c r="C836" s="35"/>
      <c r="D836" s="35"/>
      <c r="E836" s="36"/>
      <c r="F836" s="36"/>
      <c r="G836" s="36"/>
      <c r="H836" s="88"/>
      <c r="I836" s="88"/>
      <c r="J836" s="88"/>
      <c r="K836" s="88"/>
      <c r="L836" s="88"/>
      <c r="M836" s="88"/>
      <c r="N836" s="88"/>
      <c r="O836" s="88"/>
      <c r="P836" s="36"/>
      <c r="Q836" s="64"/>
    </row>
    <row r="837" spans="2:17" s="13" customFormat="1" x14ac:dyDescent="0.35">
      <c r="B837" s="77"/>
      <c r="C837" s="35"/>
      <c r="D837" s="35"/>
      <c r="E837" s="36"/>
      <c r="F837" s="36"/>
      <c r="G837" s="36"/>
      <c r="H837" s="88"/>
      <c r="I837" s="88"/>
      <c r="J837" s="88"/>
      <c r="K837" s="88"/>
      <c r="L837" s="88"/>
      <c r="M837" s="88"/>
      <c r="N837" s="88"/>
      <c r="O837" s="88"/>
      <c r="P837" s="36"/>
      <c r="Q837" s="64"/>
    </row>
  </sheetData>
  <autoFilter ref="A30:Q580" xr:uid="{DB068E03-463B-4FC6-A3B4-4411463209FB}"/>
  <mergeCells count="35">
    <mergeCell ref="B540:Q540"/>
    <mergeCell ref="B574:D574"/>
    <mergeCell ref="B468:D468"/>
    <mergeCell ref="B421:Q421"/>
    <mergeCell ref="B425:Q425"/>
    <mergeCell ref="B452:D452"/>
    <mergeCell ref="B526:D526"/>
    <mergeCell ref="B527:Q527"/>
    <mergeCell ref="B282:D282"/>
    <mergeCell ref="B340:D340"/>
    <mergeCell ref="B370:D370"/>
    <mergeCell ref="B371:Q371"/>
    <mergeCell ref="B396:Q396"/>
    <mergeCell ref="A164:Q164"/>
    <mergeCell ref="B201:Q201"/>
    <mergeCell ref="B223:Q223"/>
    <mergeCell ref="B239:Q239"/>
    <mergeCell ref="B260:Q260"/>
    <mergeCell ref="B131:D131"/>
    <mergeCell ref="B19:D19"/>
    <mergeCell ref="B9:D9"/>
    <mergeCell ref="B8:D8"/>
    <mergeCell ref="B163:D163"/>
    <mergeCell ref="B32:Q32"/>
    <mergeCell ref="B31:D31"/>
    <mergeCell ref="B59:Q59"/>
    <mergeCell ref="B98:Q98"/>
    <mergeCell ref="B124:Q124"/>
    <mergeCell ref="B4:Q4"/>
    <mergeCell ref="M1:Q1"/>
    <mergeCell ref="H6:O6"/>
    <mergeCell ref="D6:D7"/>
    <mergeCell ref="C6:C7"/>
    <mergeCell ref="B6:B7"/>
    <mergeCell ref="Q6:Q7"/>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Jūlija Doktorova</dc:creator>
  <cp:keywords/>
  <dc:description/>
  <cp:lastModifiedBy>Anete Apsīte</cp:lastModifiedBy>
  <cp:revision/>
  <dcterms:created xsi:type="dcterms:W3CDTF">2024-11-27T11:49:07Z</dcterms:created>
  <dcterms:modified xsi:type="dcterms:W3CDTF">2025-03-04T09:58:10Z</dcterms:modified>
  <cp:category/>
  <cp:contentStatus/>
</cp:coreProperties>
</file>