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24226"/>
  <mc:AlternateContent xmlns:mc="http://schemas.openxmlformats.org/markup-compatibility/2006">
    <mc:Choice Requires="x15">
      <x15ac:absPath xmlns:x15ac="http://schemas.microsoft.com/office/spreadsheetml/2010/11/ac" url="S:\SPIPD\Informativie_zinojumi_petijumi\Koncept_zino_bernu SFK_kriteriju_maina\2_starpinst_saskanosana\4_aplis\TAP\"/>
    </mc:Choice>
  </mc:AlternateContent>
  <xr:revisionPtr revIDLastSave="0" documentId="13_ncr:1_{E2163DF2-EFE8-4653-9B8C-10E82D93E0C0}" xr6:coauthVersionLast="36" xr6:coauthVersionMax="47" xr10:uidLastSave="{00000000-0000-0000-0000-000000000000}"/>
  <bookViews>
    <workbookView xWindow="-28920" yWindow="-120" windowWidth="29040" windowHeight="15720" xr2:uid="{00000000-000D-0000-FFFF-FFFF00000000}"/>
  </bookViews>
  <sheets>
    <sheet name="Ietekme uz budžetu" sheetId="19" r:id="rId1"/>
  </sheets>
  <definedNames>
    <definedName name="_xlnm.Print_Area" localSheetId="0">'Ietekme uz budžetu'!$B$3:$L$75</definedName>
    <definedName name="_xlnm.Print_Titles" localSheetId="0">'Ietekme uz budžetu'!$3:$4</definedName>
  </definedNames>
  <calcPr calcId="191029"/>
</workbook>
</file>

<file path=xl/calcChain.xml><?xml version="1.0" encoding="utf-8"?>
<calcChain xmlns="http://schemas.openxmlformats.org/spreadsheetml/2006/main">
  <c r="K18" i="19" l="1"/>
  <c r="G44" i="19" l="1"/>
  <c r="I38" i="19" l="1"/>
  <c r="K38" i="19" s="1"/>
  <c r="K41" i="19" l="1"/>
  <c r="K40" i="19"/>
  <c r="K39" i="19"/>
  <c r="E30" i="19" l="1"/>
  <c r="F30" i="19"/>
  <c r="G30" i="19"/>
  <c r="H30" i="19"/>
  <c r="I30" i="19"/>
  <c r="J30" i="19"/>
  <c r="K30" i="19"/>
  <c r="D30" i="19"/>
  <c r="E10" i="19"/>
  <c r="F10" i="19"/>
  <c r="G10" i="19"/>
  <c r="H10" i="19"/>
  <c r="I10" i="19"/>
  <c r="J10" i="19"/>
  <c r="K10" i="19"/>
  <c r="D10" i="19"/>
  <c r="E17" i="19"/>
  <c r="F17" i="19"/>
  <c r="G17" i="19"/>
  <c r="H17" i="19"/>
  <c r="I17" i="19"/>
  <c r="J17" i="19"/>
  <c r="K17" i="19"/>
  <c r="D17" i="19"/>
  <c r="J41" i="19" l="1"/>
  <c r="C44" i="19" l="1"/>
  <c r="C43" i="19"/>
  <c r="E38" i="19" l="1"/>
  <c r="E42" i="19" l="1"/>
  <c r="F42" i="19"/>
  <c r="G42" i="19"/>
  <c r="H42" i="19"/>
  <c r="H43" i="19"/>
  <c r="G35" i="19"/>
  <c r="G50" i="19"/>
  <c r="G32" i="19"/>
  <c r="K43" i="19" l="1"/>
  <c r="I43" i="19"/>
  <c r="E44" i="19" l="1"/>
  <c r="F44" i="19"/>
  <c r="G37" i="19"/>
  <c r="H44" i="19"/>
  <c r="H37" i="19" s="1"/>
  <c r="I44" i="19"/>
  <c r="J44" i="19"/>
  <c r="K44" i="19"/>
  <c r="D44" i="19"/>
  <c r="I42" i="19"/>
  <c r="J42" i="19"/>
  <c r="K42" i="19"/>
  <c r="K37" i="19" l="1"/>
  <c r="J37" i="19"/>
  <c r="I37" i="19"/>
  <c r="H32" i="19"/>
  <c r="F5" i="19" l="1"/>
  <c r="D41" i="19"/>
  <c r="D37" i="19" s="1"/>
  <c r="E41" i="19"/>
  <c r="E37" i="19" s="1"/>
  <c r="F41" i="19"/>
  <c r="C41" i="19" l="1"/>
  <c r="C50" i="19" l="1"/>
  <c r="C32" i="19"/>
  <c r="C35" i="19"/>
  <c r="D11" i="19"/>
  <c r="F38" i="19" l="1"/>
  <c r="F37" i="19" s="1"/>
  <c r="K34" i="19"/>
  <c r="J34" i="19"/>
  <c r="I34" i="19"/>
  <c r="H34" i="19"/>
  <c r="G34" i="19"/>
  <c r="G29" i="19" s="1"/>
  <c r="F34" i="19"/>
  <c r="E34" i="19"/>
  <c r="D34" i="19"/>
  <c r="K49" i="19"/>
  <c r="J49" i="19"/>
  <c r="I49" i="19"/>
  <c r="H49" i="19"/>
  <c r="G49" i="19"/>
  <c r="F49" i="19"/>
  <c r="E49" i="19"/>
  <c r="D49" i="19"/>
  <c r="K31" i="19"/>
  <c r="K29" i="19" s="1"/>
  <c r="K28" i="19" s="1"/>
  <c r="J31" i="19"/>
  <c r="J29" i="19" s="1"/>
  <c r="J28" i="19" s="1"/>
  <c r="I31" i="19"/>
  <c r="I29" i="19" s="1"/>
  <c r="I28" i="19" s="1"/>
  <c r="H31" i="19"/>
  <c r="G31" i="19"/>
  <c r="F31" i="19"/>
  <c r="F29" i="19" s="1"/>
  <c r="F28" i="19" s="1"/>
  <c r="E31" i="19"/>
  <c r="E29" i="19" s="1"/>
  <c r="E28" i="19" s="1"/>
  <c r="D31" i="19"/>
  <c r="D29" i="19" s="1"/>
  <c r="D28" i="19" s="1"/>
  <c r="K25" i="19"/>
  <c r="J25" i="19"/>
  <c r="I25" i="19"/>
  <c r="H25" i="19"/>
  <c r="G25" i="19"/>
  <c r="F25" i="19"/>
  <c r="E25" i="19"/>
  <c r="D25" i="19"/>
  <c r="K14" i="19"/>
  <c r="J14" i="19"/>
  <c r="I14" i="19"/>
  <c r="H14" i="19"/>
  <c r="G14" i="19"/>
  <c r="G9" i="19" s="1"/>
  <c r="F14" i="19"/>
  <c r="E14" i="19"/>
  <c r="D14" i="19"/>
  <c r="K11" i="19"/>
  <c r="K9" i="19" s="1"/>
  <c r="K8" i="19" s="1"/>
  <c r="J11" i="19"/>
  <c r="J9" i="19" s="1"/>
  <c r="J8" i="19" s="1"/>
  <c r="I11" i="19"/>
  <c r="H11" i="19"/>
  <c r="H9" i="19" s="1"/>
  <c r="H8" i="19" s="1"/>
  <c r="G11" i="19"/>
  <c r="F11" i="19"/>
  <c r="F9" i="19" s="1"/>
  <c r="F8" i="19" s="1"/>
  <c r="E11" i="19"/>
  <c r="E9" i="19" s="1"/>
  <c r="E8" i="19" s="1"/>
  <c r="G8" i="19" l="1"/>
  <c r="G28" i="19"/>
  <c r="H29" i="19"/>
  <c r="H28" i="19" s="1"/>
  <c r="I9" i="19"/>
  <c r="I8" i="19" s="1"/>
  <c r="D9" i="19"/>
  <c r="D8" i="19" s="1"/>
  <c r="E5" i="19"/>
  <c r="G5" i="19"/>
  <c r="H5" i="19"/>
  <c r="I5" i="19"/>
  <c r="J5" i="19"/>
  <c r="K5" i="19"/>
  <c r="D5" i="19"/>
</calcChain>
</file>

<file path=xl/sharedStrings.xml><?xml version="1.0" encoding="utf-8"?>
<sst xmlns="http://schemas.openxmlformats.org/spreadsheetml/2006/main" count="117" uniqueCount="69">
  <si>
    <t>Risinājums</t>
  </si>
  <si>
    <t>Budžeta programmas (apakš-programmas)</t>
  </si>
  <si>
    <t>Nepieciešamais papildu finansējums</t>
  </si>
  <si>
    <t>kods un nosaukums</t>
  </si>
  <si>
    <t>2024. gads</t>
  </si>
  <si>
    <t>turpmākajā laikposmā līdz risinājuma (risinājuma varianta) pabeigšanai (ja īstenošana ir terminēta) </t>
  </si>
  <si>
    <t xml:space="preserve">18.Labklājības ministrija </t>
  </si>
  <si>
    <t>Pašvaldību budžets</t>
  </si>
  <si>
    <t>2025. gads</t>
  </si>
  <si>
    <t xml:space="preserve">2026. gads </t>
  </si>
  <si>
    <t xml:space="preserve"> turpmāk ik gadu (ja risinājuma (risinājuma varianta) izpilde nav terminēta)</t>
  </si>
  <si>
    <t>Pasākuma īstenošanas gads
(ja risinājuma (risinājuma varianta) īstenošana ir terminēta)</t>
  </si>
  <si>
    <t xml:space="preserve">Apakšprogramma 05.01.00. „Sociālās rehabilitācijas valsts programmas" </t>
  </si>
  <si>
    <t>Apakšprogramma 20.01.00 "Valsts sociālie pabalsti"</t>
  </si>
  <si>
    <t>KOPĀ, t.sk.</t>
  </si>
  <si>
    <t>13. Finanšu ministrija</t>
  </si>
  <si>
    <t>15. Izglītības un zinātnes ministrija</t>
  </si>
  <si>
    <t>Valsts budžets</t>
  </si>
  <si>
    <r>
      <t>Finansējums ziņojuma īstenošanai kopā, t.sk.: </t>
    </r>
    <r>
      <rPr>
        <b/>
        <i/>
        <sz val="12"/>
        <color rgb="FF000000"/>
        <rFont val="Times New Roman"/>
        <family val="1"/>
        <charset val="186"/>
      </rPr>
      <t> </t>
    </r>
  </si>
  <si>
    <t xml:space="preserve">Apakšprogramma  63.08.00 "Eiropas Sociālā fonda Plus (ESF+) projektu un pasākumu īstenošana (2021-2027)". </t>
  </si>
  <si>
    <t>Apakšprogramma  63.08.00 "Eiropas Sociālā fonda Plus (ESF+) projektu un pasākumu īstenošana (2021-2027)".</t>
  </si>
  <si>
    <t>Apakšprogramma 04.03.00 "Probācijas īstenošana"</t>
  </si>
  <si>
    <t xml:space="preserve">Apakšprogramma 33.00.00 “Valsts ieņēmumu un muitas politikas nodrošināšana” </t>
  </si>
  <si>
    <t>Apakšprogramma 07.00.00 "Informācijas un komunikāciju tehnoloģiju uzturēšana un attīstība"</t>
  </si>
  <si>
    <t>Apakšprogramma 05.62.00 “Invaliditātes ekspertīžu nodrošināšana”</t>
  </si>
  <si>
    <r>
      <t>SOPA  pilnveidei, lai saņemtu datus par bērnu ar invaliditāti (no 15 g.v.) funkcionēšanas ierobežojumu smaguma pakāpēm</t>
    </r>
    <r>
      <rPr>
        <b/>
        <vertAlign val="superscript"/>
        <sz val="12"/>
        <rFont val="Times New Roman"/>
        <family val="1"/>
        <charset val="186"/>
      </rPr>
      <t>6</t>
    </r>
  </si>
  <si>
    <r>
      <t>SPOLIS  pilnveidei, lai nodrošinātu izmaiņas VDEĀVK datu saņemšanā</t>
    </r>
    <r>
      <rPr>
        <b/>
        <vertAlign val="superscript"/>
        <sz val="12"/>
        <rFont val="Times New Roman"/>
        <family val="1"/>
        <charset val="186"/>
      </rPr>
      <t>7</t>
    </r>
  </si>
  <si>
    <r>
      <t>IIS pilnveide, lai uzkrātu datus par bērniem ar invaliditāti atbilstoši pilnveidotajiem invaliditātes novērtēšanas kritērijiem</t>
    </r>
    <r>
      <rPr>
        <b/>
        <vertAlign val="superscript"/>
        <sz val="12"/>
        <rFont val="Times New Roman"/>
        <family val="1"/>
        <charset val="186"/>
      </rPr>
      <t>5</t>
    </r>
  </si>
  <si>
    <r>
      <t>VID informācijas sistēmas pilnveide, lai saņemtu datus par bērnu ar invaliditāti (no 15 g.v.) funkcionēšanas ierobežojumu smaguma pakāpēm</t>
    </r>
    <r>
      <rPr>
        <b/>
        <vertAlign val="superscript"/>
        <sz val="12"/>
        <rFont val="Times New Roman"/>
        <family val="1"/>
        <charset val="186"/>
      </rPr>
      <t>1</t>
    </r>
  </si>
  <si>
    <r>
      <t>VPD informācijas sistēmas pilnveide, lai saņemtu datus par bērnu ar invaliditāti (no 15 g.v.) funkcionēšanas ierobežojumu smaguma pakāpēm</t>
    </r>
    <r>
      <rPr>
        <b/>
        <vertAlign val="superscript"/>
        <sz val="12"/>
        <rFont val="Times New Roman"/>
        <family val="1"/>
        <charset val="186"/>
      </rPr>
      <t>2</t>
    </r>
  </si>
  <si>
    <r>
      <t>VIIS pilnveide, lai saņemtu datus par bērnu ar invaliditāti (no 15 g.v.) funkcionēšanas ierobežojumu smaguma pakāpēm</t>
    </r>
    <r>
      <rPr>
        <b/>
        <vertAlign val="superscript"/>
        <sz val="12"/>
        <rFont val="Times New Roman"/>
        <family val="1"/>
        <charset val="186"/>
      </rPr>
      <t>3</t>
    </r>
  </si>
  <si>
    <r>
      <t>VID informācijas sistēmas pilnveide, lai saņemtu datus par bērnu ar invaliditāti (no 15 g.v.) funkcionēšanas ierobežojumu smaguma pakāpēm</t>
    </r>
    <r>
      <rPr>
        <b/>
        <i/>
        <vertAlign val="superscript"/>
        <sz val="12"/>
        <rFont val="Times New Roman"/>
        <family val="1"/>
        <charset val="186"/>
      </rPr>
      <t>1</t>
    </r>
  </si>
  <si>
    <t>1.pielikums</t>
  </si>
  <si>
    <t>1. risinājuma variants
Invaliditātes noteikšanas sistēma paliek nemainīga</t>
  </si>
  <si>
    <t>Ietekme uz valsts un pašvaldību budžetu</t>
  </si>
  <si>
    <t>2. risinājuma variants
Pilnveidot invaliditātes novērtēšanas pieeju, nemainot atbalsta sistēmu invaliditātes seku mazināšanai</t>
  </si>
  <si>
    <t>3. risinājuma variants
Pilnveidot invaliditātes novērtēšanas pieeju, vienlaikus pilnveidojot atbalsta pakalpojumus invaliditātes seku mazināšanai</t>
  </si>
  <si>
    <t>Plānots no 01.01.2027.</t>
  </si>
  <si>
    <t>Plānots no 01.09.2025.</t>
  </si>
  <si>
    <r>
      <t xml:space="preserve">Finansējums informācijas sistēmas SPOLIS pielāgošanai. Darbietilpība ir novērtēta kopā uz 240 cilvēkstundām jeb 14 520 </t>
    </r>
    <r>
      <rPr>
        <i/>
        <sz val="10"/>
        <rFont val="Times New Roman"/>
        <family val="1"/>
        <charset val="186"/>
      </rPr>
      <t>euro</t>
    </r>
    <r>
      <rPr>
        <sz val="10"/>
        <rFont val="Times New Roman"/>
        <family val="1"/>
        <charset val="186"/>
      </rPr>
      <t xml:space="preserve"> ar PVN. 
Aprēķins: 240c/st x 50 </t>
    </r>
    <r>
      <rPr>
        <i/>
        <sz val="10"/>
        <rFont val="Times New Roman"/>
        <family val="1"/>
        <charset val="186"/>
      </rPr>
      <t xml:space="preserve">euro </t>
    </r>
    <r>
      <rPr>
        <sz val="10"/>
        <rFont val="Times New Roman"/>
        <family val="1"/>
        <charset val="186"/>
      </rPr>
      <t xml:space="preserve">(vidējā 1c/st izstrādes cena bez PVN) x 1,21 (PVN) = 14 520 </t>
    </r>
    <r>
      <rPr>
        <i/>
        <sz val="10"/>
        <rFont val="Times New Roman"/>
        <family val="1"/>
        <charset val="186"/>
      </rPr>
      <t>euro.</t>
    </r>
  </si>
  <si>
    <r>
      <t xml:space="preserve">Finansējums informācijas sistēmas SPOLIS pielāgošanai. Darbietilpība ir novērtēta kopā uz 560 cilvēkstundām jeb 33 880 </t>
    </r>
    <r>
      <rPr>
        <i/>
        <sz val="10"/>
        <rFont val="Times New Roman"/>
        <family val="1"/>
        <charset val="186"/>
      </rPr>
      <t>euro</t>
    </r>
    <r>
      <rPr>
        <sz val="10"/>
        <rFont val="Times New Roman"/>
        <family val="1"/>
        <charset val="186"/>
      </rPr>
      <t xml:space="preserve"> ar PVN. 
Aprēķins: 560c/st x 50 </t>
    </r>
    <r>
      <rPr>
        <i/>
        <sz val="10"/>
        <rFont val="Times New Roman"/>
        <family val="1"/>
        <charset val="186"/>
      </rPr>
      <t xml:space="preserve">euro </t>
    </r>
    <r>
      <rPr>
        <sz val="10"/>
        <rFont val="Times New Roman"/>
        <family val="1"/>
        <charset val="186"/>
      </rPr>
      <t xml:space="preserve">(vidējā 1c/st izstrādes cena bez PVN) x 1,21 (PVN) = 33 880 </t>
    </r>
    <r>
      <rPr>
        <i/>
        <sz val="10"/>
        <rFont val="Times New Roman"/>
        <family val="1"/>
        <charset val="186"/>
      </rPr>
      <t>euro.</t>
    </r>
  </si>
  <si>
    <r>
      <t xml:space="preserve">Finansējums VID informācijas sistēmas MAIS pielāgošanai. Darbietilpība ir novērtēta (minimālajam risinājumam) līdz 55 cilvēkdienām jeb 35 272 </t>
    </r>
    <r>
      <rPr>
        <i/>
        <sz val="10"/>
        <rFont val="Times New Roman"/>
        <family val="1"/>
        <charset val="186"/>
      </rPr>
      <t>euro</t>
    </r>
    <r>
      <rPr>
        <sz val="10"/>
        <rFont val="Times New Roman"/>
        <family val="1"/>
        <charset val="186"/>
      </rPr>
      <t xml:space="preserve"> ar PVN.
Aprēķins: 55 c/d x 530 </t>
    </r>
    <r>
      <rPr>
        <i/>
        <sz val="10"/>
        <rFont val="Times New Roman"/>
        <family val="1"/>
        <charset val="186"/>
      </rPr>
      <t>euro</t>
    </r>
    <r>
      <rPr>
        <sz val="10"/>
        <rFont val="Times New Roman"/>
        <family val="1"/>
        <charset val="186"/>
      </rPr>
      <t xml:space="preserve"> (1 c/d izmaksas šobrīd; bez PVN) x 1,21 (PVN) = 35 272 </t>
    </r>
    <r>
      <rPr>
        <i/>
        <sz val="10"/>
        <rFont val="Times New Roman"/>
        <family val="1"/>
        <charset val="186"/>
      </rPr>
      <t>euro</t>
    </r>
    <r>
      <rPr>
        <sz val="10"/>
        <rFont val="Times New Roman"/>
        <family val="1"/>
        <charset val="186"/>
      </rPr>
      <t xml:space="preserve"> (rezultāts noapaļots līdz pilniem euro).</t>
    </r>
  </si>
  <si>
    <t>2026. gads</t>
  </si>
  <si>
    <t xml:space="preserve">2027. gads </t>
  </si>
  <si>
    <r>
      <t xml:space="preserve">Finansējums TM informācijas sistēmas VPD pielāgošanai. Darbietilpība ir novērtēta kopā uz 7,5 cilvēkdienām jeb 2 469 </t>
    </r>
    <r>
      <rPr>
        <i/>
        <sz val="10"/>
        <rFont val="Times New Roman"/>
        <family val="1"/>
        <charset val="186"/>
      </rPr>
      <t>euro</t>
    </r>
    <r>
      <rPr>
        <sz val="10"/>
        <rFont val="Times New Roman"/>
        <family val="1"/>
        <charset val="186"/>
      </rPr>
      <t xml:space="preserve"> ar PVN.
Aprēķins: 7,5 c/d x 272 </t>
    </r>
    <r>
      <rPr>
        <i/>
        <sz val="10"/>
        <rFont val="Times New Roman"/>
        <family val="1"/>
        <charset val="186"/>
      </rPr>
      <t xml:space="preserve">euro </t>
    </r>
    <r>
      <rPr>
        <sz val="10"/>
        <rFont val="Times New Roman"/>
        <family val="1"/>
        <charset val="186"/>
      </rPr>
      <t>(1 c/d izmaksas bez PVN)</t>
    </r>
    <r>
      <rPr>
        <i/>
        <sz val="10"/>
        <rFont val="Times New Roman"/>
        <family val="1"/>
        <charset val="186"/>
      </rPr>
      <t xml:space="preserve"> </t>
    </r>
    <r>
      <rPr>
        <sz val="10"/>
        <rFont val="Times New Roman"/>
        <family val="1"/>
        <charset val="186"/>
      </rPr>
      <t xml:space="preserve"> x 1,21 (PVN) = 2 469 </t>
    </r>
    <r>
      <rPr>
        <i/>
        <sz val="10"/>
        <rFont val="Times New Roman"/>
        <family val="1"/>
        <charset val="186"/>
      </rPr>
      <t>euro</t>
    </r>
    <r>
      <rPr>
        <sz val="10"/>
        <rFont val="Times New Roman"/>
        <family val="1"/>
        <charset val="186"/>
      </rPr>
      <t xml:space="preserve"> (rezultāts noapaļots līdz pilniem </t>
    </r>
    <r>
      <rPr>
        <i/>
        <sz val="10"/>
        <rFont val="Times New Roman"/>
        <family val="1"/>
        <charset val="186"/>
      </rPr>
      <t>euro</t>
    </r>
    <r>
      <rPr>
        <sz val="10"/>
        <rFont val="Times New Roman"/>
        <family val="1"/>
        <charset val="186"/>
      </rPr>
      <t>).</t>
    </r>
  </si>
  <si>
    <r>
      <t>IIS uzturēšanas izdevumi</t>
    </r>
    <r>
      <rPr>
        <b/>
        <vertAlign val="superscript"/>
        <sz val="12"/>
        <rFont val="Times New Roman"/>
        <family val="1"/>
        <charset val="186"/>
      </rPr>
      <t>5</t>
    </r>
  </si>
  <si>
    <r>
      <t>SOPA  pilnveide, lai saņemtu datus par bērnu ar invaliditāti (no 15 g.v.) funkcionēšanas ierobežojumu smaguma pakāpēm un sistēmas pielāgošana atbilstoši asistenta un pavadoņa pakalpojuma izmaiņām</t>
    </r>
    <r>
      <rPr>
        <b/>
        <vertAlign val="superscript"/>
        <sz val="12"/>
        <rFont val="Times New Roman"/>
        <family val="1"/>
        <charset val="186"/>
      </rPr>
      <t>8</t>
    </r>
  </si>
  <si>
    <r>
      <t>SPOLIS  pilnveide, lai nodrošinātu izmaiņas VDEĀVK datu saņemšanā un sistēmas pielāgošana atbilstoši asistenta un pavadoņa pakalpojuma izmaiņām</t>
    </r>
    <r>
      <rPr>
        <b/>
        <vertAlign val="superscript"/>
        <sz val="12"/>
        <rFont val="Times New Roman"/>
        <family val="1"/>
        <charset val="186"/>
      </rPr>
      <t>9</t>
    </r>
  </si>
  <si>
    <r>
      <t>IIS pilnveide, lai uzkrātu datus par bērniem ar invaliditāti atbilstoši pilnveidotajiem invaliditātes novērtēšanas kritērijiem</t>
    </r>
    <r>
      <rPr>
        <b/>
        <vertAlign val="superscript"/>
        <sz val="14"/>
        <rFont val="Times New Roman"/>
        <family val="1"/>
        <charset val="186"/>
      </rPr>
      <t>5</t>
    </r>
  </si>
  <si>
    <r>
      <t>IIS uzturēšanas izdevumi</t>
    </r>
    <r>
      <rPr>
        <b/>
        <vertAlign val="superscript"/>
        <sz val="14"/>
        <rFont val="Times New Roman"/>
        <family val="1"/>
        <charset val="186"/>
      </rPr>
      <t>5</t>
    </r>
  </si>
  <si>
    <r>
      <t xml:space="preserve">Latvja.lv e-pakalpojumu (EP62; EP64; EP67) pilnveide </t>
    </r>
    <r>
      <rPr>
        <b/>
        <vertAlign val="superscript"/>
        <sz val="12"/>
        <rFont val="Times New Roman"/>
        <family val="1"/>
        <charset val="186"/>
      </rPr>
      <t>11</t>
    </r>
  </si>
  <si>
    <t>Plānotais finansējums atbilstoši likumam “Par valsts budžetu 2024. gadam un budžeta ietvaru 2024., 2025. un 2026. gadam”</t>
  </si>
  <si>
    <t>Apakšprogramma 97.02.00 “Nozares centralizēto funkciju izpilde”</t>
  </si>
  <si>
    <t>Speciālā budžeta apakšprogramma 04.05.00 "Valsts sociālās apdrošināšanas aģentūras speciālais budžets"</t>
  </si>
  <si>
    <r>
      <t>VSAA SAIS sistēmas pielāgošana, lai nodrošinātu:</t>
    </r>
    <r>
      <rPr>
        <b/>
        <vertAlign val="superscript"/>
        <sz val="12"/>
        <rFont val="Times New Roman"/>
        <family val="1"/>
        <charset val="186"/>
      </rPr>
      <t>10</t>
    </r>
    <r>
      <rPr>
        <i/>
        <sz val="10"/>
        <rFont val="Times New Roman"/>
        <family val="1"/>
        <charset val="186"/>
      </rPr>
      <t xml:space="preserve">
(1) piemaksu pie ĢVP par bērnu ar invaliditāti kā jaunu neatkarīgu pabalstu;
(2) piemaksas pie ĢVP par bērnu ar invaliditāti diferencēšanu atbilstoši bērna funkcionēšanas ierobežojumu smaguma pakāpei.</t>
    </r>
  </si>
  <si>
    <r>
      <t xml:space="preserve">Finansējums VSAA informācijas sistēmas SAIS pielāgošanai.
(1) Lai nodrošinātu piemaksas pie ĢVP par bērnu ar invaliditāti noteikšanu kā jaunu neatkarīgu pabalstu, darbietilpība ir novērtēta kopā uz 281 cilvēkdienu jeb 156 405 </t>
    </r>
    <r>
      <rPr>
        <i/>
        <sz val="10"/>
        <rFont val="Times New Roman"/>
        <family val="1"/>
        <charset val="186"/>
      </rPr>
      <t>euro</t>
    </r>
    <r>
      <rPr>
        <sz val="10"/>
        <rFont val="Times New Roman"/>
        <family val="1"/>
        <charset val="186"/>
      </rPr>
      <t xml:space="preserve"> ar PVN.
Aprēķins: 281c/d x 460 </t>
    </r>
    <r>
      <rPr>
        <i/>
        <sz val="10"/>
        <rFont val="Times New Roman"/>
        <family val="1"/>
        <charset val="186"/>
      </rPr>
      <t>euro</t>
    </r>
    <r>
      <rPr>
        <sz val="10"/>
        <rFont val="Times New Roman"/>
        <family val="1"/>
        <charset val="186"/>
      </rPr>
      <t xml:space="preserve"> (vidējā 1c/d izstrādes cena bez PVN) x 1,21 (PVN) = 156 405 </t>
    </r>
    <r>
      <rPr>
        <i/>
        <sz val="10"/>
        <rFont val="Times New Roman"/>
        <family val="1"/>
        <charset val="186"/>
      </rPr>
      <t>euro</t>
    </r>
    <r>
      <rPr>
        <sz val="10"/>
        <rFont val="Times New Roman"/>
        <family val="1"/>
        <charset val="186"/>
      </rPr>
      <t>.
(2) Lai nodrošinātu piemaksas pie ĢVP par bērnu ar invaliditāti gradāciju atbilstoši bērnam noteiktajai funkcionēšanas ierobežojumu smaguma pakāpei, darbietilpība ir novērtēta kopā uz 200 cilvēkdienām jeb 111 320</t>
    </r>
    <r>
      <rPr>
        <i/>
        <sz val="10"/>
        <rFont val="Times New Roman"/>
        <family val="1"/>
        <charset val="186"/>
      </rPr>
      <t xml:space="preserve"> euro</t>
    </r>
    <r>
      <rPr>
        <sz val="10"/>
        <rFont val="Times New Roman"/>
        <family val="1"/>
        <charset val="186"/>
      </rPr>
      <t xml:space="preserve"> ar PVN.
Aprēķins: 200c/d x 460 </t>
    </r>
    <r>
      <rPr>
        <i/>
        <sz val="10"/>
        <rFont val="Times New Roman"/>
        <family val="1"/>
        <charset val="186"/>
      </rPr>
      <t>euro</t>
    </r>
    <r>
      <rPr>
        <sz val="10"/>
        <rFont val="Times New Roman"/>
        <family val="1"/>
        <charset val="186"/>
      </rPr>
      <t xml:space="preserve"> (vidējā 1c/d izstrādes cena bez PVN) x 1,21 (PVN) = 111 320 </t>
    </r>
    <r>
      <rPr>
        <i/>
        <sz val="10"/>
        <rFont val="Times New Roman"/>
        <family val="1"/>
        <charset val="186"/>
      </rPr>
      <t xml:space="preserve">euro.
</t>
    </r>
  </si>
  <si>
    <r>
      <t>Papildu VDEĀVK administrtaīvie izdveumi invaliditātes ekspertīžu veikšanai klātienē atbilstoši pilnveidotajai invaliditātes novērtēšanas sistēmai bērniem</t>
    </r>
    <r>
      <rPr>
        <b/>
        <vertAlign val="superscript"/>
        <sz val="12"/>
        <rFont val="Times New Roman"/>
        <family val="1"/>
        <charset val="186"/>
      </rPr>
      <t>4</t>
    </r>
    <r>
      <rPr>
        <b/>
        <vertAlign val="superscript"/>
        <sz val="10"/>
        <rFont val="Times New Roman"/>
        <family val="1"/>
        <charset val="186"/>
      </rPr>
      <t>;</t>
    </r>
    <r>
      <rPr>
        <b/>
        <vertAlign val="superscript"/>
        <sz val="12"/>
        <rFont val="Times New Roman"/>
        <family val="1"/>
        <charset val="186"/>
      </rPr>
      <t>12</t>
    </r>
  </si>
  <si>
    <r>
      <t>Asistenta un pavadoņa pakalpojuma pašvaldībā pilnveide</t>
    </r>
    <r>
      <rPr>
        <b/>
        <vertAlign val="superscript"/>
        <sz val="12"/>
        <rFont val="Times New Roman"/>
        <family val="1"/>
        <charset val="186"/>
      </rPr>
      <t>12</t>
    </r>
  </si>
  <si>
    <r>
      <t>Valsts atbalsts ar celiakiju slimiem bērniem</t>
    </r>
    <r>
      <rPr>
        <b/>
        <vertAlign val="superscript"/>
        <sz val="12"/>
        <rFont val="Times New Roman"/>
        <family val="1"/>
        <charset val="186"/>
      </rPr>
      <t>13</t>
    </r>
  </si>
  <si>
    <r>
      <t>Piemaksas pie ģimenes valsts pabalsta par bērnu ar invaliditāti pabalsta pilnveide</t>
    </r>
    <r>
      <rPr>
        <b/>
        <vertAlign val="superscript"/>
        <sz val="12"/>
        <rFont val="Times New Roman"/>
        <family val="1"/>
        <charset val="186"/>
      </rPr>
      <t>12</t>
    </r>
    <r>
      <rPr>
        <b/>
        <i/>
        <vertAlign val="superscript"/>
        <sz val="12"/>
        <rFont val="Times New Roman"/>
        <family val="1"/>
        <charset val="186"/>
      </rPr>
      <t>;</t>
    </r>
    <r>
      <rPr>
        <b/>
        <vertAlign val="superscript"/>
        <sz val="12"/>
        <rFont val="Times New Roman"/>
        <family val="1"/>
        <charset val="186"/>
      </rPr>
      <t>13</t>
    </r>
  </si>
  <si>
    <r>
      <t>Papildu VDEĀVK administrtaīvie izdveumi invaliditātes ekspertīžu veikšanai klātienē atbilstoši pilnveidotajai invaliditātes novērtēšanas sistēmai bērniem</t>
    </r>
    <r>
      <rPr>
        <b/>
        <vertAlign val="superscript"/>
        <sz val="12"/>
        <rFont val="Times New Roman"/>
        <family val="1"/>
        <charset val="186"/>
      </rPr>
      <t>4;12</t>
    </r>
  </si>
  <si>
    <r>
      <t>Latvja.lv e-pakalpojumu (EP62; EP64; EP67) pilnveide</t>
    </r>
    <r>
      <rPr>
        <b/>
        <vertAlign val="superscript"/>
        <sz val="12"/>
        <rFont val="Times New Roman"/>
        <family val="1"/>
        <charset val="186"/>
      </rPr>
      <t>11</t>
    </r>
  </si>
  <si>
    <r>
      <t xml:space="preserve">Projekta 4.3.6.2.SAM “Veselības un darbspēju ekspertīzes ārstu valsts komisijas darbības efektivitātes un kvalitātes uzlabošana" ietvarā, viena no īstenojamajām aktivitātēm ir IIS funkcionalitātes pilnveide atbilstoši pilnveidotajiem invaliditātes noteikšanas kritērijeim bērniem. Indikatīvi nepieciešamais finansējums IIS pilnveidei ir 170 000 </t>
    </r>
    <r>
      <rPr>
        <i/>
        <sz val="10"/>
        <rFont val="Times New Roman"/>
        <family val="1"/>
        <charset val="186"/>
      </rPr>
      <t>euro</t>
    </r>
    <r>
      <rPr>
        <sz val="10"/>
        <rFont val="Times New Roman"/>
        <family val="1"/>
        <charset val="186"/>
      </rPr>
      <t xml:space="preserve">, kas paredzēts Projekta 4.3.6.2.SAM ietvaros
Finansējums IIS pielāgošanai. Darbietilpība indikatīvi novērtēta uz 2800 cilvēkstundām jeb 170 000 </t>
    </r>
    <r>
      <rPr>
        <i/>
        <sz val="10"/>
        <rFont val="Times New Roman"/>
        <family val="1"/>
        <charset val="186"/>
      </rPr>
      <t>euro</t>
    </r>
    <r>
      <rPr>
        <sz val="10"/>
        <rFont val="Times New Roman"/>
        <family val="1"/>
        <charset val="186"/>
      </rPr>
      <t xml:space="preserve"> ar PVN.
Aprēķins: 2800 c/st x 50 </t>
    </r>
    <r>
      <rPr>
        <i/>
        <sz val="10"/>
        <rFont val="Times New Roman"/>
        <family val="1"/>
        <charset val="186"/>
      </rPr>
      <t>euro</t>
    </r>
    <r>
      <rPr>
        <sz val="10"/>
        <rFont val="Times New Roman"/>
        <family val="1"/>
        <charset val="186"/>
      </rPr>
      <t xml:space="preserve"> (1 c/st izmaksas bez PVN) x 1,21 (PVN) = 170 000 </t>
    </r>
    <r>
      <rPr>
        <i/>
        <sz val="10"/>
        <rFont val="Times New Roman"/>
        <family val="1"/>
        <charset val="186"/>
      </rPr>
      <t>euro.</t>
    </r>
    <r>
      <rPr>
        <sz val="10"/>
        <rFont val="Times New Roman"/>
        <family val="1"/>
        <charset val="186"/>
      </rPr>
      <t xml:space="preserve">
IIS uzturēšanai nepieciešams papildu valsts budžeta finansējums 10% apmērā no aprēķinātajām IIS pilnveides izmaksām 170 000*10%=17 000 </t>
    </r>
    <r>
      <rPr>
        <i/>
        <sz val="10"/>
        <rFont val="Times New Roman"/>
        <family val="1"/>
        <charset val="186"/>
      </rPr>
      <t>euro</t>
    </r>
  </si>
  <si>
    <t xml:space="preserve">Finansējums VDEĀVK administratīvajiem izdevumiem invaliditātes ekspertīžu veikšanai klātienē (atlīdzība, darba vietu iekārtošana un papildu nomas izdevumi).
Detalizēts aprēķins pielikumā Nr.8.
</t>
  </si>
  <si>
    <t>19. Tieslietu ministrija</t>
  </si>
  <si>
    <r>
      <t xml:space="preserve">Latvija.lv e-pakalpojumu (EP62; EP64; EP67) pilnveide - automātiska iesnieguma atlase atkarībā no vecuma; pašnovērtējuma anketas iestrāde; funkcionēšanas ierobežojumu smaguma pakāpe bērniem no 15 g.v.; informatīva atsauce, ka invaliditātes ekspertīze 18 g.v. veicama atvieglotā kārtībā; uznirstošs logs ar brīdinājumu par nepieciešamību veikt atkārtotu invaliditātes ekspertīzi; E-pakalpojumu tulkošana.
2025.g. 39 204 </t>
    </r>
    <r>
      <rPr>
        <i/>
        <sz val="10"/>
        <rFont val="Times New Roman"/>
        <family val="1"/>
        <charset val="186"/>
      </rPr>
      <t>euro</t>
    </r>
    <r>
      <rPr>
        <sz val="10"/>
        <rFont val="Times New Roman"/>
        <family val="1"/>
        <charset val="186"/>
      </rPr>
      <t xml:space="preserve"> e-pakalpojumu pilnveidei - aprēķins: 540c/st x 60 </t>
    </r>
    <r>
      <rPr>
        <i/>
        <sz val="10"/>
        <rFont val="Times New Roman"/>
        <family val="1"/>
        <charset val="186"/>
      </rPr>
      <t>euro</t>
    </r>
    <r>
      <rPr>
        <sz val="10"/>
        <rFont val="Times New Roman"/>
        <family val="1"/>
        <charset val="186"/>
      </rPr>
      <t xml:space="preserve"> (vidējā 1c/st izstrādes cena bez PVN) x 1,21 (PVN) = 39 204 </t>
    </r>
    <r>
      <rPr>
        <i/>
        <sz val="10"/>
        <rFont val="Times New Roman"/>
        <family val="1"/>
        <charset val="186"/>
      </rPr>
      <t>euro</t>
    </r>
    <r>
      <rPr>
        <sz val="10"/>
        <rFont val="Times New Roman"/>
        <family val="1"/>
        <charset val="186"/>
      </rPr>
      <t xml:space="preserve">;
2026.g. un turpmāk 19 239 </t>
    </r>
    <r>
      <rPr>
        <i/>
        <sz val="10"/>
        <rFont val="Times New Roman"/>
        <family val="1"/>
        <charset val="186"/>
      </rPr>
      <t>euro</t>
    </r>
    <r>
      <rPr>
        <sz val="10"/>
        <rFont val="Times New Roman"/>
        <family val="1"/>
        <charset val="186"/>
      </rPr>
      <t xml:space="preserve"> ikgadējās uzturēšanas izmaksas - aprēķins: 265c/st x 60 </t>
    </r>
    <r>
      <rPr>
        <i/>
        <sz val="10"/>
        <rFont val="Times New Roman"/>
        <family val="1"/>
        <charset val="186"/>
      </rPr>
      <t>euro</t>
    </r>
    <r>
      <rPr>
        <sz val="10"/>
        <rFont val="Times New Roman"/>
        <family val="1"/>
        <charset val="186"/>
      </rPr>
      <t xml:space="preserve"> (vidējā 1c/st izstrādes cena bez PVN) x 1,21 (PVN) = 19 239 </t>
    </r>
    <r>
      <rPr>
        <i/>
        <sz val="10"/>
        <rFont val="Times New Roman"/>
        <family val="1"/>
        <charset val="186"/>
      </rPr>
      <t>euro</t>
    </r>
    <r>
      <rPr>
        <sz val="10"/>
        <rFont val="Times New Roman"/>
        <family val="1"/>
        <charset val="186"/>
      </rPr>
      <t>.</t>
    </r>
  </si>
  <si>
    <r>
      <t xml:space="preserve">Finansējums IZM informācijas sistēmas VIIS pielāgošanai. Darbietilpība ir novērtēta indikatīvi uz 40 cilvēkdienām jeb 21 296 </t>
    </r>
    <r>
      <rPr>
        <i/>
        <sz val="10"/>
        <rFont val="Times New Roman"/>
        <family val="1"/>
        <charset val="186"/>
      </rPr>
      <t>euro</t>
    </r>
    <r>
      <rPr>
        <sz val="10"/>
        <rFont val="Times New Roman"/>
        <family val="1"/>
        <charset val="186"/>
      </rPr>
      <t xml:space="preserve"> ar PVN.
Aprēķins: 40 c/d x 440 </t>
    </r>
    <r>
      <rPr>
        <i/>
        <sz val="10"/>
        <rFont val="Times New Roman"/>
        <family val="1"/>
        <charset val="186"/>
      </rPr>
      <t>euro</t>
    </r>
    <r>
      <rPr>
        <sz val="10"/>
        <rFont val="Times New Roman"/>
        <family val="1"/>
        <charset val="186"/>
      </rPr>
      <t xml:space="preserve"> (1 c/d izmaksas bez PVN) x 1,21 (PVN) = 21 296 </t>
    </r>
    <r>
      <rPr>
        <i/>
        <sz val="10"/>
        <rFont val="Times New Roman"/>
        <family val="1"/>
        <charset val="186"/>
      </rPr>
      <t>euro</t>
    </r>
    <r>
      <rPr>
        <sz val="10"/>
        <rFont val="Times New Roman"/>
        <family val="1"/>
        <charset val="186"/>
      </rPr>
      <t>.</t>
    </r>
  </si>
  <si>
    <r>
      <t xml:space="preserve">Finansējums informācijas sistēmas SOPA pielāgošanai (LM īpašumā esošās licences Nr. S-127/2018 ietvaros). Darbietilpība ir novērtēta kopā uz 210 cilvēkstundām jeb 17 787 </t>
    </r>
    <r>
      <rPr>
        <i/>
        <sz val="10"/>
        <rFont val="Times New Roman"/>
        <family val="1"/>
        <charset val="186"/>
      </rPr>
      <t>euro</t>
    </r>
    <r>
      <rPr>
        <sz val="10"/>
        <rFont val="Times New Roman"/>
        <family val="1"/>
        <charset val="186"/>
      </rPr>
      <t xml:space="preserve"> ar PVN. 
Aprēķins: 210c/st x 70 </t>
    </r>
    <r>
      <rPr>
        <i/>
        <sz val="10"/>
        <rFont val="Times New Roman"/>
        <family val="1"/>
        <charset val="186"/>
      </rPr>
      <t>euro</t>
    </r>
    <r>
      <rPr>
        <sz val="10"/>
        <rFont val="Times New Roman"/>
        <family val="1"/>
        <charset val="186"/>
      </rPr>
      <t xml:space="preserve"> (vidējā 1c/st izstrādes cena bez PVN) x 1,21 (PVN) = 17 787 </t>
    </r>
    <r>
      <rPr>
        <i/>
        <sz val="10"/>
        <rFont val="Times New Roman"/>
        <family val="1"/>
        <charset val="186"/>
      </rPr>
      <t>euro</t>
    </r>
    <r>
      <rPr>
        <sz val="10"/>
        <rFont val="Times New Roman"/>
        <family val="1"/>
        <charset val="186"/>
      </rPr>
      <t>.</t>
    </r>
  </si>
  <si>
    <r>
      <t xml:space="preserve">Finansējums informācijas sistēmas SOPA pielāgošanai (LM īpašumā esošās licences Nr. S-127/2018 ietvaros). Darbietilpība ir novērtēta kopā uz 670 cilvēkstundām jeb 56 749  </t>
    </r>
    <r>
      <rPr>
        <i/>
        <sz val="10"/>
        <rFont val="Times New Roman"/>
        <family val="1"/>
        <charset val="186"/>
      </rPr>
      <t>euro</t>
    </r>
    <r>
      <rPr>
        <sz val="10"/>
        <rFont val="Times New Roman"/>
        <family val="1"/>
        <charset val="186"/>
      </rPr>
      <t xml:space="preserve"> ar PVN. 
Aprēķins: 670c/st x 70 </t>
    </r>
    <r>
      <rPr>
        <i/>
        <sz val="10"/>
        <rFont val="Times New Roman"/>
        <family val="1"/>
        <charset val="186"/>
      </rPr>
      <t>euro</t>
    </r>
    <r>
      <rPr>
        <sz val="10"/>
        <rFont val="Times New Roman"/>
        <family val="1"/>
        <charset val="186"/>
      </rPr>
      <t xml:space="preserve"> (vidējā 1c/st izstrādes cena bez PVN) x 1,21 (PVN) = 56 749 </t>
    </r>
    <r>
      <rPr>
        <i/>
        <sz val="10"/>
        <rFont val="Times New Roman"/>
        <family val="1"/>
        <charset val="186"/>
      </rPr>
      <t>euro</t>
    </r>
    <r>
      <rPr>
        <sz val="10"/>
        <rFont val="Times New Roman"/>
        <family val="1"/>
        <charset val="186"/>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</si>
</sst>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name val="Arial"/>
      <charset val="186"/>
    </font>
    <font>
      <sz val="10"/>
      <name val="Arial"/>
      <family val="2"/>
      <charset val="186"/>
    </font>
    <font>
      <sz val="10"/>
      <name val="Times New Roman"/>
      <family val="1"/>
      <charset val="186"/>
    </font>
    <font>
      <sz val="10"/>
      <color rgb="FF000000"/>
      <name val="Times New Roman"/>
      <family val="1"/>
      <charset val="186"/>
    </font>
    <font>
      <b/>
      <sz val="10"/>
      <color rgb="FF000000"/>
      <name val="Times New Roman"/>
      <family val="1"/>
      <charset val="186"/>
    </font>
    <font>
      <b/>
      <sz val="10"/>
      <name val="Times New Roman"/>
      <family val="1"/>
      <charset val="186"/>
    </font>
    <font>
      <i/>
      <sz val="10"/>
      <color theme="0" tint="-0.499984740745262"/>
      <name val="Times New Roman"/>
      <family val="1"/>
      <charset val="186"/>
    </font>
    <font>
      <b/>
      <sz val="10"/>
      <color rgb="FFFF0000"/>
      <name val="Times New Roman"/>
      <family val="1"/>
      <charset val="186"/>
    </font>
    <font>
      <i/>
      <sz val="10"/>
      <name val="Times New Roman"/>
      <family val="1"/>
      <charset val="186"/>
    </font>
    <font>
      <sz val="9"/>
      <color rgb="FF000000"/>
      <name val="Times New Roman"/>
      <family val="1"/>
      <charset val="186"/>
    </font>
    <font>
      <sz val="9"/>
      <name val="Times New Roman"/>
      <family val="1"/>
      <charset val="186"/>
    </font>
    <font>
      <b/>
      <i/>
      <sz val="10"/>
      <color rgb="FFFF0000"/>
      <name val="Times New Roman"/>
      <family val="1"/>
      <charset val="186"/>
    </font>
    <font>
      <b/>
      <sz val="12"/>
      <color rgb="FF000000"/>
      <name val="Times New Roman"/>
      <family val="1"/>
      <charset val="186"/>
    </font>
    <font>
      <b/>
      <i/>
      <sz val="12"/>
      <color rgb="FF000000"/>
      <name val="Times New Roman"/>
      <family val="1"/>
      <charset val="186"/>
    </font>
    <font>
      <b/>
      <i/>
      <sz val="10"/>
      <name val="Times New Roman"/>
      <family val="1"/>
      <charset val="186"/>
    </font>
    <font>
      <i/>
      <sz val="14"/>
      <color rgb="FFFF0000"/>
      <name val="Times New Roman"/>
      <family val="1"/>
      <charset val="186"/>
    </font>
    <font>
      <b/>
      <vertAlign val="superscript"/>
      <sz val="12"/>
      <name val="Times New Roman"/>
      <family val="1"/>
      <charset val="186"/>
    </font>
    <font>
      <b/>
      <sz val="12"/>
      <name val="Times New Roman"/>
      <family val="1"/>
      <charset val="186"/>
    </font>
    <font>
      <b/>
      <i/>
      <vertAlign val="superscript"/>
      <sz val="12"/>
      <name val="Times New Roman"/>
      <family val="1"/>
      <charset val="186"/>
    </font>
    <font>
      <b/>
      <sz val="16"/>
      <name val="Times New Roman"/>
      <family val="1"/>
      <charset val="186"/>
    </font>
    <font>
      <b/>
      <vertAlign val="superscript"/>
      <sz val="10"/>
      <name val="Times New Roman"/>
      <family val="1"/>
      <charset val="186"/>
    </font>
    <font>
      <b/>
      <vertAlign val="superscript"/>
      <sz val="14"/>
      <name val="Times New Roman"/>
      <family val="1"/>
      <charset val="186"/>
    </font>
  </fonts>
  <fills count="7">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106">
    <xf numFmtId="0" fontId="0" fillId="0" borderId="0" xfId="0"/>
    <xf numFmtId="3" fontId="3" fillId="2" borderId="1" xfId="0" applyNumberFormat="1" applyFont="1" applyFill="1" applyBorder="1" applyAlignment="1">
      <alignment horizontal="right" vertical="center" wrapText="1"/>
    </xf>
    <xf numFmtId="3" fontId="2" fillId="2" borderId="1" xfId="0" applyNumberFormat="1" applyFont="1" applyFill="1" applyBorder="1" applyAlignment="1">
      <alignment horizontal="right" vertical="center" wrapText="1"/>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2" fillId="0" borderId="0" xfId="0" applyFont="1" applyAlignment="1">
      <alignment vertical="center" wrapText="1"/>
    </xf>
    <xf numFmtId="0" fontId="2" fillId="0" borderId="0" xfId="0" applyFont="1" applyBorder="1" applyAlignment="1">
      <alignment vertical="center" wrapText="1"/>
    </xf>
    <xf numFmtId="0" fontId="2" fillId="0" borderId="0" xfId="0" applyFont="1" applyAlignment="1">
      <alignment horizontal="center" vertical="center"/>
    </xf>
    <xf numFmtId="0" fontId="11" fillId="0" borderId="0" xfId="0" applyFont="1" applyAlignment="1">
      <alignment vertical="center"/>
    </xf>
    <xf numFmtId="3" fontId="4" fillId="3" borderId="5" xfId="0" applyNumberFormat="1" applyFont="1" applyFill="1" applyBorder="1" applyAlignment="1">
      <alignment horizontal="right" vertical="center" wrapText="1"/>
    </xf>
    <xf numFmtId="3" fontId="4" fillId="3" borderId="6" xfId="0" applyNumberFormat="1" applyFont="1" applyFill="1" applyBorder="1" applyAlignment="1">
      <alignment horizontal="center" vertical="center" wrapText="1"/>
    </xf>
    <xf numFmtId="3" fontId="3" fillId="2" borderId="8" xfId="0" applyNumberFormat="1" applyFont="1" applyFill="1" applyBorder="1" applyAlignment="1">
      <alignment horizontal="center" vertical="center" wrapText="1"/>
    </xf>
    <xf numFmtId="3" fontId="4" fillId="3" borderId="10" xfId="0" applyNumberFormat="1" applyFont="1" applyFill="1" applyBorder="1" applyAlignment="1">
      <alignment horizontal="right" vertical="center" wrapText="1"/>
    </xf>
    <xf numFmtId="3" fontId="4" fillId="3" borderId="11" xfId="0" applyNumberFormat="1" applyFont="1" applyFill="1" applyBorder="1" applyAlignment="1">
      <alignment horizontal="center" vertical="center" wrapText="1"/>
    </xf>
    <xf numFmtId="3" fontId="4" fillId="3" borderId="3" xfId="0" applyNumberFormat="1" applyFont="1" applyFill="1" applyBorder="1" applyAlignment="1">
      <alignment horizontal="right" vertical="center" wrapText="1"/>
    </xf>
    <xf numFmtId="3" fontId="4" fillId="3" borderId="13" xfId="0" applyNumberFormat="1" applyFont="1" applyFill="1" applyBorder="1" applyAlignment="1">
      <alignment horizontal="center" vertical="center" wrapText="1"/>
    </xf>
    <xf numFmtId="3" fontId="12" fillId="4" borderId="5" xfId="0" applyNumberFormat="1" applyFont="1" applyFill="1" applyBorder="1" applyAlignment="1">
      <alignment horizontal="right" vertical="center" wrapText="1"/>
    </xf>
    <xf numFmtId="3" fontId="12" fillId="4" borderId="6" xfId="0" applyNumberFormat="1" applyFont="1" applyFill="1" applyBorder="1" applyAlignment="1">
      <alignment horizontal="center" vertical="center" wrapText="1"/>
    </xf>
    <xf numFmtId="0" fontId="8" fillId="0" borderId="0" xfId="0" applyFont="1" applyAlignment="1">
      <alignment vertical="center"/>
    </xf>
    <xf numFmtId="0" fontId="14" fillId="0" borderId="0" xfId="0" applyFont="1" applyAlignment="1">
      <alignment vertical="center"/>
    </xf>
    <xf numFmtId="3" fontId="12" fillId="5" borderId="1" xfId="0" applyNumberFormat="1" applyFont="1" applyFill="1" applyBorder="1" applyAlignment="1">
      <alignment horizontal="right" vertical="center" wrapText="1"/>
    </xf>
    <xf numFmtId="3" fontId="12" fillId="5" borderId="8" xfId="0" applyNumberFormat="1" applyFont="1" applyFill="1" applyBorder="1" applyAlignment="1">
      <alignment horizontal="center" vertical="center" wrapText="1"/>
    </xf>
    <xf numFmtId="3" fontId="12" fillId="5" borderId="10" xfId="0" applyNumberFormat="1" applyFont="1" applyFill="1" applyBorder="1" applyAlignment="1">
      <alignment horizontal="right" vertical="center" wrapText="1"/>
    </xf>
    <xf numFmtId="3" fontId="12" fillId="5" borderId="11" xfId="0" applyNumberFormat="1" applyFont="1" applyFill="1" applyBorder="1" applyAlignment="1">
      <alignment horizontal="center" vertical="center" wrapText="1"/>
    </xf>
    <xf numFmtId="3" fontId="12" fillId="5" borderId="2" xfId="0" applyNumberFormat="1" applyFont="1" applyFill="1" applyBorder="1" applyAlignment="1">
      <alignment horizontal="right" vertical="center" wrapText="1"/>
    </xf>
    <xf numFmtId="3" fontId="12" fillId="5" borderId="15" xfId="0" applyNumberFormat="1" applyFont="1" applyFill="1" applyBorder="1" applyAlignment="1">
      <alignment horizontal="center" vertical="center" wrapText="1"/>
    </xf>
    <xf numFmtId="3" fontId="4" fillId="3" borderId="2" xfId="0" applyNumberFormat="1" applyFont="1" applyFill="1" applyBorder="1" applyAlignment="1">
      <alignment horizontal="right" vertical="center" wrapText="1"/>
    </xf>
    <xf numFmtId="3" fontId="4" fillId="3" borderId="15" xfId="0" applyNumberFormat="1" applyFont="1" applyFill="1" applyBorder="1" applyAlignment="1">
      <alignment horizontal="center" vertical="center" wrapText="1"/>
    </xf>
    <xf numFmtId="3" fontId="2" fillId="0" borderId="1" xfId="0" applyNumberFormat="1" applyFont="1" applyFill="1" applyBorder="1" applyAlignment="1">
      <alignment horizontal="right" vertical="center" wrapText="1"/>
    </xf>
    <xf numFmtId="3" fontId="2" fillId="0" borderId="8" xfId="0" applyNumberFormat="1" applyFont="1" applyFill="1" applyBorder="1" applyAlignment="1">
      <alignment horizontal="center" vertical="center" wrapText="1"/>
    </xf>
    <xf numFmtId="0" fontId="2" fillId="0" borderId="0" xfId="0" applyFont="1" applyFill="1" applyAlignment="1">
      <alignment vertical="center"/>
    </xf>
    <xf numFmtId="0" fontId="2" fillId="6" borderId="1" xfId="0" applyFont="1" applyFill="1" applyBorder="1" applyAlignment="1">
      <alignment vertical="center" wrapText="1"/>
    </xf>
    <xf numFmtId="3" fontId="2" fillId="6" borderId="1" xfId="0" applyNumberFormat="1" applyFont="1" applyFill="1" applyBorder="1" applyAlignment="1">
      <alignment horizontal="right" vertical="center" wrapText="1"/>
    </xf>
    <xf numFmtId="3" fontId="2" fillId="6" borderId="8" xfId="0" applyNumberFormat="1" applyFont="1" applyFill="1" applyBorder="1" applyAlignment="1">
      <alignment horizontal="center" vertical="center" wrapText="1"/>
    </xf>
    <xf numFmtId="0" fontId="7" fillId="0" borderId="0" xfId="0" applyFont="1" applyBorder="1" applyAlignment="1">
      <alignment vertical="center" wrapText="1"/>
    </xf>
    <xf numFmtId="3" fontId="2" fillId="6" borderId="8" xfId="0" applyNumberFormat="1" applyFont="1" applyFill="1" applyBorder="1" applyAlignment="1">
      <alignment vertical="center" wrapText="1"/>
    </xf>
    <xf numFmtId="0" fontId="15" fillId="0" borderId="0" xfId="0" applyFont="1" applyBorder="1" applyAlignment="1">
      <alignment vertical="center" wrapText="1"/>
    </xf>
    <xf numFmtId="0" fontId="5" fillId="0" borderId="0" xfId="0" applyFont="1" applyFill="1" applyAlignment="1">
      <alignment vertical="center"/>
    </xf>
    <xf numFmtId="0" fontId="2" fillId="0" borderId="0" xfId="0" applyFont="1" applyFill="1" applyBorder="1" applyAlignment="1">
      <alignment vertical="center" wrapText="1"/>
    </xf>
    <xf numFmtId="0" fontId="6" fillId="0" borderId="0" xfId="0" applyFont="1" applyFill="1" applyAlignment="1">
      <alignment vertical="center"/>
    </xf>
    <xf numFmtId="0" fontId="9" fillId="2" borderId="1" xfId="0" applyFont="1" applyFill="1" applyBorder="1" applyAlignment="1">
      <alignment horizontal="center" vertical="center" wrapText="1"/>
    </xf>
    <xf numFmtId="3" fontId="2" fillId="2" borderId="8" xfId="0" applyNumberFormat="1" applyFont="1" applyFill="1" applyBorder="1" applyAlignment="1">
      <alignment horizontal="center" vertical="center" wrapText="1"/>
    </xf>
    <xf numFmtId="0" fontId="2" fillId="0" borderId="1" xfId="0" applyFont="1" applyFill="1" applyBorder="1" applyAlignment="1">
      <alignment horizontal="left" vertical="top" wrapText="1"/>
    </xf>
    <xf numFmtId="0" fontId="8" fillId="0" borderId="7" xfId="0" applyFont="1" applyFill="1" applyBorder="1" applyAlignment="1">
      <alignment horizontal="left" vertical="top" wrapText="1"/>
    </xf>
    <xf numFmtId="0" fontId="17" fillId="4" borderId="4" xfId="0" applyFont="1" applyFill="1" applyBorder="1" applyAlignment="1">
      <alignment horizontal="left" vertical="top" wrapText="1"/>
    </xf>
    <xf numFmtId="0" fontId="12" fillId="4" borderId="5" xfId="0" applyFont="1" applyFill="1" applyBorder="1" applyAlignment="1">
      <alignment horizontal="left" vertical="top" wrapText="1"/>
    </xf>
    <xf numFmtId="0" fontId="12" fillId="5" borderId="7" xfId="0" applyFont="1" applyFill="1" applyBorder="1" applyAlignment="1">
      <alignment horizontal="left" vertical="top" wrapText="1"/>
    </xf>
    <xf numFmtId="0" fontId="12" fillId="5" borderId="1" xfId="0" applyFont="1" applyFill="1" applyBorder="1" applyAlignment="1">
      <alignment horizontal="left" vertical="top" wrapText="1"/>
    </xf>
    <xf numFmtId="0" fontId="12" fillId="5" borderId="14" xfId="0" applyFont="1" applyFill="1" applyBorder="1" applyAlignment="1">
      <alignment horizontal="left" vertical="top" wrapText="1"/>
    </xf>
    <xf numFmtId="0" fontId="12" fillId="5" borderId="2" xfId="0" applyFont="1" applyFill="1" applyBorder="1" applyAlignment="1">
      <alignment horizontal="left" vertical="top" wrapText="1"/>
    </xf>
    <xf numFmtId="0" fontId="12" fillId="5" borderId="9" xfId="0" applyFont="1" applyFill="1" applyBorder="1" applyAlignment="1">
      <alignment horizontal="left" vertical="top" wrapText="1"/>
    </xf>
    <xf numFmtId="0" fontId="12" fillId="5" borderId="10" xfId="0" applyFont="1" applyFill="1" applyBorder="1" applyAlignment="1">
      <alignment horizontal="left" vertical="top" wrapText="1"/>
    </xf>
    <xf numFmtId="0" fontId="12" fillId="3" borderId="12" xfId="0" applyFont="1" applyFill="1" applyBorder="1" applyAlignment="1">
      <alignment horizontal="left" vertical="top" wrapText="1"/>
    </xf>
    <xf numFmtId="0" fontId="4" fillId="3" borderId="3" xfId="0" applyFont="1" applyFill="1" applyBorder="1" applyAlignment="1">
      <alignment horizontal="left" vertical="top" wrapText="1"/>
    </xf>
    <xf numFmtId="0" fontId="8" fillId="2" borderId="7" xfId="0" applyFont="1" applyFill="1" applyBorder="1" applyAlignment="1">
      <alignment horizontal="left" vertical="top" wrapText="1"/>
    </xf>
    <xf numFmtId="0" fontId="12"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0" fontId="4" fillId="3" borderId="5" xfId="0" applyFont="1" applyFill="1" applyBorder="1" applyAlignment="1">
      <alignment horizontal="left" vertical="top" wrapText="1"/>
    </xf>
    <xf numFmtId="0" fontId="8" fillId="6" borderId="7" xfId="0" applyFont="1" applyFill="1" applyBorder="1" applyAlignment="1">
      <alignment horizontal="left" vertical="top" wrapText="1"/>
    </xf>
    <xf numFmtId="0" fontId="2" fillId="6" borderId="1" xfId="0" applyFont="1" applyFill="1" applyBorder="1" applyAlignment="1">
      <alignment horizontal="left" vertical="top" wrapText="1"/>
    </xf>
    <xf numFmtId="0" fontId="8" fillId="0" borderId="14" xfId="0" applyFont="1" applyFill="1" applyBorder="1" applyAlignment="1">
      <alignment horizontal="left" vertical="top" wrapText="1"/>
    </xf>
    <xf numFmtId="0" fontId="4" fillId="3" borderId="2" xfId="0" applyFont="1" applyFill="1" applyBorder="1" applyAlignment="1">
      <alignment horizontal="left" vertical="top" wrapText="1"/>
    </xf>
    <xf numFmtId="0" fontId="2" fillId="2" borderId="1" xfId="0" applyFont="1" applyFill="1" applyBorder="1" applyAlignment="1">
      <alignment horizontal="left" vertical="top" wrapText="1"/>
    </xf>
    <xf numFmtId="0" fontId="12" fillId="3" borderId="4" xfId="0" applyFont="1" applyFill="1" applyBorder="1" applyAlignment="1">
      <alignment horizontal="left" vertical="top" wrapText="1"/>
    </xf>
    <xf numFmtId="0" fontId="8" fillId="6" borderId="14" xfId="0" applyFont="1" applyFill="1" applyBorder="1" applyAlignment="1">
      <alignment horizontal="left" vertical="top" wrapText="1"/>
    </xf>
    <xf numFmtId="3" fontId="8" fillId="0" borderId="0" xfId="0" applyNumberFormat="1" applyFont="1" applyBorder="1" applyAlignment="1">
      <alignment horizontal="left" vertical="top"/>
    </xf>
    <xf numFmtId="0" fontId="8" fillId="0" borderId="0" xfId="0" applyFont="1" applyBorder="1" applyAlignment="1">
      <alignment horizontal="left" vertical="top"/>
    </xf>
    <xf numFmtId="0" fontId="8" fillId="0" borderId="0" xfId="0" applyFont="1" applyFill="1" applyBorder="1" applyAlignment="1">
      <alignment horizontal="left" vertical="top"/>
    </xf>
    <xf numFmtId="0" fontId="8" fillId="0" borderId="0" xfId="0" applyFont="1" applyAlignment="1">
      <alignment horizontal="left" vertical="top"/>
    </xf>
    <xf numFmtId="0" fontId="8" fillId="0" borderId="0" xfId="0" applyFont="1" applyFill="1" applyAlignment="1">
      <alignment horizontal="left" vertical="top"/>
    </xf>
    <xf numFmtId="0" fontId="5" fillId="0" borderId="0" xfId="0" applyFont="1" applyAlignment="1">
      <alignment horizontal="left" vertical="top"/>
    </xf>
    <xf numFmtId="0" fontId="2" fillId="0" borderId="0" xfId="0" applyFont="1" applyAlignment="1">
      <alignment horizontal="left" vertical="top"/>
    </xf>
    <xf numFmtId="0" fontId="2" fillId="0" borderId="0" xfId="0" applyFont="1" applyFill="1" applyAlignment="1">
      <alignment horizontal="left" vertical="top"/>
    </xf>
    <xf numFmtId="0" fontId="2" fillId="0" borderId="1" xfId="0" applyFont="1" applyFill="1" applyBorder="1" applyAlignment="1">
      <alignment vertical="center"/>
    </xf>
    <xf numFmtId="0" fontId="17" fillId="3" borderId="12" xfId="0" applyFont="1" applyFill="1" applyBorder="1" applyAlignment="1">
      <alignment horizontal="left" vertical="top" wrapText="1"/>
    </xf>
    <xf numFmtId="0" fontId="2" fillId="0" borderId="0" xfId="0" applyFont="1" applyFill="1" applyAlignment="1">
      <alignment vertical="center" wrapText="1"/>
    </xf>
    <xf numFmtId="3" fontId="2" fillId="0" borderId="8" xfId="0" applyNumberFormat="1" applyFont="1" applyFill="1" applyBorder="1" applyAlignment="1">
      <alignment horizontal="right" vertical="center" wrapText="1"/>
    </xf>
    <xf numFmtId="0" fontId="5" fillId="0" borderId="1" xfId="0" applyFont="1" applyBorder="1" applyAlignment="1">
      <alignment horizontal="right" vertical="center"/>
    </xf>
    <xf numFmtId="0" fontId="5" fillId="6" borderId="1" xfId="0" applyFont="1" applyFill="1" applyBorder="1" applyAlignment="1">
      <alignment horizontal="right" vertical="center"/>
    </xf>
    <xf numFmtId="0" fontId="5" fillId="0" borderId="1" xfId="0" applyFont="1" applyFill="1" applyBorder="1" applyAlignment="1">
      <alignment horizontal="right" vertical="center"/>
    </xf>
    <xf numFmtId="0" fontId="3" fillId="0" borderId="1" xfId="0" applyFont="1" applyFill="1" applyBorder="1" applyAlignment="1">
      <alignment horizontal="left" vertical="top" wrapText="1"/>
    </xf>
    <xf numFmtId="3" fontId="3" fillId="0" borderId="1" xfId="0" applyNumberFormat="1" applyFont="1" applyFill="1" applyBorder="1" applyAlignment="1">
      <alignment horizontal="right" vertical="center" wrapText="1"/>
    </xf>
    <xf numFmtId="0" fontId="2" fillId="0" borderId="1" xfId="0" applyFont="1" applyFill="1" applyBorder="1" applyAlignment="1">
      <alignment horizontal="left" vertical="top" wrapText="1"/>
    </xf>
    <xf numFmtId="0" fontId="9" fillId="2" borderId="2" xfId="0" applyFont="1" applyFill="1" applyBorder="1" applyAlignment="1">
      <alignment horizontal="center" vertical="center" wrapText="1"/>
    </xf>
    <xf numFmtId="0" fontId="9" fillId="0" borderId="2" xfId="0" applyFont="1" applyFill="1" applyBorder="1" applyAlignment="1">
      <alignment horizontal="center" vertical="center"/>
    </xf>
    <xf numFmtId="0" fontId="10" fillId="2" borderId="2" xfId="0" applyFont="1" applyFill="1" applyBorder="1" applyAlignment="1">
      <alignment horizontal="center" vertical="center" wrapText="1"/>
    </xf>
    <xf numFmtId="0" fontId="2" fillId="0" borderId="1" xfId="0" applyFont="1" applyFill="1" applyBorder="1" applyAlignment="1">
      <alignment horizontal="left" vertical="top" wrapText="1"/>
    </xf>
    <xf numFmtId="3" fontId="2" fillId="0" borderId="1" xfId="0" applyNumberFormat="1" applyFont="1" applyFill="1" applyBorder="1" applyAlignment="1">
      <alignment vertical="center"/>
    </xf>
    <xf numFmtId="0" fontId="2" fillId="0" borderId="1" xfId="0" applyFont="1" applyFill="1" applyBorder="1" applyAlignment="1">
      <alignment horizontal="left" vertical="top" wrapText="1"/>
    </xf>
    <xf numFmtId="3" fontId="4" fillId="3" borderId="6" xfId="0" applyNumberFormat="1" applyFont="1" applyFill="1" applyBorder="1" applyAlignment="1">
      <alignment horizontal="right" vertical="center" wrapText="1"/>
    </xf>
    <xf numFmtId="0" fontId="8" fillId="0" borderId="0" xfId="0" applyFont="1" applyFill="1" applyBorder="1" applyAlignment="1">
      <alignment vertical="center" wrapText="1"/>
    </xf>
    <xf numFmtId="0" fontId="17" fillId="0" borderId="0" xfId="0" applyFont="1" applyAlignment="1">
      <alignment horizontal="center" vertical="center"/>
    </xf>
    <xf numFmtId="0" fontId="2" fillId="0" borderId="16" xfId="0" applyFont="1" applyBorder="1" applyAlignment="1">
      <alignment horizontal="left" vertical="top" wrapText="1"/>
    </xf>
    <xf numFmtId="0" fontId="2" fillId="0" borderId="17" xfId="0" applyFont="1" applyBorder="1" applyAlignment="1">
      <alignment horizontal="left" vertical="top" wrapText="1"/>
    </xf>
    <xf numFmtId="0" fontId="2" fillId="0" borderId="18" xfId="0" applyFont="1" applyBorder="1" applyAlignment="1">
      <alignment horizontal="left" vertical="top" wrapText="1"/>
    </xf>
    <xf numFmtId="0" fontId="2" fillId="0" borderId="1" xfId="0" applyFont="1" applyFill="1" applyBorder="1" applyAlignment="1">
      <alignment horizontal="left" vertical="top" wrapText="1"/>
    </xf>
    <xf numFmtId="0" fontId="2" fillId="0" borderId="1" xfId="0" applyFont="1" applyBorder="1" applyAlignment="1">
      <alignment horizontal="left" vertical="top" wrapText="1"/>
    </xf>
    <xf numFmtId="0" fontId="19" fillId="0" borderId="1" xfId="0" applyFont="1" applyBorder="1" applyAlignment="1">
      <alignment horizontal="center" vertical="top"/>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2" fillId="0" borderId="3" xfId="0" applyFont="1" applyBorder="1" applyAlignment="1">
      <alignment horizontal="left" vertical="top" wrapText="1"/>
    </xf>
  </cellXfs>
  <cellStyles count="2">
    <cellStyle name="Normal" xfId="0" builtinId="0"/>
    <cellStyle name="Parasts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135AA-81CB-4DCD-A58F-DAB3A381EFA4}">
  <dimension ref="A1:Q64"/>
  <sheetViews>
    <sheetView tabSelected="1" zoomScale="80" zoomScaleNormal="80" workbookViewId="0">
      <pane ySplit="4" topLeftCell="A5" activePane="bottomLeft" state="frozen"/>
      <selection pane="bottomLeft" activeCell="L1" sqref="L1"/>
    </sheetView>
  </sheetViews>
  <sheetFormatPr defaultColWidth="8.81640625" defaultRowHeight="13" x14ac:dyDescent="0.25"/>
  <cols>
    <col min="1" max="1" width="8.81640625" style="4"/>
    <col min="2" max="2" width="46.54296875" style="3" customWidth="1"/>
    <col min="3" max="3" width="42.81640625" style="3" customWidth="1"/>
    <col min="4" max="11" width="12.453125" style="3" customWidth="1"/>
    <col min="12" max="12" width="11.1796875" style="8" customWidth="1"/>
    <col min="13" max="13" width="23.36328125" style="19" customWidth="1"/>
    <col min="14" max="16" width="9.81640625" style="3" customWidth="1"/>
    <col min="17" max="16384" width="8.81640625" style="3"/>
  </cols>
  <sheetData>
    <row r="1" spans="2:17" ht="18" customHeight="1" x14ac:dyDescent="0.25">
      <c r="L1" s="92" t="s">
        <v>32</v>
      </c>
    </row>
    <row r="2" spans="2:17" ht="20" x14ac:dyDescent="0.25">
      <c r="B2" s="98" t="s">
        <v>34</v>
      </c>
      <c r="C2" s="98"/>
      <c r="D2" s="98"/>
      <c r="E2" s="98"/>
      <c r="F2" s="98"/>
      <c r="G2" s="98"/>
      <c r="H2" s="98"/>
      <c r="I2" s="98"/>
      <c r="J2" s="98"/>
      <c r="K2" s="98"/>
      <c r="L2" s="98"/>
    </row>
    <row r="3" spans="2:17" ht="51" customHeight="1" x14ac:dyDescent="0.25">
      <c r="B3" s="99" t="s">
        <v>0</v>
      </c>
      <c r="C3" s="41" t="s">
        <v>1</v>
      </c>
      <c r="D3" s="101" t="s">
        <v>51</v>
      </c>
      <c r="E3" s="102"/>
      <c r="F3" s="103"/>
      <c r="G3" s="104" t="s">
        <v>2</v>
      </c>
      <c r="H3" s="104"/>
      <c r="I3" s="104"/>
      <c r="J3" s="104"/>
      <c r="K3" s="104"/>
      <c r="L3" s="99" t="s">
        <v>11</v>
      </c>
    </row>
    <row r="4" spans="2:17" ht="94" customHeight="1" thickBot="1" x14ac:dyDescent="0.3">
      <c r="B4" s="100"/>
      <c r="C4" s="84" t="s">
        <v>3</v>
      </c>
      <c r="D4" s="85" t="s">
        <v>4</v>
      </c>
      <c r="E4" s="85" t="s">
        <v>8</v>
      </c>
      <c r="F4" s="85" t="s">
        <v>42</v>
      </c>
      <c r="G4" s="85" t="s">
        <v>8</v>
      </c>
      <c r="H4" s="85" t="s">
        <v>9</v>
      </c>
      <c r="I4" s="85" t="s">
        <v>43</v>
      </c>
      <c r="J4" s="84" t="s">
        <v>5</v>
      </c>
      <c r="K4" s="86" t="s">
        <v>10</v>
      </c>
      <c r="L4" s="100"/>
    </row>
    <row r="5" spans="2:17" ht="49" customHeight="1" x14ac:dyDescent="0.25">
      <c r="B5" s="45" t="s">
        <v>33</v>
      </c>
      <c r="C5" s="46" t="s">
        <v>18</v>
      </c>
      <c r="D5" s="17">
        <f t="shared" ref="D5:K5" si="0">D6+D7</f>
        <v>0</v>
      </c>
      <c r="E5" s="17">
        <f t="shared" si="0"/>
        <v>0</v>
      </c>
      <c r="F5" s="17">
        <f>F6+F7</f>
        <v>0</v>
      </c>
      <c r="G5" s="17">
        <f t="shared" si="0"/>
        <v>0</v>
      </c>
      <c r="H5" s="17">
        <f t="shared" si="0"/>
        <v>0</v>
      </c>
      <c r="I5" s="17">
        <f t="shared" si="0"/>
        <v>0</v>
      </c>
      <c r="J5" s="17">
        <f t="shared" si="0"/>
        <v>0</v>
      </c>
      <c r="K5" s="17">
        <f t="shared" si="0"/>
        <v>0</v>
      </c>
      <c r="L5" s="18"/>
      <c r="M5" s="37"/>
    </row>
    <row r="6" spans="2:17" s="4" customFormat="1" ht="20.5" customHeight="1" x14ac:dyDescent="0.25">
      <c r="B6" s="47" t="s">
        <v>17</v>
      </c>
      <c r="C6" s="48" t="s">
        <v>17</v>
      </c>
      <c r="D6" s="21">
        <v>0</v>
      </c>
      <c r="E6" s="21">
        <v>0</v>
      </c>
      <c r="F6" s="21">
        <v>0</v>
      </c>
      <c r="G6" s="21">
        <v>0</v>
      </c>
      <c r="H6" s="21">
        <v>0</v>
      </c>
      <c r="I6" s="21">
        <v>0</v>
      </c>
      <c r="J6" s="21">
        <v>0</v>
      </c>
      <c r="K6" s="21">
        <v>0</v>
      </c>
      <c r="L6" s="22"/>
      <c r="M6" s="37"/>
    </row>
    <row r="7" spans="2:17" s="4" customFormat="1" ht="20.5" customHeight="1" thickBot="1" x14ac:dyDescent="0.3">
      <c r="B7" s="49" t="s">
        <v>7</v>
      </c>
      <c r="C7" s="50" t="s">
        <v>7</v>
      </c>
      <c r="D7" s="25">
        <v>0</v>
      </c>
      <c r="E7" s="25">
        <v>0</v>
      </c>
      <c r="F7" s="25">
        <v>0</v>
      </c>
      <c r="G7" s="25">
        <v>0</v>
      </c>
      <c r="H7" s="25">
        <v>0</v>
      </c>
      <c r="I7" s="25">
        <v>0</v>
      </c>
      <c r="J7" s="25">
        <v>0</v>
      </c>
      <c r="K7" s="25">
        <v>0</v>
      </c>
      <c r="L7" s="26"/>
      <c r="M7" s="37"/>
    </row>
    <row r="8" spans="2:17" ht="66" customHeight="1" x14ac:dyDescent="0.25">
      <c r="B8" s="45" t="s">
        <v>35</v>
      </c>
      <c r="C8" s="46" t="s">
        <v>18</v>
      </c>
      <c r="D8" s="17">
        <f>D9+D10</f>
        <v>0</v>
      </c>
      <c r="E8" s="17">
        <f t="shared" ref="E8:J8" si="1">E9+E10</f>
        <v>170000</v>
      </c>
      <c r="F8" s="17">
        <f t="shared" si="1"/>
        <v>0</v>
      </c>
      <c r="G8" s="17">
        <f t="shared" si="1"/>
        <v>267620</v>
      </c>
      <c r="H8" s="17">
        <f t="shared" si="1"/>
        <v>377049</v>
      </c>
      <c r="I8" s="17">
        <f t="shared" si="1"/>
        <v>389240</v>
      </c>
      <c r="J8" s="17">
        <f t="shared" si="1"/>
        <v>0</v>
      </c>
      <c r="K8" s="17">
        <f>K9+K10</f>
        <v>389240</v>
      </c>
      <c r="L8" s="18"/>
    </row>
    <row r="9" spans="2:17" s="4" customFormat="1" ht="20.5" customHeight="1" x14ac:dyDescent="0.25">
      <c r="B9" s="47" t="s">
        <v>17</v>
      </c>
      <c r="C9" s="48" t="s">
        <v>17</v>
      </c>
      <c r="D9" s="21">
        <f t="shared" ref="D9:K9" si="2">D11+D25+D14+D17</f>
        <v>0</v>
      </c>
      <c r="E9" s="21">
        <f t="shared" si="2"/>
        <v>170000</v>
      </c>
      <c r="F9" s="21">
        <f t="shared" si="2"/>
        <v>0</v>
      </c>
      <c r="G9" s="21">
        <f t="shared" si="2"/>
        <v>267620</v>
      </c>
      <c r="H9" s="21">
        <f t="shared" si="2"/>
        <v>377049</v>
      </c>
      <c r="I9" s="21">
        <f t="shared" si="2"/>
        <v>389240</v>
      </c>
      <c r="J9" s="21">
        <f t="shared" si="2"/>
        <v>0</v>
      </c>
      <c r="K9" s="21">
        <f t="shared" si="2"/>
        <v>389240</v>
      </c>
      <c r="L9" s="22"/>
      <c r="M9" s="20"/>
    </row>
    <row r="10" spans="2:17" s="4" customFormat="1" ht="20.5" customHeight="1" thickBot="1" x14ac:dyDescent="0.3">
      <c r="B10" s="51" t="s">
        <v>7</v>
      </c>
      <c r="C10" s="52" t="s">
        <v>7</v>
      </c>
      <c r="D10" s="23">
        <f t="shared" ref="D10:K10" si="3">D13+D27+D24+D16</f>
        <v>0</v>
      </c>
      <c r="E10" s="23">
        <f t="shared" si="3"/>
        <v>0</v>
      </c>
      <c r="F10" s="23">
        <f t="shared" si="3"/>
        <v>0</v>
      </c>
      <c r="G10" s="23">
        <f t="shared" si="3"/>
        <v>0</v>
      </c>
      <c r="H10" s="23">
        <f t="shared" si="3"/>
        <v>0</v>
      </c>
      <c r="I10" s="23">
        <f t="shared" si="3"/>
        <v>0</v>
      </c>
      <c r="J10" s="23">
        <f t="shared" si="3"/>
        <v>0</v>
      </c>
      <c r="K10" s="23">
        <f t="shared" si="3"/>
        <v>0</v>
      </c>
      <c r="L10" s="24"/>
      <c r="M10" s="20"/>
    </row>
    <row r="11" spans="2:17" s="4" customFormat="1" ht="20.5" customHeight="1" x14ac:dyDescent="0.25">
      <c r="B11" s="53" t="s">
        <v>15</v>
      </c>
      <c r="C11" s="54" t="s">
        <v>14</v>
      </c>
      <c r="D11" s="15">
        <f t="shared" ref="D11:K11" si="4">SUM(D12:D12)</f>
        <v>0</v>
      </c>
      <c r="E11" s="15">
        <f t="shared" si="4"/>
        <v>0</v>
      </c>
      <c r="F11" s="15">
        <f t="shared" si="4"/>
        <v>0</v>
      </c>
      <c r="G11" s="15">
        <f t="shared" si="4"/>
        <v>35272</v>
      </c>
      <c r="H11" s="15">
        <f t="shared" si="4"/>
        <v>0</v>
      </c>
      <c r="I11" s="15">
        <f t="shared" si="4"/>
        <v>0</v>
      </c>
      <c r="J11" s="15">
        <f t="shared" si="4"/>
        <v>0</v>
      </c>
      <c r="K11" s="15">
        <f t="shared" si="4"/>
        <v>0</v>
      </c>
      <c r="L11" s="16"/>
      <c r="M11" s="9"/>
    </row>
    <row r="12" spans="2:17" ht="45" customHeight="1" x14ac:dyDescent="0.25">
      <c r="B12" s="55" t="s">
        <v>28</v>
      </c>
      <c r="C12" s="43" t="s">
        <v>22</v>
      </c>
      <c r="D12" s="1">
        <v>0</v>
      </c>
      <c r="E12" s="1">
        <v>0</v>
      </c>
      <c r="F12" s="1">
        <v>0</v>
      </c>
      <c r="G12" s="2">
        <v>35272</v>
      </c>
      <c r="H12" s="2">
        <v>0</v>
      </c>
      <c r="I12" s="1">
        <v>0</v>
      </c>
      <c r="J12" s="1">
        <v>0</v>
      </c>
      <c r="K12" s="1">
        <v>0</v>
      </c>
      <c r="L12" s="42">
        <v>2025</v>
      </c>
      <c r="M12" s="5"/>
      <c r="O12" s="6"/>
    </row>
    <row r="13" spans="2:17" s="4" customFormat="1" ht="20.5" customHeight="1" thickBot="1" x14ac:dyDescent="0.3">
      <c r="B13" s="56" t="s">
        <v>7</v>
      </c>
      <c r="C13" s="57" t="s">
        <v>7</v>
      </c>
      <c r="D13" s="13">
        <v>0</v>
      </c>
      <c r="E13" s="13">
        <v>0</v>
      </c>
      <c r="F13" s="13">
        <v>0</v>
      </c>
      <c r="G13" s="13">
        <v>0</v>
      </c>
      <c r="H13" s="13">
        <v>0</v>
      </c>
      <c r="I13" s="13">
        <v>0</v>
      </c>
      <c r="J13" s="13">
        <v>0</v>
      </c>
      <c r="K13" s="13">
        <v>0</v>
      </c>
      <c r="L13" s="14"/>
      <c r="M13" s="20"/>
    </row>
    <row r="14" spans="2:17" s="4" customFormat="1" ht="20.5" customHeight="1" x14ac:dyDescent="0.25">
      <c r="B14" s="53" t="s">
        <v>16</v>
      </c>
      <c r="C14" s="58" t="s">
        <v>14</v>
      </c>
      <c r="D14" s="10">
        <f t="shared" ref="D14:K14" si="5">SUM(D15:D15)</f>
        <v>0</v>
      </c>
      <c r="E14" s="10">
        <f t="shared" si="5"/>
        <v>0</v>
      </c>
      <c r="F14" s="10">
        <f t="shared" si="5"/>
        <v>0</v>
      </c>
      <c r="G14" s="10">
        <f t="shared" si="5"/>
        <v>21296</v>
      </c>
      <c r="H14" s="10">
        <f t="shared" si="5"/>
        <v>0</v>
      </c>
      <c r="I14" s="10">
        <f t="shared" si="5"/>
        <v>0</v>
      </c>
      <c r="J14" s="10">
        <f t="shared" si="5"/>
        <v>0</v>
      </c>
      <c r="K14" s="10">
        <f t="shared" si="5"/>
        <v>0</v>
      </c>
      <c r="L14" s="11"/>
      <c r="M14" s="9"/>
      <c r="O14" s="35"/>
      <c r="P14" s="35"/>
      <c r="Q14" s="35"/>
    </row>
    <row r="15" spans="2:17" ht="47.5" customHeight="1" x14ac:dyDescent="0.25">
      <c r="B15" s="55" t="s">
        <v>30</v>
      </c>
      <c r="C15" s="43" t="s">
        <v>23</v>
      </c>
      <c r="D15" s="1">
        <v>0</v>
      </c>
      <c r="E15" s="1">
        <v>0</v>
      </c>
      <c r="F15" s="1">
        <v>0</v>
      </c>
      <c r="G15" s="1">
        <v>21296</v>
      </c>
      <c r="H15" s="1">
        <v>0</v>
      </c>
      <c r="I15" s="1">
        <v>0</v>
      </c>
      <c r="J15" s="1">
        <v>0</v>
      </c>
      <c r="K15" s="1">
        <v>0</v>
      </c>
      <c r="L15" s="12">
        <v>2025</v>
      </c>
      <c r="M15" s="5"/>
      <c r="O15" s="6"/>
    </row>
    <row r="16" spans="2:17" s="4" customFormat="1" ht="20.5" customHeight="1" thickBot="1" x14ac:dyDescent="0.3">
      <c r="B16" s="56" t="s">
        <v>7</v>
      </c>
      <c r="C16" s="57" t="s">
        <v>7</v>
      </c>
      <c r="D16" s="13">
        <v>0</v>
      </c>
      <c r="E16" s="13">
        <v>0</v>
      </c>
      <c r="F16" s="13">
        <v>0</v>
      </c>
      <c r="G16" s="13">
        <v>0</v>
      </c>
      <c r="H16" s="13">
        <v>0</v>
      </c>
      <c r="I16" s="13">
        <v>0</v>
      </c>
      <c r="J16" s="13">
        <v>0</v>
      </c>
      <c r="K16" s="13">
        <v>0</v>
      </c>
      <c r="L16" s="14"/>
      <c r="M16" s="20"/>
    </row>
    <row r="17" spans="2:17" s="4" customFormat="1" ht="20.5" customHeight="1" x14ac:dyDescent="0.25">
      <c r="B17" s="53" t="s">
        <v>6</v>
      </c>
      <c r="C17" s="58" t="s">
        <v>14</v>
      </c>
      <c r="D17" s="10">
        <f>SUM(D18:D24)</f>
        <v>0</v>
      </c>
      <c r="E17" s="10">
        <f t="shared" ref="E17:K17" si="6">SUM(E18:E24)</f>
        <v>170000</v>
      </c>
      <c r="F17" s="10">
        <f t="shared" si="6"/>
        <v>0</v>
      </c>
      <c r="G17" s="10">
        <f t="shared" si="6"/>
        <v>208583</v>
      </c>
      <c r="H17" s="10">
        <f t="shared" si="6"/>
        <v>377049</v>
      </c>
      <c r="I17" s="10">
        <f t="shared" si="6"/>
        <v>389240</v>
      </c>
      <c r="J17" s="10">
        <f t="shared" si="6"/>
        <v>0</v>
      </c>
      <c r="K17" s="10">
        <f t="shared" si="6"/>
        <v>389240</v>
      </c>
      <c r="L17" s="90"/>
      <c r="M17" s="20"/>
    </row>
    <row r="18" spans="2:17" ht="46" customHeight="1" x14ac:dyDescent="0.25">
      <c r="B18" s="44" t="s">
        <v>56</v>
      </c>
      <c r="C18" s="43" t="s">
        <v>24</v>
      </c>
      <c r="D18" s="29">
        <v>0</v>
      </c>
      <c r="E18" s="29">
        <v>0</v>
      </c>
      <c r="F18" s="29">
        <v>0</v>
      </c>
      <c r="G18" s="29">
        <v>137072</v>
      </c>
      <c r="H18" s="29">
        <v>340810</v>
      </c>
      <c r="I18" s="29">
        <v>353001</v>
      </c>
      <c r="J18" s="29">
        <v>0</v>
      </c>
      <c r="K18" s="29">
        <f>I18</f>
        <v>353001</v>
      </c>
      <c r="L18" s="30"/>
      <c r="M18"/>
      <c r="N18" s="7"/>
      <c r="O18" s="7"/>
      <c r="P18" s="7"/>
    </row>
    <row r="19" spans="2:17" ht="43.4" customHeight="1" x14ac:dyDescent="0.25">
      <c r="B19" s="44" t="s">
        <v>27</v>
      </c>
      <c r="C19" s="43" t="s">
        <v>20</v>
      </c>
      <c r="D19" s="29">
        <v>0</v>
      </c>
      <c r="E19" s="29">
        <v>170000</v>
      </c>
      <c r="F19" s="29">
        <v>0</v>
      </c>
      <c r="G19" s="29">
        <v>0</v>
      </c>
      <c r="H19" s="74">
        <v>0</v>
      </c>
      <c r="I19" s="29">
        <v>0</v>
      </c>
      <c r="J19" s="29">
        <v>0</v>
      </c>
      <c r="K19" s="29">
        <v>0</v>
      </c>
      <c r="L19" s="30">
        <v>2025</v>
      </c>
      <c r="M19" s="5"/>
      <c r="O19" s="6"/>
    </row>
    <row r="20" spans="2:17" ht="30" customHeight="1" x14ac:dyDescent="0.25">
      <c r="B20" s="44" t="s">
        <v>45</v>
      </c>
      <c r="C20" s="89" t="s">
        <v>24</v>
      </c>
      <c r="D20" s="29"/>
      <c r="E20" s="29"/>
      <c r="F20" s="29"/>
      <c r="G20" s="29"/>
      <c r="H20" s="29">
        <v>17000</v>
      </c>
      <c r="I20" s="29">
        <v>17000</v>
      </c>
      <c r="J20" s="29"/>
      <c r="K20" s="29">
        <v>17000</v>
      </c>
      <c r="L20" s="30"/>
      <c r="M20"/>
      <c r="O20" s="6"/>
    </row>
    <row r="21" spans="2:17" ht="36" customHeight="1" x14ac:dyDescent="0.25">
      <c r="B21" s="61" t="s">
        <v>50</v>
      </c>
      <c r="C21" s="89" t="s">
        <v>24</v>
      </c>
      <c r="D21" s="29"/>
      <c r="E21" s="29"/>
      <c r="F21" s="29"/>
      <c r="G21" s="88">
        <v>39204</v>
      </c>
      <c r="H21" s="29">
        <v>19239</v>
      </c>
      <c r="I21" s="29">
        <v>19239</v>
      </c>
      <c r="J21" s="29"/>
      <c r="K21" s="29">
        <v>19239</v>
      </c>
      <c r="L21" s="30"/>
      <c r="M21"/>
      <c r="O21" s="6"/>
    </row>
    <row r="22" spans="2:17" ht="45" customHeight="1" x14ac:dyDescent="0.25">
      <c r="B22" s="61" t="s">
        <v>25</v>
      </c>
      <c r="C22" s="43" t="s">
        <v>52</v>
      </c>
      <c r="D22" s="29">
        <v>0</v>
      </c>
      <c r="E22" s="29">
        <v>0</v>
      </c>
      <c r="F22" s="29">
        <v>0</v>
      </c>
      <c r="G22" s="29">
        <v>17787</v>
      </c>
      <c r="H22" s="29">
        <v>0</v>
      </c>
      <c r="I22" s="29">
        <v>0</v>
      </c>
      <c r="J22" s="29">
        <v>0</v>
      </c>
      <c r="K22" s="29">
        <v>0</v>
      </c>
      <c r="L22" s="30">
        <v>2025</v>
      </c>
      <c r="M22"/>
      <c r="O22" s="6"/>
    </row>
    <row r="23" spans="2:17" ht="39.65" customHeight="1" x14ac:dyDescent="0.25">
      <c r="B23" s="61" t="s">
        <v>26</v>
      </c>
      <c r="C23" s="87" t="s">
        <v>52</v>
      </c>
      <c r="D23" s="29">
        <v>0</v>
      </c>
      <c r="E23" s="29">
        <v>0</v>
      </c>
      <c r="F23" s="29">
        <v>0</v>
      </c>
      <c r="G23" s="29">
        <v>14520</v>
      </c>
      <c r="H23" s="29">
        <v>0</v>
      </c>
      <c r="I23" s="29">
        <v>0</v>
      </c>
      <c r="J23" s="29">
        <v>0</v>
      </c>
      <c r="K23" s="29">
        <v>0</v>
      </c>
      <c r="L23" s="30">
        <v>2025</v>
      </c>
      <c r="M23"/>
      <c r="O23" s="6"/>
    </row>
    <row r="24" spans="2:17" s="4" customFormat="1" ht="20.5" customHeight="1" thickBot="1" x14ac:dyDescent="0.3">
      <c r="B24" s="56" t="s">
        <v>7</v>
      </c>
      <c r="C24" s="62" t="s">
        <v>7</v>
      </c>
      <c r="D24" s="27">
        <v>0</v>
      </c>
      <c r="E24" s="27">
        <v>0</v>
      </c>
      <c r="F24" s="27">
        <v>0</v>
      </c>
      <c r="G24" s="27">
        <v>0</v>
      </c>
      <c r="H24" s="27">
        <v>0</v>
      </c>
      <c r="I24" s="27">
        <v>0</v>
      </c>
      <c r="J24" s="27">
        <v>0</v>
      </c>
      <c r="K24" s="27">
        <v>0</v>
      </c>
      <c r="L24" s="28"/>
      <c r="M24" s="20"/>
    </row>
    <row r="25" spans="2:17" s="4" customFormat="1" ht="20.5" customHeight="1" x14ac:dyDescent="0.25">
      <c r="B25" s="75" t="s">
        <v>64</v>
      </c>
      <c r="C25" s="58" t="s">
        <v>14</v>
      </c>
      <c r="D25" s="10">
        <f t="shared" ref="D25:K25" si="7">SUM(D26:D26)</f>
        <v>0</v>
      </c>
      <c r="E25" s="10">
        <f t="shared" si="7"/>
        <v>0</v>
      </c>
      <c r="F25" s="10">
        <f t="shared" si="7"/>
        <v>0</v>
      </c>
      <c r="G25" s="10">
        <f t="shared" si="7"/>
        <v>2469</v>
      </c>
      <c r="H25" s="10">
        <f t="shared" si="7"/>
        <v>0</v>
      </c>
      <c r="I25" s="10">
        <f t="shared" si="7"/>
        <v>0</v>
      </c>
      <c r="J25" s="10">
        <f t="shared" si="7"/>
        <v>0</v>
      </c>
      <c r="K25" s="10">
        <f t="shared" si="7"/>
        <v>0</v>
      </c>
      <c r="L25" s="11"/>
      <c r="M25" s="9"/>
      <c r="O25" s="35"/>
      <c r="P25" s="35"/>
      <c r="Q25" s="35"/>
    </row>
    <row r="26" spans="2:17" ht="54" customHeight="1" x14ac:dyDescent="0.25">
      <c r="B26" s="55" t="s">
        <v>29</v>
      </c>
      <c r="C26" s="43" t="s">
        <v>21</v>
      </c>
      <c r="D26" s="1">
        <v>0</v>
      </c>
      <c r="E26" s="1">
        <v>0</v>
      </c>
      <c r="F26" s="1">
        <v>0</v>
      </c>
      <c r="G26" s="1">
        <v>2469</v>
      </c>
      <c r="H26" s="1">
        <v>0</v>
      </c>
      <c r="I26" s="1">
        <v>0</v>
      </c>
      <c r="J26" s="1">
        <v>0</v>
      </c>
      <c r="K26" s="1">
        <v>0</v>
      </c>
      <c r="L26" s="12">
        <v>2025</v>
      </c>
      <c r="M26" s="5"/>
      <c r="O26" s="35"/>
      <c r="P26" s="35"/>
      <c r="Q26" s="35"/>
    </row>
    <row r="27" spans="2:17" s="4" customFormat="1" ht="20.5" customHeight="1" thickBot="1" x14ac:dyDescent="0.3">
      <c r="B27" s="56" t="s">
        <v>7</v>
      </c>
      <c r="C27" s="57" t="s">
        <v>7</v>
      </c>
      <c r="D27" s="13">
        <v>0</v>
      </c>
      <c r="E27" s="13">
        <v>0</v>
      </c>
      <c r="F27" s="13">
        <v>0</v>
      </c>
      <c r="G27" s="13">
        <v>0</v>
      </c>
      <c r="H27" s="13">
        <v>0</v>
      </c>
      <c r="I27" s="13">
        <v>0</v>
      </c>
      <c r="J27" s="13">
        <v>0</v>
      </c>
      <c r="K27" s="13">
        <v>0</v>
      </c>
      <c r="L27" s="14"/>
      <c r="M27" s="20"/>
      <c r="O27" s="35"/>
      <c r="P27" s="35"/>
      <c r="Q27" s="35"/>
    </row>
    <row r="28" spans="2:17" ht="67.5" customHeight="1" x14ac:dyDescent="0.25">
      <c r="B28" s="45" t="s">
        <v>36</v>
      </c>
      <c r="C28" s="46" t="s">
        <v>18</v>
      </c>
      <c r="D28" s="17">
        <f>D29+D30</f>
        <v>76989524</v>
      </c>
      <c r="E28" s="17">
        <f t="shared" ref="E28:K28" si="8">E29+E30</f>
        <v>77149844</v>
      </c>
      <c r="F28" s="17">
        <f t="shared" si="8"/>
        <v>76970164</v>
      </c>
      <c r="G28" s="17">
        <f t="shared" si="8"/>
        <v>1812332</v>
      </c>
      <c r="H28" s="17">
        <f t="shared" si="8"/>
        <v>3889425</v>
      </c>
      <c r="I28" s="17">
        <f t="shared" si="8"/>
        <v>6444128</v>
      </c>
      <c r="J28" s="17">
        <f t="shared" si="8"/>
        <v>0</v>
      </c>
      <c r="K28" s="17">
        <f t="shared" si="8"/>
        <v>6444128</v>
      </c>
      <c r="L28" s="18"/>
      <c r="M28" s="9"/>
    </row>
    <row r="29" spans="2:17" s="4" customFormat="1" ht="20.5" customHeight="1" x14ac:dyDescent="0.25">
      <c r="B29" s="47" t="s">
        <v>17</v>
      </c>
      <c r="C29" s="48" t="s">
        <v>17</v>
      </c>
      <c r="D29" s="21">
        <f t="shared" ref="D29:K29" si="9">D31+D49+D34+D37</f>
        <v>76989524</v>
      </c>
      <c r="E29" s="21">
        <f t="shared" si="9"/>
        <v>77149844</v>
      </c>
      <c r="F29" s="21">
        <f t="shared" si="9"/>
        <v>76970164</v>
      </c>
      <c r="G29" s="21">
        <f t="shared" si="9"/>
        <v>1812332</v>
      </c>
      <c r="H29" s="21">
        <f t="shared" si="9"/>
        <v>3889425</v>
      </c>
      <c r="I29" s="21">
        <f t="shared" si="9"/>
        <v>6444128</v>
      </c>
      <c r="J29" s="21">
        <f t="shared" si="9"/>
        <v>0</v>
      </c>
      <c r="K29" s="21">
        <f t="shared" si="9"/>
        <v>6444128</v>
      </c>
      <c r="L29" s="22"/>
      <c r="M29" s="20"/>
    </row>
    <row r="30" spans="2:17" s="4" customFormat="1" ht="20.5" customHeight="1" thickBot="1" x14ac:dyDescent="0.3">
      <c r="B30" s="51" t="s">
        <v>7</v>
      </c>
      <c r="C30" s="52" t="s">
        <v>7</v>
      </c>
      <c r="D30" s="23">
        <f t="shared" ref="D30:K30" si="10">D33+D51+D48+D36</f>
        <v>0</v>
      </c>
      <c r="E30" s="23">
        <f t="shared" si="10"/>
        <v>0</v>
      </c>
      <c r="F30" s="23">
        <f t="shared" si="10"/>
        <v>0</v>
      </c>
      <c r="G30" s="23">
        <f t="shared" si="10"/>
        <v>0</v>
      </c>
      <c r="H30" s="23">
        <f t="shared" si="10"/>
        <v>0</v>
      </c>
      <c r="I30" s="23">
        <f t="shared" si="10"/>
        <v>0</v>
      </c>
      <c r="J30" s="23">
        <f t="shared" si="10"/>
        <v>0</v>
      </c>
      <c r="K30" s="23">
        <f t="shared" si="10"/>
        <v>0</v>
      </c>
      <c r="L30" s="24"/>
      <c r="M30" s="20"/>
    </row>
    <row r="31" spans="2:17" s="4" customFormat="1" ht="20.5" customHeight="1" x14ac:dyDescent="0.25">
      <c r="B31" s="53" t="s">
        <v>15</v>
      </c>
      <c r="C31" s="54" t="s">
        <v>14</v>
      </c>
      <c r="D31" s="15">
        <f t="shared" ref="D31:K31" si="11">SUM(D32:D32)</f>
        <v>0</v>
      </c>
      <c r="E31" s="15">
        <f t="shared" si="11"/>
        <v>0</v>
      </c>
      <c r="F31" s="15">
        <f t="shared" si="11"/>
        <v>0</v>
      </c>
      <c r="G31" s="15">
        <f t="shared" si="11"/>
        <v>35272</v>
      </c>
      <c r="H31" s="15">
        <f t="shared" si="11"/>
        <v>0</v>
      </c>
      <c r="I31" s="15">
        <f t="shared" si="11"/>
        <v>0</v>
      </c>
      <c r="J31" s="15">
        <f t="shared" si="11"/>
        <v>0</v>
      </c>
      <c r="K31" s="15">
        <f t="shared" si="11"/>
        <v>0</v>
      </c>
      <c r="L31" s="16"/>
      <c r="M31" s="9"/>
    </row>
    <row r="32" spans="2:17" ht="54.65" customHeight="1" x14ac:dyDescent="0.25">
      <c r="B32" s="55" t="s">
        <v>31</v>
      </c>
      <c r="C32" s="63" t="str">
        <f>C12</f>
        <v xml:space="preserve">Apakšprogramma 33.00.00 “Valsts ieņēmumu un muitas politikas nodrošināšana” </v>
      </c>
      <c r="D32" s="1">
        <v>0</v>
      </c>
      <c r="E32" s="2">
        <v>0</v>
      </c>
      <c r="F32" s="2">
        <v>0</v>
      </c>
      <c r="G32" s="2">
        <f>G12</f>
        <v>35272</v>
      </c>
      <c r="H32" s="2">
        <f>H12</f>
        <v>0</v>
      </c>
      <c r="I32" s="2">
        <v>0</v>
      </c>
      <c r="J32" s="2">
        <v>0</v>
      </c>
      <c r="K32" s="2">
        <v>0</v>
      </c>
      <c r="L32" s="42">
        <v>2025</v>
      </c>
      <c r="M32" s="5"/>
      <c r="O32" s="6"/>
    </row>
    <row r="33" spans="1:16" s="4" customFormat="1" ht="20.5" customHeight="1" thickBot="1" x14ac:dyDescent="0.3">
      <c r="B33" s="56" t="s">
        <v>7</v>
      </c>
      <c r="C33" s="57" t="s">
        <v>7</v>
      </c>
      <c r="D33" s="13">
        <v>0</v>
      </c>
      <c r="E33" s="13">
        <v>0</v>
      </c>
      <c r="F33" s="13">
        <v>0</v>
      </c>
      <c r="G33" s="13">
        <v>0</v>
      </c>
      <c r="H33" s="13">
        <v>0</v>
      </c>
      <c r="I33" s="13">
        <v>0</v>
      </c>
      <c r="J33" s="13">
        <v>0</v>
      </c>
      <c r="K33" s="13">
        <v>0</v>
      </c>
      <c r="L33" s="14"/>
      <c r="M33" s="20"/>
    </row>
    <row r="34" spans="1:16" s="4" customFormat="1" ht="20.5" customHeight="1" x14ac:dyDescent="0.25">
      <c r="B34" s="53" t="s">
        <v>16</v>
      </c>
      <c r="C34" s="58" t="s">
        <v>14</v>
      </c>
      <c r="D34" s="10">
        <f t="shared" ref="D34:K34" si="12">SUM(D35:D35)</f>
        <v>0</v>
      </c>
      <c r="E34" s="10">
        <f t="shared" si="12"/>
        <v>0</v>
      </c>
      <c r="F34" s="10">
        <f t="shared" si="12"/>
        <v>0</v>
      </c>
      <c r="G34" s="10">
        <f t="shared" si="12"/>
        <v>21296</v>
      </c>
      <c r="H34" s="10">
        <f t="shared" si="12"/>
        <v>0</v>
      </c>
      <c r="I34" s="10">
        <f t="shared" si="12"/>
        <v>0</v>
      </c>
      <c r="J34" s="10">
        <f t="shared" si="12"/>
        <v>0</v>
      </c>
      <c r="K34" s="10">
        <f t="shared" si="12"/>
        <v>0</v>
      </c>
      <c r="L34" s="11"/>
      <c r="M34" s="9"/>
    </row>
    <row r="35" spans="1:16" ht="43" customHeight="1" x14ac:dyDescent="0.25">
      <c r="B35" s="55" t="s">
        <v>30</v>
      </c>
      <c r="C35" s="63" t="str">
        <f>C15</f>
        <v>Apakšprogramma 07.00.00 "Informācijas un komunikāciju tehnoloģiju uzturēšana un attīstība"</v>
      </c>
      <c r="D35" s="1">
        <v>0</v>
      </c>
      <c r="E35" s="1">
        <v>0</v>
      </c>
      <c r="F35" s="1">
        <v>0</v>
      </c>
      <c r="G35" s="1">
        <f>G15</f>
        <v>21296</v>
      </c>
      <c r="H35" s="1">
        <v>0</v>
      </c>
      <c r="I35" s="1">
        <v>0</v>
      </c>
      <c r="J35" s="1">
        <v>0</v>
      </c>
      <c r="K35" s="1">
        <v>0</v>
      </c>
      <c r="L35" s="12">
        <v>2025</v>
      </c>
      <c r="M35" s="5"/>
      <c r="O35" s="6"/>
    </row>
    <row r="36" spans="1:16" s="4" customFormat="1" ht="20.5" customHeight="1" thickBot="1" x14ac:dyDescent="0.3">
      <c r="B36" s="56" t="s">
        <v>7</v>
      </c>
      <c r="C36" s="57" t="s">
        <v>7</v>
      </c>
      <c r="D36" s="13">
        <v>0</v>
      </c>
      <c r="E36" s="13">
        <v>0</v>
      </c>
      <c r="F36" s="13">
        <v>0</v>
      </c>
      <c r="G36" s="13">
        <v>0</v>
      </c>
      <c r="H36" s="13">
        <v>0</v>
      </c>
      <c r="I36" s="13">
        <v>0</v>
      </c>
      <c r="J36" s="13">
        <v>0</v>
      </c>
      <c r="K36" s="13">
        <v>0</v>
      </c>
      <c r="L36" s="14"/>
      <c r="M36" s="20"/>
    </row>
    <row r="37" spans="1:16" s="4" customFormat="1" ht="20.5" customHeight="1" x14ac:dyDescent="0.25">
      <c r="B37" s="64" t="s">
        <v>6</v>
      </c>
      <c r="C37" s="58" t="s">
        <v>14</v>
      </c>
      <c r="D37" s="10">
        <f>SUM(D38:D47)</f>
        <v>76989524</v>
      </c>
      <c r="E37" s="10">
        <f t="shared" ref="E37:K37" si="13">SUM(E38:E47)</f>
        <v>77149844</v>
      </c>
      <c r="F37" s="10">
        <f t="shared" si="13"/>
        <v>76970164</v>
      </c>
      <c r="G37" s="10">
        <f t="shared" si="13"/>
        <v>1753295</v>
      </c>
      <c r="H37" s="10">
        <f t="shared" si="13"/>
        <v>3889425</v>
      </c>
      <c r="I37" s="10">
        <f t="shared" si="13"/>
        <v>6444128</v>
      </c>
      <c r="J37" s="10">
        <f t="shared" si="13"/>
        <v>0</v>
      </c>
      <c r="K37" s="10">
        <f t="shared" si="13"/>
        <v>6444128</v>
      </c>
      <c r="L37" s="11"/>
      <c r="M37" s="20"/>
    </row>
    <row r="38" spans="1:16" ht="33" customHeight="1" x14ac:dyDescent="0.25">
      <c r="B38" s="44" t="s">
        <v>57</v>
      </c>
      <c r="C38" s="81" t="s">
        <v>12</v>
      </c>
      <c r="D38" s="82">
        <v>59347424</v>
      </c>
      <c r="E38" s="82">
        <f>D38</f>
        <v>59347424</v>
      </c>
      <c r="F38" s="82">
        <f>E38</f>
        <v>59347424</v>
      </c>
      <c r="G38" s="29">
        <v>1120745</v>
      </c>
      <c r="H38" s="29">
        <v>3218616</v>
      </c>
      <c r="I38" s="29">
        <f>H38</f>
        <v>3218616</v>
      </c>
      <c r="J38" s="29">
        <v>0</v>
      </c>
      <c r="K38" s="29">
        <f>I38</f>
        <v>3218616</v>
      </c>
      <c r="L38" s="30"/>
      <c r="M38" s="91"/>
      <c r="N38" s="7"/>
      <c r="O38" s="7"/>
      <c r="P38" s="7"/>
    </row>
    <row r="39" spans="1:16" ht="34.75" customHeight="1" x14ac:dyDescent="0.25">
      <c r="B39" s="44" t="s">
        <v>59</v>
      </c>
      <c r="C39" s="83" t="s">
        <v>13</v>
      </c>
      <c r="D39" s="29">
        <v>16583130</v>
      </c>
      <c r="E39" s="29">
        <v>16583130</v>
      </c>
      <c r="F39" s="29">
        <v>16583130</v>
      </c>
      <c r="G39" s="29">
        <v>97920</v>
      </c>
      <c r="H39" s="29">
        <v>293760</v>
      </c>
      <c r="I39" s="29">
        <v>2688060</v>
      </c>
      <c r="J39" s="29">
        <v>0</v>
      </c>
      <c r="K39" s="29">
        <f>I39</f>
        <v>2688060</v>
      </c>
      <c r="L39" s="30"/>
      <c r="M39"/>
      <c r="N39" s="7"/>
      <c r="O39" s="7"/>
      <c r="P39" s="7"/>
    </row>
    <row r="40" spans="1:16" s="31" customFormat="1" ht="25" customHeight="1" x14ac:dyDescent="0.25">
      <c r="A40" s="38"/>
      <c r="B40" s="44" t="s">
        <v>58</v>
      </c>
      <c r="C40" s="83" t="s">
        <v>13</v>
      </c>
      <c r="D40" s="29">
        <v>1058970</v>
      </c>
      <c r="E40" s="29">
        <v>1049290</v>
      </c>
      <c r="F40" s="29">
        <v>1039610</v>
      </c>
      <c r="G40" s="29">
        <v>0</v>
      </c>
      <c r="H40" s="29">
        <v>0</v>
      </c>
      <c r="I40" s="29">
        <v>148212</v>
      </c>
      <c r="J40" s="29">
        <v>0</v>
      </c>
      <c r="K40" s="29">
        <f>I40</f>
        <v>148212</v>
      </c>
      <c r="L40" s="30"/>
      <c r="M40"/>
      <c r="N40" s="39"/>
      <c r="O40" s="39"/>
      <c r="P40" s="39"/>
    </row>
    <row r="41" spans="1:16" ht="51" customHeight="1" x14ac:dyDescent="0.25">
      <c r="B41" s="59" t="s">
        <v>60</v>
      </c>
      <c r="C41" s="60" t="str">
        <f t="shared" ref="C41:F41" si="14">C18</f>
        <v>Apakšprogramma 05.62.00 “Invaliditātes ekspertīžu nodrošināšana”</v>
      </c>
      <c r="D41" s="32">
        <f t="shared" si="14"/>
        <v>0</v>
      </c>
      <c r="E41" s="32">
        <f t="shared" si="14"/>
        <v>0</v>
      </c>
      <c r="F41" s="32">
        <f t="shared" si="14"/>
        <v>0</v>
      </c>
      <c r="G41" s="33">
        <v>137072</v>
      </c>
      <c r="H41" s="33">
        <v>340810</v>
      </c>
      <c r="I41" s="33">
        <v>353001</v>
      </c>
      <c r="J41" s="33">
        <f t="shared" ref="J41" si="15">J18</f>
        <v>0</v>
      </c>
      <c r="K41" s="33">
        <f>I18</f>
        <v>353001</v>
      </c>
      <c r="L41" s="36"/>
      <c r="M41"/>
      <c r="N41" s="7"/>
      <c r="O41" s="7"/>
      <c r="P41" s="7"/>
    </row>
    <row r="42" spans="1:16" ht="49.75" customHeight="1" x14ac:dyDescent="0.25">
      <c r="B42" s="59" t="s">
        <v>48</v>
      </c>
      <c r="C42" s="60" t="s">
        <v>19</v>
      </c>
      <c r="D42" s="33">
        <v>0</v>
      </c>
      <c r="E42" s="29">
        <f t="shared" ref="E42:H42" si="16">E19</f>
        <v>170000</v>
      </c>
      <c r="F42" s="29">
        <f t="shared" si="16"/>
        <v>0</v>
      </c>
      <c r="G42" s="29">
        <f t="shared" si="16"/>
        <v>0</v>
      </c>
      <c r="H42" s="29">
        <f t="shared" si="16"/>
        <v>0</v>
      </c>
      <c r="I42" s="29">
        <f>I19</f>
        <v>0</v>
      </c>
      <c r="J42" s="29">
        <f>J19</f>
        <v>0</v>
      </c>
      <c r="K42" s="29">
        <f>K19</f>
        <v>0</v>
      </c>
      <c r="L42" s="34">
        <v>2025</v>
      </c>
      <c r="M42"/>
      <c r="O42" s="6"/>
    </row>
    <row r="43" spans="1:16" s="31" customFormat="1" ht="33" customHeight="1" x14ac:dyDescent="0.25">
      <c r="A43" s="38"/>
      <c r="B43" s="44" t="s">
        <v>49</v>
      </c>
      <c r="C43" s="89" t="str">
        <f t="shared" ref="C43" si="17">C20</f>
        <v>Apakšprogramma 05.62.00 “Invaliditātes ekspertīžu nodrošināšana”</v>
      </c>
      <c r="D43" s="29">
        <v>0</v>
      </c>
      <c r="E43" s="29">
        <v>0</v>
      </c>
      <c r="F43" s="29">
        <v>0</v>
      </c>
      <c r="G43" s="29">
        <v>0</v>
      </c>
      <c r="H43" s="29">
        <f t="shared" ref="H43" si="18">H20</f>
        <v>17000</v>
      </c>
      <c r="I43" s="29">
        <f>I20</f>
        <v>17000</v>
      </c>
      <c r="J43" s="29">
        <v>0</v>
      </c>
      <c r="K43" s="29">
        <f>K20</f>
        <v>17000</v>
      </c>
      <c r="L43" s="77"/>
      <c r="M43"/>
      <c r="O43" s="76"/>
    </row>
    <row r="44" spans="1:16" s="31" customFormat="1" ht="32.15" customHeight="1" x14ac:dyDescent="0.25">
      <c r="A44" s="38"/>
      <c r="B44" s="61" t="s">
        <v>61</v>
      </c>
      <c r="C44" s="89" t="str">
        <f t="shared" ref="C44" si="19">C21</f>
        <v>Apakšprogramma 05.62.00 “Invaliditātes ekspertīžu nodrošināšana”</v>
      </c>
      <c r="D44" s="29">
        <f>D21</f>
        <v>0</v>
      </c>
      <c r="E44" s="29">
        <f>E21</f>
        <v>0</v>
      </c>
      <c r="F44" s="29">
        <f>F21</f>
        <v>0</v>
      </c>
      <c r="G44" s="29">
        <f>G21</f>
        <v>39204</v>
      </c>
      <c r="H44" s="29">
        <f>H21</f>
        <v>19239</v>
      </c>
      <c r="I44" s="29">
        <f>I21</f>
        <v>19239</v>
      </c>
      <c r="J44" s="29">
        <f>J21</f>
        <v>0</v>
      </c>
      <c r="K44" s="29">
        <f>K21</f>
        <v>19239</v>
      </c>
      <c r="L44" s="77"/>
      <c r="M44"/>
      <c r="O44" s="76"/>
    </row>
    <row r="45" spans="1:16" ht="62.5" customHeight="1" x14ac:dyDescent="0.25">
      <c r="B45" s="65" t="s">
        <v>46</v>
      </c>
      <c r="C45" s="87" t="s">
        <v>52</v>
      </c>
      <c r="D45" s="33">
        <v>0</v>
      </c>
      <c r="E45" s="33">
        <v>0</v>
      </c>
      <c r="F45" s="33">
        <v>0</v>
      </c>
      <c r="G45" s="33">
        <v>56749</v>
      </c>
      <c r="H45" s="33">
        <v>0</v>
      </c>
      <c r="I45" s="33">
        <v>0</v>
      </c>
      <c r="J45" s="33">
        <v>0</v>
      </c>
      <c r="K45" s="33">
        <v>0</v>
      </c>
      <c r="L45" s="34">
        <v>2025</v>
      </c>
      <c r="M45"/>
      <c r="O45" s="6"/>
    </row>
    <row r="46" spans="1:16" ht="49" customHeight="1" x14ac:dyDescent="0.25">
      <c r="B46" s="65" t="s">
        <v>47</v>
      </c>
      <c r="C46" s="87" t="s">
        <v>52</v>
      </c>
      <c r="D46" s="33">
        <v>0</v>
      </c>
      <c r="E46" s="33">
        <v>0</v>
      </c>
      <c r="F46" s="33">
        <v>0</v>
      </c>
      <c r="G46" s="33">
        <v>33880</v>
      </c>
      <c r="H46" s="33">
        <v>0</v>
      </c>
      <c r="I46" s="33">
        <v>0</v>
      </c>
      <c r="J46" s="33">
        <v>0</v>
      </c>
      <c r="K46" s="33">
        <v>0</v>
      </c>
      <c r="L46" s="34">
        <v>2025</v>
      </c>
      <c r="M46" s="40"/>
      <c r="O46" s="6"/>
    </row>
    <row r="47" spans="1:16" s="31" customFormat="1" ht="92" customHeight="1" x14ac:dyDescent="0.25">
      <c r="A47" s="38"/>
      <c r="B47" s="44" t="s">
        <v>54</v>
      </c>
      <c r="C47" s="43" t="s">
        <v>53</v>
      </c>
      <c r="D47" s="29">
        <v>0</v>
      </c>
      <c r="E47" s="29">
        <v>0</v>
      </c>
      <c r="F47" s="29">
        <v>0</v>
      </c>
      <c r="G47" s="29">
        <v>267725</v>
      </c>
      <c r="H47" s="29">
        <v>0</v>
      </c>
      <c r="I47" s="29">
        <v>0</v>
      </c>
      <c r="J47" s="29">
        <v>0</v>
      </c>
      <c r="K47" s="29">
        <v>0</v>
      </c>
      <c r="L47" s="30">
        <v>2025</v>
      </c>
      <c r="M47" s="40"/>
    </row>
    <row r="48" spans="1:16" s="4" customFormat="1" ht="20.5" customHeight="1" thickBot="1" x14ac:dyDescent="0.3">
      <c r="B48" s="56" t="s">
        <v>7</v>
      </c>
      <c r="C48" s="57" t="s">
        <v>7</v>
      </c>
      <c r="D48" s="13">
        <v>0</v>
      </c>
      <c r="E48" s="13">
        <v>0</v>
      </c>
      <c r="F48" s="13">
        <v>0</v>
      </c>
      <c r="G48" s="13">
        <v>0</v>
      </c>
      <c r="H48" s="13">
        <v>0</v>
      </c>
      <c r="I48" s="13">
        <v>0</v>
      </c>
      <c r="J48" s="13">
        <v>0</v>
      </c>
      <c r="K48" s="13">
        <v>0</v>
      </c>
      <c r="L48" s="14"/>
      <c r="M48" s="20"/>
    </row>
    <row r="49" spans="1:15" s="4" customFormat="1" ht="20.5" customHeight="1" x14ac:dyDescent="0.25">
      <c r="B49" s="75" t="s">
        <v>64</v>
      </c>
      <c r="C49" s="58" t="s">
        <v>14</v>
      </c>
      <c r="D49" s="10">
        <f t="shared" ref="D49:K49" si="20">SUM(D50:D50)</f>
        <v>0</v>
      </c>
      <c r="E49" s="10">
        <f t="shared" si="20"/>
        <v>0</v>
      </c>
      <c r="F49" s="10">
        <f t="shared" si="20"/>
        <v>0</v>
      </c>
      <c r="G49" s="10">
        <f t="shared" si="20"/>
        <v>2469</v>
      </c>
      <c r="H49" s="10">
        <f t="shared" si="20"/>
        <v>0</v>
      </c>
      <c r="I49" s="10">
        <f t="shared" si="20"/>
        <v>0</v>
      </c>
      <c r="J49" s="10">
        <f t="shared" si="20"/>
        <v>0</v>
      </c>
      <c r="K49" s="10">
        <f t="shared" si="20"/>
        <v>0</v>
      </c>
      <c r="L49" s="11"/>
      <c r="M49" s="9"/>
    </row>
    <row r="50" spans="1:15" ht="47.5" customHeight="1" x14ac:dyDescent="0.25">
      <c r="B50" s="55" t="s">
        <v>29</v>
      </c>
      <c r="C50" s="63" t="str">
        <f>C26</f>
        <v>Apakšprogramma 04.03.00 "Probācijas īstenošana"</v>
      </c>
      <c r="D50" s="1">
        <v>0</v>
      </c>
      <c r="E50" s="1">
        <v>0</v>
      </c>
      <c r="F50" s="1">
        <v>0</v>
      </c>
      <c r="G50" s="1">
        <f>G26</f>
        <v>2469</v>
      </c>
      <c r="H50" s="2">
        <v>0</v>
      </c>
      <c r="I50" s="1">
        <v>0</v>
      </c>
      <c r="J50" s="1">
        <v>0</v>
      </c>
      <c r="K50" s="1">
        <v>0</v>
      </c>
      <c r="L50" s="12">
        <v>2025</v>
      </c>
      <c r="M50" s="5"/>
      <c r="O50" s="6"/>
    </row>
    <row r="51" spans="1:15" s="4" customFormat="1" ht="20.5" customHeight="1" thickBot="1" x14ac:dyDescent="0.3">
      <c r="B51" s="56" t="s">
        <v>7</v>
      </c>
      <c r="C51" s="57" t="s">
        <v>7</v>
      </c>
      <c r="D51" s="13">
        <v>0</v>
      </c>
      <c r="E51" s="13">
        <v>0</v>
      </c>
      <c r="F51" s="13">
        <v>0</v>
      </c>
      <c r="G51" s="13">
        <v>0</v>
      </c>
      <c r="H51" s="13">
        <v>0</v>
      </c>
      <c r="I51" s="13">
        <v>0</v>
      </c>
      <c r="J51" s="13">
        <v>0</v>
      </c>
      <c r="K51" s="13">
        <v>0</v>
      </c>
      <c r="L51" s="14"/>
      <c r="M51" s="20"/>
    </row>
    <row r="52" spans="1:15" s="71" customFormat="1" ht="29.5" customHeight="1" x14ac:dyDescent="0.25">
      <c r="A52" s="78">
        <v>1</v>
      </c>
      <c r="B52" s="105" t="s">
        <v>41</v>
      </c>
      <c r="C52" s="105"/>
      <c r="D52" s="105"/>
      <c r="E52" s="105"/>
      <c r="F52" s="105"/>
      <c r="G52" s="105"/>
      <c r="H52" s="105"/>
      <c r="I52" s="105"/>
      <c r="J52" s="105"/>
      <c r="K52" s="105"/>
      <c r="L52" s="105"/>
      <c r="M52" s="66"/>
    </row>
    <row r="53" spans="1:15" s="71" customFormat="1" ht="27.65" customHeight="1" x14ac:dyDescent="0.25">
      <c r="A53" s="78">
        <v>2</v>
      </c>
      <c r="B53" s="97" t="s">
        <v>44</v>
      </c>
      <c r="C53" s="97"/>
      <c r="D53" s="97"/>
      <c r="E53" s="97"/>
      <c r="F53" s="97"/>
      <c r="G53" s="97"/>
      <c r="H53" s="97"/>
      <c r="I53" s="97"/>
      <c r="J53" s="97"/>
      <c r="K53" s="97"/>
      <c r="L53" s="97"/>
      <c r="M53" s="66"/>
    </row>
    <row r="54" spans="1:15" s="71" customFormat="1" ht="28.5" customHeight="1" x14ac:dyDescent="0.25">
      <c r="A54" s="78">
        <v>3</v>
      </c>
      <c r="B54" s="97" t="s">
        <v>66</v>
      </c>
      <c r="C54" s="97"/>
      <c r="D54" s="97"/>
      <c r="E54" s="97"/>
      <c r="F54" s="97"/>
      <c r="G54" s="97"/>
      <c r="H54" s="97"/>
      <c r="I54" s="97"/>
      <c r="J54" s="97"/>
      <c r="K54" s="97"/>
      <c r="L54" s="97"/>
      <c r="M54" s="66"/>
    </row>
    <row r="55" spans="1:15" s="71" customFormat="1" ht="29" customHeight="1" x14ac:dyDescent="0.25">
      <c r="A55" s="79">
        <v>4</v>
      </c>
      <c r="B55" s="96" t="s">
        <v>63</v>
      </c>
      <c r="C55" s="96"/>
      <c r="D55" s="96"/>
      <c r="E55" s="96"/>
      <c r="F55" s="96"/>
      <c r="G55" s="96"/>
      <c r="H55" s="96"/>
      <c r="I55" s="96"/>
      <c r="J55" s="96"/>
      <c r="K55" s="96"/>
      <c r="L55" s="96"/>
      <c r="M55" s="66"/>
    </row>
    <row r="56" spans="1:15" s="72" customFormat="1" ht="70.5" customHeight="1" x14ac:dyDescent="0.25">
      <c r="A56" s="79">
        <v>5</v>
      </c>
      <c r="B56" s="96" t="s">
        <v>62</v>
      </c>
      <c r="C56" s="96"/>
      <c r="D56" s="96"/>
      <c r="E56" s="96"/>
      <c r="F56" s="96"/>
      <c r="G56" s="96"/>
      <c r="H56" s="96"/>
      <c r="I56" s="96"/>
      <c r="J56" s="96"/>
      <c r="K56" s="96"/>
      <c r="L56" s="96"/>
      <c r="M56" s="67"/>
    </row>
    <row r="57" spans="1:15" s="73" customFormat="1" ht="32.15" customHeight="1" x14ac:dyDescent="0.25">
      <c r="A57" s="78">
        <v>6</v>
      </c>
      <c r="B57" s="97" t="s">
        <v>67</v>
      </c>
      <c r="C57" s="97"/>
      <c r="D57" s="97"/>
      <c r="E57" s="97"/>
      <c r="F57" s="97"/>
      <c r="G57" s="97"/>
      <c r="H57" s="97"/>
      <c r="I57" s="97"/>
      <c r="J57" s="97"/>
      <c r="K57" s="97"/>
      <c r="L57" s="97"/>
      <c r="M57" s="68"/>
    </row>
    <row r="58" spans="1:15" s="73" customFormat="1" ht="28" customHeight="1" x14ac:dyDescent="0.25">
      <c r="A58" s="78">
        <v>7</v>
      </c>
      <c r="B58" s="97" t="s">
        <v>39</v>
      </c>
      <c r="C58" s="97"/>
      <c r="D58" s="97"/>
      <c r="E58" s="97"/>
      <c r="F58" s="97"/>
      <c r="G58" s="97"/>
      <c r="H58" s="97"/>
      <c r="I58" s="97"/>
      <c r="J58" s="97"/>
      <c r="K58" s="97"/>
      <c r="L58" s="97"/>
      <c r="M58" s="68"/>
    </row>
    <row r="59" spans="1:15" s="73" customFormat="1" ht="32.5" customHeight="1" x14ac:dyDescent="0.25">
      <c r="A59" s="78">
        <v>8</v>
      </c>
      <c r="B59" s="97" t="s">
        <v>68</v>
      </c>
      <c r="C59" s="97"/>
      <c r="D59" s="97"/>
      <c r="E59" s="97"/>
      <c r="F59" s="97"/>
      <c r="G59" s="97"/>
      <c r="H59" s="97"/>
      <c r="I59" s="97"/>
      <c r="J59" s="97"/>
      <c r="K59" s="97"/>
      <c r="L59" s="97"/>
      <c r="M59" s="68"/>
    </row>
    <row r="60" spans="1:15" s="73" customFormat="1" ht="31" customHeight="1" x14ac:dyDescent="0.25">
      <c r="A60" s="78">
        <v>9</v>
      </c>
      <c r="B60" s="97" t="s">
        <v>40</v>
      </c>
      <c r="C60" s="97"/>
      <c r="D60" s="97"/>
      <c r="E60" s="97"/>
      <c r="F60" s="97"/>
      <c r="G60" s="97"/>
      <c r="H60" s="97"/>
      <c r="I60" s="97"/>
      <c r="J60" s="97"/>
      <c r="K60" s="97"/>
      <c r="L60" s="97"/>
      <c r="M60" s="68"/>
    </row>
    <row r="61" spans="1:15" s="73" customFormat="1" ht="66.5" customHeight="1" x14ac:dyDescent="0.25">
      <c r="A61" s="80">
        <v>10</v>
      </c>
      <c r="B61" s="96" t="s">
        <v>55</v>
      </c>
      <c r="C61" s="96"/>
      <c r="D61" s="96"/>
      <c r="E61" s="96"/>
      <c r="F61" s="96"/>
      <c r="G61" s="96"/>
      <c r="H61" s="96"/>
      <c r="I61" s="96"/>
      <c r="J61" s="96"/>
      <c r="K61" s="96"/>
      <c r="L61" s="96"/>
      <c r="M61" s="70"/>
    </row>
    <row r="62" spans="1:15" ht="58" customHeight="1" x14ac:dyDescent="0.25">
      <c r="A62" s="4">
        <v>11</v>
      </c>
      <c r="B62" s="96" t="s">
        <v>65</v>
      </c>
      <c r="C62" s="96"/>
      <c r="D62" s="96"/>
      <c r="E62" s="96"/>
      <c r="F62" s="96"/>
      <c r="G62" s="96"/>
      <c r="H62" s="96"/>
      <c r="I62" s="96"/>
      <c r="J62" s="96"/>
      <c r="K62" s="96"/>
      <c r="L62" s="96"/>
    </row>
    <row r="63" spans="1:15" s="72" customFormat="1" ht="15" customHeight="1" x14ac:dyDescent="0.25">
      <c r="A63" s="78">
        <v>12</v>
      </c>
      <c r="B63" s="93" t="s">
        <v>38</v>
      </c>
      <c r="C63" s="94"/>
      <c r="D63" s="94"/>
      <c r="E63" s="94"/>
      <c r="F63" s="94"/>
      <c r="G63" s="94"/>
      <c r="H63" s="94"/>
      <c r="I63" s="94"/>
      <c r="J63" s="94"/>
      <c r="K63" s="94"/>
      <c r="L63" s="95"/>
      <c r="M63" s="69"/>
    </row>
    <row r="64" spans="1:15" s="72" customFormat="1" ht="15" customHeight="1" x14ac:dyDescent="0.25">
      <c r="A64" s="78">
        <v>13</v>
      </c>
      <c r="B64" s="93" t="s">
        <v>37</v>
      </c>
      <c r="C64" s="94"/>
      <c r="D64" s="94"/>
      <c r="E64" s="94"/>
      <c r="F64" s="94"/>
      <c r="G64" s="94"/>
      <c r="H64" s="94"/>
      <c r="I64" s="94"/>
      <c r="J64" s="94"/>
      <c r="K64" s="94"/>
      <c r="L64" s="95"/>
      <c r="M64" s="69"/>
    </row>
  </sheetData>
  <mergeCells count="18">
    <mergeCell ref="B52:L52"/>
    <mergeCell ref="B53:L53"/>
    <mergeCell ref="B54:L54"/>
    <mergeCell ref="B55:L55"/>
    <mergeCell ref="B57:L57"/>
    <mergeCell ref="B2:L2"/>
    <mergeCell ref="B3:B4"/>
    <mergeCell ref="D3:F3"/>
    <mergeCell ref="G3:K3"/>
    <mergeCell ref="L3:L4"/>
    <mergeCell ref="B64:L64"/>
    <mergeCell ref="B56:L56"/>
    <mergeCell ref="B62:L62"/>
    <mergeCell ref="B60:L60"/>
    <mergeCell ref="B61:L61"/>
    <mergeCell ref="B63:L63"/>
    <mergeCell ref="B58:L58"/>
    <mergeCell ref="B59:L59"/>
  </mergeCells>
  <pageMargins left="0.51181102362204722" right="0.51181102362204722" top="1.1417322834645669" bottom="0.74803149606299213" header="0.31496062992125984" footer="0.31496062992125984"/>
  <pageSetup paperSize="9" scale="6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Ietekme uz budžetu</vt:lpstr>
      <vt:lpstr>'Ietekme uz budžetu'!Print_Area</vt:lpstr>
      <vt:lpstr>'Ietekme uz budžetu'!Print_Titles</vt:lpstr>
    </vt:vector>
  </TitlesOfParts>
  <Company>LaBmin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lilitac</dc:creator>
  <cp:lastModifiedBy>Zanda Beinare</cp:lastModifiedBy>
  <cp:lastPrinted>2023-08-29T14:24:45Z</cp:lastPrinted>
  <dcterms:created xsi:type="dcterms:W3CDTF">2012-09-03T07:32:21Z</dcterms:created>
  <dcterms:modified xsi:type="dcterms:W3CDTF">2024-03-15T13:48:23Z</dcterms:modified>
</cp:coreProperties>
</file>