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dgars.severs\Documents\SPP\_2022_2027\Izstrade\___uz_MK\_uz_MK\Atkartoti_precizetie\"/>
    </mc:Choice>
  </mc:AlternateContent>
  <bookViews>
    <workbookView xWindow="0" yWindow="0" windowWidth="21600" windowHeight="9732" tabRatio="500"/>
  </bookViews>
  <sheets>
    <sheet name="MK not. 737 1.piel. VI. sadaļa" sheetId="1" r:id="rId1"/>
  </sheets>
  <calcPr calcId="152511"/>
  <extLst>
    <ext xmlns:loext="http://schemas.libreoffice.org/" uri="{7626C862-2A13-11E5-B345-FEFF819CDC9F}">
      <loext:extCalcPr stringRefSyntax="ExcelA1"/>
    </ext>
  </extLst>
</workbook>
</file>

<file path=xl/calcChain.xml><?xml version="1.0" encoding="utf-8"?>
<calcChain xmlns="http://schemas.openxmlformats.org/spreadsheetml/2006/main">
  <c r="H5" i="1" l="1"/>
  <c r="H451" i="1" l="1"/>
  <c r="H320" i="1"/>
  <c r="F650" i="1" l="1"/>
  <c r="F646" i="1" s="1"/>
  <c r="F645" i="1" s="1"/>
  <c r="F641" i="1" s="1"/>
  <c r="F624" i="1"/>
  <c r="F620" i="1" s="1"/>
  <c r="F619" i="1" s="1"/>
  <c r="F615" i="1" s="1"/>
  <c r="F598" i="1"/>
  <c r="F593" i="1" s="1"/>
  <c r="F589" i="1" s="1"/>
  <c r="F594" i="1"/>
  <c r="F568" i="1"/>
  <c r="F567" i="1" s="1"/>
  <c r="F563" i="1" s="1"/>
  <c r="F559" i="1"/>
  <c r="F554" i="1" s="1"/>
  <c r="F550" i="1" s="1"/>
  <c r="F555" i="1"/>
  <c r="F534" i="1"/>
  <c r="F533" i="1" s="1"/>
  <c r="F528" i="1" s="1"/>
  <c r="F524" i="1" s="1"/>
  <c r="F507" i="1"/>
  <c r="F503" i="1"/>
  <c r="F502" i="1"/>
  <c r="F498" i="1" s="1"/>
  <c r="F482" i="1"/>
  <c r="F481" i="1" s="1"/>
  <c r="F468" i="1"/>
  <c r="F463" i="1" s="1"/>
  <c r="F459" i="1" s="1"/>
  <c r="F464" i="1"/>
  <c r="F455" i="1"/>
  <c r="F450" i="1" s="1"/>
  <c r="F446" i="1" s="1"/>
  <c r="F451" i="1"/>
  <c r="F443" i="1"/>
  <c r="F442" i="1"/>
  <c r="F437" i="1" s="1"/>
  <c r="F433" i="1" s="1"/>
  <c r="F438" i="1"/>
  <c r="F426" i="1"/>
  <c r="F423" i="1"/>
  <c r="F422" i="1"/>
  <c r="F421" i="1"/>
  <c r="F399" i="1"/>
  <c r="F398" i="1" s="1"/>
  <c r="F394" i="1" s="1"/>
  <c r="F376" i="1"/>
  <c r="F372" i="1"/>
  <c r="F371" i="1" s="1"/>
  <c r="F367" i="1" s="1"/>
  <c r="F363" i="1"/>
  <c r="F358" i="1" s="1"/>
  <c r="F354" i="1" s="1"/>
  <c r="F359" i="1"/>
  <c r="F324" i="1"/>
  <c r="F320" i="1"/>
  <c r="F319" i="1" s="1"/>
  <c r="F315" i="1" s="1"/>
  <c r="F311" i="1"/>
  <c r="F307" i="1"/>
  <c r="F306" i="1" s="1"/>
  <c r="F292" i="1"/>
  <c r="F289" i="1"/>
  <c r="F288" i="1"/>
  <c r="F287" i="1"/>
  <c r="F247" i="1"/>
  <c r="F170" i="1" s="1"/>
  <c r="F18" i="1" s="1"/>
  <c r="F17" i="1" s="1"/>
  <c r="F238" i="1"/>
  <c r="F208" i="1"/>
  <c r="F204" i="1"/>
  <c r="F203" i="1"/>
  <c r="F199" i="1" s="1"/>
  <c r="F195" i="1"/>
  <c r="F191" i="1" s="1"/>
  <c r="F190" i="1" s="1"/>
  <c r="F186" i="1" s="1"/>
  <c r="F140" i="1"/>
  <c r="F136" i="1" s="1"/>
  <c r="F135" i="1" s="1"/>
  <c r="F131" i="1" s="1"/>
  <c r="F98" i="1"/>
  <c r="F94" i="1"/>
  <c r="F93" i="1" s="1"/>
  <c r="F89" i="1" s="1"/>
  <c r="F31" i="1"/>
  <c r="F30" i="1" s="1"/>
  <c r="F26" i="1" s="1"/>
  <c r="F25" i="1" s="1"/>
  <c r="F23" i="1"/>
  <c r="F7" i="1"/>
  <c r="E650" i="1"/>
  <c r="E646" i="1" s="1"/>
  <c r="E645" i="1" s="1"/>
  <c r="E641" i="1" s="1"/>
  <c r="E624" i="1"/>
  <c r="E620" i="1" s="1"/>
  <c r="E619" i="1" s="1"/>
  <c r="E615" i="1" s="1"/>
  <c r="E598" i="1"/>
  <c r="E593" i="1" s="1"/>
  <c r="E589" i="1" s="1"/>
  <c r="E594" i="1"/>
  <c r="E568" i="1"/>
  <c r="E567" i="1" s="1"/>
  <c r="E563" i="1" s="1"/>
  <c r="E559" i="1"/>
  <c r="E554" i="1" s="1"/>
  <c r="E550" i="1" s="1"/>
  <c r="E555" i="1"/>
  <c r="E546" i="1"/>
  <c r="E541" i="1" s="1"/>
  <c r="E537" i="1" s="1"/>
  <c r="E542" i="1"/>
  <c r="E534" i="1"/>
  <c r="E533" i="1" s="1"/>
  <c r="E528" i="1" s="1"/>
  <c r="E524" i="1" s="1"/>
  <c r="E520" i="1"/>
  <c r="E515" i="1" s="1"/>
  <c r="E511" i="1" s="1"/>
  <c r="E516" i="1"/>
  <c r="E507" i="1"/>
  <c r="E502" i="1" s="1"/>
  <c r="E498" i="1" s="1"/>
  <c r="E503" i="1"/>
  <c r="E482" i="1"/>
  <c r="E477" i="1" s="1"/>
  <c r="E476" i="1" s="1"/>
  <c r="E472" i="1" s="1"/>
  <c r="E481" i="1"/>
  <c r="E468" i="1"/>
  <c r="E463" i="1" s="1"/>
  <c r="E459" i="1" s="1"/>
  <c r="E464" i="1"/>
  <c r="E455" i="1"/>
  <c r="E450" i="1" s="1"/>
  <c r="E446" i="1" s="1"/>
  <c r="E451" i="1"/>
  <c r="E443" i="1"/>
  <c r="E438" i="1" s="1"/>
  <c r="E426" i="1"/>
  <c r="E423" i="1"/>
  <c r="E422" i="1"/>
  <c r="E421" i="1"/>
  <c r="E416" i="1"/>
  <c r="E412" i="1"/>
  <c r="E411" i="1" s="1"/>
  <c r="E399" i="1"/>
  <c r="E398" i="1" s="1"/>
  <c r="E394" i="1" s="1"/>
  <c r="E392" i="1"/>
  <c r="E389" i="1"/>
  <c r="E385" i="1"/>
  <c r="E376" i="1"/>
  <c r="E372" i="1" s="1"/>
  <c r="E371" i="1" s="1"/>
  <c r="E367" i="1" s="1"/>
  <c r="E363" i="1"/>
  <c r="E358" i="1" s="1"/>
  <c r="E354" i="1" s="1"/>
  <c r="E359" i="1"/>
  <c r="E337" i="1"/>
  <c r="E333" i="1"/>
  <c r="E332" i="1" s="1"/>
  <c r="E328" i="1" s="1"/>
  <c r="E324" i="1"/>
  <c r="E320" i="1"/>
  <c r="E319" i="1"/>
  <c r="E315" i="1" s="1"/>
  <c r="E311" i="1"/>
  <c r="E307" i="1"/>
  <c r="E292" i="1"/>
  <c r="E289" i="1"/>
  <c r="E288" i="1"/>
  <c r="E287" i="1"/>
  <c r="E282" i="1"/>
  <c r="E275" i="1" s="1"/>
  <c r="E274" i="1" s="1"/>
  <c r="E270" i="1" s="1"/>
  <c r="E247" i="1"/>
  <c r="E170" i="1" s="1"/>
  <c r="E18" i="1" s="1"/>
  <c r="E17" i="1" s="1"/>
  <c r="E238" i="1"/>
  <c r="E209" i="1"/>
  <c r="E208" i="1" s="1"/>
  <c r="E203" i="1" s="1"/>
  <c r="E199" i="1" s="1"/>
  <c r="E195" i="1"/>
  <c r="E167" i="1" s="1"/>
  <c r="E166" i="1" s="1"/>
  <c r="E191" i="1"/>
  <c r="E190" i="1" s="1"/>
  <c r="E186" i="1" s="1"/>
  <c r="E140" i="1"/>
  <c r="E136" i="1"/>
  <c r="E135" i="1" s="1"/>
  <c r="E131" i="1" s="1"/>
  <c r="E127" i="1"/>
  <c r="E122" i="1"/>
  <c r="E118" i="1" s="1"/>
  <c r="E114" i="1"/>
  <c r="E109" i="1"/>
  <c r="E105" i="1" s="1"/>
  <c r="E101" i="1"/>
  <c r="E98" i="1"/>
  <c r="E94" i="1"/>
  <c r="E93" i="1" s="1"/>
  <c r="E89" i="1" s="1"/>
  <c r="E59" i="1"/>
  <c r="E54" i="1"/>
  <c r="E50" i="1"/>
  <c r="E33" i="1"/>
  <c r="E31" i="1"/>
  <c r="E30" i="1" s="1"/>
  <c r="E26" i="1" s="1"/>
  <c r="E25" i="1" s="1"/>
  <c r="E23" i="1"/>
  <c r="E7" i="1"/>
  <c r="D650" i="1"/>
  <c r="D646" i="1" s="1"/>
  <c r="D645" i="1" s="1"/>
  <c r="D641" i="1" s="1"/>
  <c r="D624" i="1"/>
  <c r="D620" i="1" s="1"/>
  <c r="D619" i="1" s="1"/>
  <c r="D615" i="1" s="1"/>
  <c r="D598" i="1"/>
  <c r="D593" i="1" s="1"/>
  <c r="D589" i="1" s="1"/>
  <c r="D594" i="1"/>
  <c r="D568" i="1"/>
  <c r="D567" i="1" s="1"/>
  <c r="D563" i="1" s="1"/>
  <c r="D559" i="1"/>
  <c r="D554" i="1" s="1"/>
  <c r="D550" i="1" s="1"/>
  <c r="D555" i="1"/>
  <c r="D546" i="1"/>
  <c r="D541" i="1" s="1"/>
  <c r="D537" i="1" s="1"/>
  <c r="D542" i="1"/>
  <c r="D534" i="1"/>
  <c r="D533" i="1" s="1"/>
  <c r="D528" i="1" s="1"/>
  <c r="D524" i="1" s="1"/>
  <c r="D520" i="1"/>
  <c r="D515" i="1" s="1"/>
  <c r="D511" i="1" s="1"/>
  <c r="D516" i="1"/>
  <c r="D507" i="1"/>
  <c r="D502" i="1" s="1"/>
  <c r="D498" i="1" s="1"/>
  <c r="D503" i="1"/>
  <c r="D482" i="1"/>
  <c r="D481" i="1" s="1"/>
  <c r="D468" i="1"/>
  <c r="D463" i="1" s="1"/>
  <c r="D459" i="1" s="1"/>
  <c r="D464" i="1"/>
  <c r="D455" i="1"/>
  <c r="D450" i="1" s="1"/>
  <c r="D446" i="1" s="1"/>
  <c r="D451" i="1"/>
  <c r="D443" i="1"/>
  <c r="D442" i="1" s="1"/>
  <c r="D437" i="1" s="1"/>
  <c r="D426" i="1"/>
  <c r="D423" i="1"/>
  <c r="D422" i="1"/>
  <c r="D421" i="1"/>
  <c r="D416" i="1"/>
  <c r="D412" i="1" s="1"/>
  <c r="D411" i="1" s="1"/>
  <c r="D399" i="1"/>
  <c r="D398" i="1"/>
  <c r="D394" i="1" s="1"/>
  <c r="D392" i="1"/>
  <c r="D389" i="1"/>
  <c r="D385" i="1"/>
  <c r="D376" i="1"/>
  <c r="D372" i="1"/>
  <c r="D371" i="1" s="1"/>
  <c r="D367" i="1" s="1"/>
  <c r="D363" i="1"/>
  <c r="D358" i="1" s="1"/>
  <c r="D354" i="1" s="1"/>
  <c r="D359" i="1"/>
  <c r="D337" i="1"/>
  <c r="D333" i="1" s="1"/>
  <c r="D332" i="1" s="1"/>
  <c r="D328" i="1" s="1"/>
  <c r="D324" i="1"/>
  <c r="D320" i="1"/>
  <c r="D319" i="1" s="1"/>
  <c r="D315" i="1" s="1"/>
  <c r="D311" i="1"/>
  <c r="D307" i="1" s="1"/>
  <c r="D306" i="1" s="1"/>
  <c r="D292" i="1"/>
  <c r="D289" i="1"/>
  <c r="D288" i="1"/>
  <c r="D287" i="1"/>
  <c r="D282" i="1"/>
  <c r="D275" i="1" s="1"/>
  <c r="D274" i="1" s="1"/>
  <c r="D270" i="1" s="1"/>
  <c r="D247" i="1"/>
  <c r="D170" i="1" s="1"/>
  <c r="D18" i="1" s="1"/>
  <c r="D17" i="1" s="1"/>
  <c r="D238" i="1"/>
  <c r="D209" i="1"/>
  <c r="D208" i="1" s="1"/>
  <c r="D203" i="1" s="1"/>
  <c r="D199" i="1" s="1"/>
  <c r="D196" i="1"/>
  <c r="D195" i="1" s="1"/>
  <c r="D169" i="1"/>
  <c r="D153" i="1"/>
  <c r="D148" i="1"/>
  <c r="D144" i="1"/>
  <c r="D140" i="1"/>
  <c r="D136" i="1" s="1"/>
  <c r="D135" i="1" s="1"/>
  <c r="D131" i="1" s="1"/>
  <c r="D101" i="1"/>
  <c r="D98" i="1"/>
  <c r="D94" i="1"/>
  <c r="D93" i="1"/>
  <c r="D89" i="1" s="1"/>
  <c r="D85" i="1"/>
  <c r="D80" i="1"/>
  <c r="D76" i="1" s="1"/>
  <c r="D72" i="1"/>
  <c r="D67" i="1"/>
  <c r="D63" i="1" s="1"/>
  <c r="D59" i="1"/>
  <c r="D54" i="1"/>
  <c r="D50" i="1" s="1"/>
  <c r="D46" i="1"/>
  <c r="D41" i="1"/>
  <c r="D37" i="1" s="1"/>
  <c r="D33" i="1"/>
  <c r="D31" i="1"/>
  <c r="D30" i="1" s="1"/>
  <c r="D26" i="1" s="1"/>
  <c r="D25" i="1" s="1"/>
  <c r="D23" i="1"/>
  <c r="D7" i="1"/>
  <c r="E384" i="1" l="1"/>
  <c r="E380" i="1" s="1"/>
  <c r="E291" i="1"/>
  <c r="E296" i="1" s="1"/>
  <c r="E295" i="1" s="1"/>
  <c r="D21" i="1"/>
  <c r="E204" i="1"/>
  <c r="D384" i="1"/>
  <c r="D380" i="1" s="1"/>
  <c r="E442" i="1"/>
  <c r="E437" i="1" s="1"/>
  <c r="E433" i="1" s="1"/>
  <c r="E420" i="1" s="1"/>
  <c r="F167" i="1"/>
  <c r="F166" i="1" s="1"/>
  <c r="F21" i="1"/>
  <c r="F302" i="1"/>
  <c r="F286" i="1" s="1"/>
  <c r="F290" i="1"/>
  <c r="F169" i="1"/>
  <c r="F477" i="1"/>
  <c r="F476" i="1" s="1"/>
  <c r="F472" i="1" s="1"/>
  <c r="F420" i="1" s="1"/>
  <c r="F291" i="1"/>
  <c r="F296" i="1" s="1"/>
  <c r="F295" i="1" s="1"/>
  <c r="F529" i="1"/>
  <c r="D167" i="1"/>
  <c r="D162" i="1" s="1"/>
  <c r="D161" i="1" s="1"/>
  <c r="D157" i="1" s="1"/>
  <c r="D191" i="1"/>
  <c r="D190" i="1" s="1"/>
  <c r="D186" i="1" s="1"/>
  <c r="D204" i="1"/>
  <c r="D438" i="1"/>
  <c r="E169" i="1"/>
  <c r="E306" i="1"/>
  <c r="E302" i="1" s="1"/>
  <c r="E286" i="1" s="1"/>
  <c r="E21" i="1"/>
  <c r="E424" i="1"/>
  <c r="E162" i="1"/>
  <c r="E161" i="1" s="1"/>
  <c r="E157" i="1" s="1"/>
  <c r="E529" i="1"/>
  <c r="E425" i="1" s="1"/>
  <c r="D433" i="1"/>
  <c r="D166" i="1"/>
  <c r="D302" i="1"/>
  <c r="D286" i="1" s="1"/>
  <c r="D290" i="1"/>
  <c r="D477" i="1"/>
  <c r="D476" i="1" s="1"/>
  <c r="D472" i="1" s="1"/>
  <c r="D291" i="1"/>
  <c r="D296" i="1" s="1"/>
  <c r="D295" i="1" s="1"/>
  <c r="D529" i="1"/>
  <c r="E290" i="1" l="1"/>
  <c r="F162" i="1"/>
  <c r="F161" i="1" s="1"/>
  <c r="F157" i="1" s="1"/>
  <c r="F425" i="1"/>
  <c r="F429" i="1" s="1"/>
  <c r="F424" i="1"/>
  <c r="D424" i="1"/>
  <c r="E430" i="1"/>
  <c r="E15" i="1" s="1"/>
  <c r="E429" i="1"/>
  <c r="D420" i="1"/>
  <c r="D425" i="1"/>
  <c r="I651" i="1"/>
  <c r="J651" i="1"/>
  <c r="K651" i="1"/>
  <c r="L651" i="1"/>
  <c r="H651" i="1"/>
  <c r="F430" i="1" l="1"/>
  <c r="F15" i="1" s="1"/>
  <c r="F14" i="1"/>
  <c r="F10" i="1"/>
  <c r="F9" i="1" s="1"/>
  <c r="F5" i="1" s="1"/>
  <c r="E14" i="1"/>
  <c r="E10" i="1"/>
  <c r="E9" i="1" s="1"/>
  <c r="E5" i="1" s="1"/>
  <c r="D430" i="1"/>
  <c r="D15" i="1" s="1"/>
  <c r="D429" i="1"/>
  <c r="D10" i="1" l="1"/>
  <c r="D9" i="1" s="1"/>
  <c r="D5" i="1" s="1"/>
  <c r="D14" i="1"/>
  <c r="I477" i="1"/>
  <c r="J477" i="1"/>
  <c r="K477" i="1"/>
  <c r="L477" i="1"/>
  <c r="C651" i="1" l="1"/>
  <c r="L650" i="1"/>
  <c r="K650" i="1"/>
  <c r="K646" i="1" s="1"/>
  <c r="K645" i="1" s="1"/>
  <c r="K641" i="1" s="1"/>
  <c r="J650" i="1"/>
  <c r="J646" i="1" s="1"/>
  <c r="J645" i="1" s="1"/>
  <c r="J641" i="1" s="1"/>
  <c r="I650" i="1"/>
  <c r="I646" i="1" s="1"/>
  <c r="I645" i="1" s="1"/>
  <c r="I641" i="1" s="1"/>
  <c r="H650" i="1"/>
  <c r="G650" i="1"/>
  <c r="C647" i="1"/>
  <c r="L646" i="1"/>
  <c r="L645" i="1" s="1"/>
  <c r="L641" i="1" s="1"/>
  <c r="H646" i="1"/>
  <c r="H645" i="1" s="1"/>
  <c r="H641" i="1" s="1"/>
  <c r="G646" i="1"/>
  <c r="G645" i="1" s="1"/>
  <c r="G641" i="1" s="1"/>
  <c r="C644" i="1"/>
  <c r="C643" i="1"/>
  <c r="C642" i="1"/>
  <c r="C639" i="1"/>
  <c r="C638" i="1"/>
  <c r="C637" i="1"/>
  <c r="C636" i="1"/>
  <c r="C635" i="1"/>
  <c r="C634" i="1"/>
  <c r="C633" i="1"/>
  <c r="C632" i="1"/>
  <c r="C631" i="1"/>
  <c r="C630" i="1"/>
  <c r="C629" i="1"/>
  <c r="C628" i="1"/>
  <c r="C626" i="1"/>
  <c r="J624" i="1"/>
  <c r="C625" i="1"/>
  <c r="L624" i="1"/>
  <c r="K624" i="1"/>
  <c r="I624" i="1"/>
  <c r="I620" i="1" s="1"/>
  <c r="I619" i="1" s="1"/>
  <c r="I615" i="1" s="1"/>
  <c r="H624" i="1"/>
  <c r="G624" i="1"/>
  <c r="G620" i="1" s="1"/>
  <c r="C621" i="1"/>
  <c r="G619" i="1"/>
  <c r="G615" i="1" s="1"/>
  <c r="C618" i="1"/>
  <c r="C617" i="1"/>
  <c r="C616" i="1"/>
  <c r="C613" i="1"/>
  <c r="C612" i="1"/>
  <c r="C611" i="1"/>
  <c r="C610" i="1"/>
  <c r="C609" i="1"/>
  <c r="C608" i="1"/>
  <c r="C607" i="1"/>
  <c r="C606" i="1"/>
  <c r="C605" i="1"/>
  <c r="C604" i="1"/>
  <c r="C603" i="1"/>
  <c r="C602" i="1"/>
  <c r="C600" i="1"/>
  <c r="C599" i="1"/>
  <c r="L598" i="1"/>
  <c r="L593" i="1" s="1"/>
  <c r="L589" i="1" s="1"/>
  <c r="K598" i="1"/>
  <c r="K593" i="1" s="1"/>
  <c r="K589" i="1" s="1"/>
  <c r="J598" i="1"/>
  <c r="J593" i="1" s="1"/>
  <c r="J589" i="1" s="1"/>
  <c r="I598" i="1"/>
  <c r="I593" i="1" s="1"/>
  <c r="I589" i="1" s="1"/>
  <c r="H598" i="1"/>
  <c r="H593" i="1" s="1"/>
  <c r="H589" i="1" s="1"/>
  <c r="G598" i="1"/>
  <c r="G593" i="1" s="1"/>
  <c r="G589" i="1" s="1"/>
  <c r="C595" i="1"/>
  <c r="L594" i="1"/>
  <c r="K594" i="1"/>
  <c r="J594" i="1"/>
  <c r="I594" i="1"/>
  <c r="H594" i="1"/>
  <c r="G594" i="1"/>
  <c r="C592" i="1"/>
  <c r="C591" i="1"/>
  <c r="C590" i="1"/>
  <c r="C587" i="1"/>
  <c r="C586" i="1"/>
  <c r="C585" i="1"/>
  <c r="C584" i="1"/>
  <c r="C583" i="1"/>
  <c r="C582" i="1"/>
  <c r="C581" i="1"/>
  <c r="C580" i="1"/>
  <c r="C579" i="1"/>
  <c r="C578" i="1"/>
  <c r="C577" i="1"/>
  <c r="C576" i="1"/>
  <c r="L574" i="1"/>
  <c r="K574" i="1"/>
  <c r="J574" i="1"/>
  <c r="I574" i="1"/>
  <c r="H574" i="1"/>
  <c r="C573" i="1"/>
  <c r="L572" i="1"/>
  <c r="L568" i="1" s="1"/>
  <c r="L567" i="1" s="1"/>
  <c r="L563" i="1" s="1"/>
  <c r="K572" i="1"/>
  <c r="K568" i="1" s="1"/>
  <c r="K567" i="1" s="1"/>
  <c r="K563" i="1" s="1"/>
  <c r="J572" i="1"/>
  <c r="I572" i="1"/>
  <c r="H572" i="1"/>
  <c r="H568" i="1" s="1"/>
  <c r="H567" i="1" s="1"/>
  <c r="H563" i="1" s="1"/>
  <c r="G572" i="1"/>
  <c r="C569" i="1"/>
  <c r="G568" i="1"/>
  <c r="G567" i="1" s="1"/>
  <c r="G563" i="1" s="1"/>
  <c r="C566" i="1"/>
  <c r="C565" i="1"/>
  <c r="C564" i="1"/>
  <c r="C561" i="1"/>
  <c r="C560" i="1"/>
  <c r="L559" i="1"/>
  <c r="L554" i="1" s="1"/>
  <c r="L550" i="1" s="1"/>
  <c r="K559" i="1"/>
  <c r="K554" i="1" s="1"/>
  <c r="J559" i="1"/>
  <c r="J554" i="1" s="1"/>
  <c r="J550" i="1" s="1"/>
  <c r="I559" i="1"/>
  <c r="I554" i="1" s="1"/>
  <c r="I550" i="1" s="1"/>
  <c r="H559" i="1"/>
  <c r="H554" i="1" s="1"/>
  <c r="H550" i="1" s="1"/>
  <c r="G559" i="1"/>
  <c r="G554" i="1" s="1"/>
  <c r="G550" i="1" s="1"/>
  <c r="C556" i="1"/>
  <c r="L555" i="1"/>
  <c r="K555" i="1"/>
  <c r="J555" i="1"/>
  <c r="I555" i="1"/>
  <c r="H555" i="1"/>
  <c r="G555" i="1"/>
  <c r="C553" i="1"/>
  <c r="C552" i="1"/>
  <c r="C551" i="1"/>
  <c r="K550" i="1"/>
  <c r="C548" i="1"/>
  <c r="C545" i="1"/>
  <c r="C544" i="1"/>
  <c r="C543" i="1"/>
  <c r="C540" i="1"/>
  <c r="C539" i="1"/>
  <c r="C538" i="1"/>
  <c r="C535" i="1"/>
  <c r="L533" i="1"/>
  <c r="L528" i="1" s="1"/>
  <c r="L524" i="1" s="1"/>
  <c r="K533" i="1"/>
  <c r="K528" i="1" s="1"/>
  <c r="K524" i="1" s="1"/>
  <c r="J533" i="1"/>
  <c r="J528" i="1" s="1"/>
  <c r="J524" i="1" s="1"/>
  <c r="I533" i="1"/>
  <c r="H533" i="1"/>
  <c r="H528" i="1" s="1"/>
  <c r="H524" i="1" s="1"/>
  <c r="G533" i="1"/>
  <c r="G528" i="1" s="1"/>
  <c r="G524" i="1" s="1"/>
  <c r="C530" i="1"/>
  <c r="L529" i="1"/>
  <c r="K529" i="1"/>
  <c r="J529" i="1"/>
  <c r="I529" i="1"/>
  <c r="H529" i="1"/>
  <c r="G529" i="1"/>
  <c r="I528" i="1"/>
  <c r="I524" i="1" s="1"/>
  <c r="C527" i="1"/>
  <c r="C526" i="1"/>
  <c r="C525" i="1"/>
  <c r="C522" i="1"/>
  <c r="H521" i="1"/>
  <c r="L520" i="1"/>
  <c r="L515" i="1" s="1"/>
  <c r="L511" i="1" s="1"/>
  <c r="K520" i="1"/>
  <c r="K515" i="1" s="1"/>
  <c r="K511" i="1" s="1"/>
  <c r="J520" i="1"/>
  <c r="J515" i="1" s="1"/>
  <c r="J511" i="1" s="1"/>
  <c r="I520" i="1"/>
  <c r="I515" i="1" s="1"/>
  <c r="I511" i="1" s="1"/>
  <c r="G520" i="1"/>
  <c r="G515" i="1" s="1"/>
  <c r="G511" i="1" s="1"/>
  <c r="C517" i="1"/>
  <c r="L516" i="1"/>
  <c r="K516" i="1"/>
  <c r="J516" i="1"/>
  <c r="I516" i="1"/>
  <c r="G516" i="1"/>
  <c r="C514" i="1"/>
  <c r="C513" i="1"/>
  <c r="C512" i="1"/>
  <c r="C509" i="1"/>
  <c r="L507" i="1"/>
  <c r="L502" i="1" s="1"/>
  <c r="L498" i="1" s="1"/>
  <c r="I507" i="1"/>
  <c r="I502" i="1" s="1"/>
  <c r="I498" i="1" s="1"/>
  <c r="H507" i="1"/>
  <c r="H502" i="1" s="1"/>
  <c r="H498" i="1" s="1"/>
  <c r="G507" i="1"/>
  <c r="G502" i="1" s="1"/>
  <c r="G498" i="1" s="1"/>
  <c r="C504" i="1"/>
  <c r="L503" i="1"/>
  <c r="I503" i="1"/>
  <c r="H503" i="1"/>
  <c r="G503" i="1"/>
  <c r="C501" i="1"/>
  <c r="C500" i="1"/>
  <c r="C499" i="1"/>
  <c r="C496" i="1"/>
  <c r="C495" i="1"/>
  <c r="C494" i="1"/>
  <c r="C493" i="1"/>
  <c r="C492" i="1"/>
  <c r="C491" i="1"/>
  <c r="C490" i="1"/>
  <c r="C489" i="1"/>
  <c r="C488" i="1"/>
  <c r="C487" i="1"/>
  <c r="C486" i="1"/>
  <c r="C485" i="1"/>
  <c r="C483" i="1"/>
  <c r="G481" i="1"/>
  <c r="C478" i="1"/>
  <c r="G477" i="1"/>
  <c r="G476" i="1" s="1"/>
  <c r="G472" i="1" s="1"/>
  <c r="C475" i="1"/>
  <c r="C474" i="1"/>
  <c r="C473" i="1"/>
  <c r="C470" i="1"/>
  <c r="J468" i="1"/>
  <c r="J463" i="1" s="1"/>
  <c r="J459" i="1" s="1"/>
  <c r="I468" i="1"/>
  <c r="I463" i="1" s="1"/>
  <c r="I459" i="1" s="1"/>
  <c r="G468" i="1"/>
  <c r="C465" i="1"/>
  <c r="J464" i="1"/>
  <c r="I464" i="1"/>
  <c r="G464" i="1"/>
  <c r="G463" i="1"/>
  <c r="G459" i="1" s="1"/>
  <c r="C462" i="1"/>
  <c r="C461" i="1"/>
  <c r="C460" i="1"/>
  <c r="C457" i="1"/>
  <c r="C456" i="1"/>
  <c r="L455" i="1"/>
  <c r="L450" i="1" s="1"/>
  <c r="L446" i="1" s="1"/>
  <c r="K455" i="1"/>
  <c r="K450" i="1" s="1"/>
  <c r="K446" i="1" s="1"/>
  <c r="J455" i="1"/>
  <c r="J450" i="1" s="1"/>
  <c r="J446" i="1" s="1"/>
  <c r="I455" i="1"/>
  <c r="H455" i="1"/>
  <c r="H450" i="1" s="1"/>
  <c r="H446" i="1" s="1"/>
  <c r="G455" i="1"/>
  <c r="G450" i="1" s="1"/>
  <c r="C452" i="1"/>
  <c r="L451" i="1"/>
  <c r="K451" i="1"/>
  <c r="J451" i="1"/>
  <c r="I451" i="1"/>
  <c r="G451" i="1"/>
  <c r="I450" i="1"/>
  <c r="I446" i="1" s="1"/>
  <c r="C449" i="1"/>
  <c r="C448" i="1"/>
  <c r="C447" i="1"/>
  <c r="C444" i="1"/>
  <c r="I438" i="1"/>
  <c r="C443" i="1"/>
  <c r="J442" i="1"/>
  <c r="J437" i="1" s="1"/>
  <c r="G442" i="1"/>
  <c r="G437" i="1" s="1"/>
  <c r="G433" i="1" s="1"/>
  <c r="C439" i="1"/>
  <c r="J438" i="1"/>
  <c r="G438" i="1"/>
  <c r="C436" i="1"/>
  <c r="C435" i="1"/>
  <c r="C434" i="1"/>
  <c r="C431" i="1"/>
  <c r="L426" i="1"/>
  <c r="K426" i="1"/>
  <c r="J426" i="1"/>
  <c r="I426" i="1"/>
  <c r="H426" i="1"/>
  <c r="G426" i="1"/>
  <c r="L423" i="1"/>
  <c r="K423" i="1"/>
  <c r="J423" i="1"/>
  <c r="I423" i="1"/>
  <c r="H423" i="1"/>
  <c r="G423" i="1"/>
  <c r="L422" i="1"/>
  <c r="K422" i="1"/>
  <c r="J422" i="1"/>
  <c r="I422" i="1"/>
  <c r="H422" i="1"/>
  <c r="G422" i="1"/>
  <c r="L421" i="1"/>
  <c r="K421" i="1"/>
  <c r="J421" i="1"/>
  <c r="I421" i="1"/>
  <c r="H421" i="1"/>
  <c r="G421" i="1"/>
  <c r="C418" i="1"/>
  <c r="C417" i="1"/>
  <c r="L416" i="1"/>
  <c r="L412" i="1" s="1"/>
  <c r="L411" i="1" s="1"/>
  <c r="L405" i="1" s="1"/>
  <c r="K416" i="1"/>
  <c r="J416" i="1"/>
  <c r="J412" i="1" s="1"/>
  <c r="J411" i="1" s="1"/>
  <c r="J405" i="1" s="1"/>
  <c r="I416" i="1"/>
  <c r="I412" i="1" s="1"/>
  <c r="I411" i="1" s="1"/>
  <c r="I405" i="1" s="1"/>
  <c r="H416" i="1"/>
  <c r="H412" i="1" s="1"/>
  <c r="H411" i="1" s="1"/>
  <c r="H405" i="1" s="1"/>
  <c r="G416" i="1"/>
  <c r="C413" i="1"/>
  <c r="K412" i="1"/>
  <c r="K411" i="1" s="1"/>
  <c r="K405" i="1" s="1"/>
  <c r="G412" i="1"/>
  <c r="G411" i="1" s="1"/>
  <c r="G405" i="1" s="1"/>
  <c r="C410" i="1"/>
  <c r="C409" i="1"/>
  <c r="C408" i="1"/>
  <c r="C404" i="1"/>
  <c r="L403" i="1"/>
  <c r="L399" i="1" s="1"/>
  <c r="L398" i="1" s="1"/>
  <c r="L394" i="1" s="1"/>
  <c r="K403" i="1"/>
  <c r="K399" i="1" s="1"/>
  <c r="K398" i="1" s="1"/>
  <c r="K394" i="1" s="1"/>
  <c r="J403" i="1"/>
  <c r="J399" i="1" s="1"/>
  <c r="J398" i="1" s="1"/>
  <c r="J394" i="1" s="1"/>
  <c r="I403" i="1"/>
  <c r="H403" i="1"/>
  <c r="H399" i="1" s="1"/>
  <c r="H398" i="1" s="1"/>
  <c r="H394" i="1" s="1"/>
  <c r="G403" i="1"/>
  <c r="G399" i="1" s="1"/>
  <c r="G398" i="1" s="1"/>
  <c r="G394" i="1" s="1"/>
  <c r="C400" i="1"/>
  <c r="I399" i="1"/>
  <c r="I398" i="1" s="1"/>
  <c r="I394" i="1" s="1"/>
  <c r="C397" i="1"/>
  <c r="C396" i="1"/>
  <c r="C395" i="1"/>
  <c r="C392" i="1"/>
  <c r="C391" i="1"/>
  <c r="C390" i="1"/>
  <c r="C388" i="1"/>
  <c r="C387" i="1"/>
  <c r="C386" i="1"/>
  <c r="C383" i="1"/>
  <c r="C382" i="1"/>
  <c r="C381" i="1"/>
  <c r="C378" i="1"/>
  <c r="C377" i="1"/>
  <c r="L376" i="1"/>
  <c r="K376" i="1"/>
  <c r="J376" i="1"/>
  <c r="I376" i="1"/>
  <c r="I372" i="1" s="1"/>
  <c r="H376" i="1"/>
  <c r="G376" i="1"/>
  <c r="G372" i="1" s="1"/>
  <c r="G371" i="1" s="1"/>
  <c r="G367" i="1" s="1"/>
  <c r="C373" i="1"/>
  <c r="I371" i="1"/>
  <c r="I367" i="1" s="1"/>
  <c r="C370" i="1"/>
  <c r="C369" i="1"/>
  <c r="C368" i="1"/>
  <c r="C365" i="1"/>
  <c r="L363" i="1"/>
  <c r="K363" i="1"/>
  <c r="J363" i="1"/>
  <c r="I363" i="1"/>
  <c r="G363" i="1"/>
  <c r="C360" i="1"/>
  <c r="L359" i="1"/>
  <c r="L358" i="1" s="1"/>
  <c r="L354" i="1" s="1"/>
  <c r="K359" i="1"/>
  <c r="K358" i="1" s="1"/>
  <c r="K354" i="1" s="1"/>
  <c r="J359" i="1"/>
  <c r="J358" i="1" s="1"/>
  <c r="J354" i="1" s="1"/>
  <c r="I359" i="1"/>
  <c r="I358" i="1" s="1"/>
  <c r="I354" i="1" s="1"/>
  <c r="G359" i="1"/>
  <c r="G358" i="1" s="1"/>
  <c r="G354" i="1" s="1"/>
  <c r="C357" i="1"/>
  <c r="C356" i="1"/>
  <c r="C355" i="1"/>
  <c r="C352" i="1"/>
  <c r="C351" i="1"/>
  <c r="L350" i="1"/>
  <c r="K350" i="1"/>
  <c r="J350" i="1"/>
  <c r="I350" i="1"/>
  <c r="H350" i="1"/>
  <c r="G350" i="1"/>
  <c r="C349" i="1"/>
  <c r="C348" i="1"/>
  <c r="C347" i="1"/>
  <c r="L346" i="1"/>
  <c r="L345" i="1" s="1"/>
  <c r="L341" i="1" s="1"/>
  <c r="K346" i="1"/>
  <c r="K345" i="1" s="1"/>
  <c r="K341" i="1" s="1"/>
  <c r="J346" i="1"/>
  <c r="J345" i="1" s="1"/>
  <c r="J341" i="1" s="1"/>
  <c r="I346" i="1"/>
  <c r="I345" i="1" s="1"/>
  <c r="I341" i="1" s="1"/>
  <c r="H346" i="1"/>
  <c r="H345" i="1" s="1"/>
  <c r="H341" i="1" s="1"/>
  <c r="G346" i="1"/>
  <c r="G345" i="1" s="1"/>
  <c r="G341" i="1" s="1"/>
  <c r="C344" i="1"/>
  <c r="C343" i="1"/>
  <c r="C342" i="1"/>
  <c r="C339" i="1"/>
  <c r="C338" i="1"/>
  <c r="L337" i="1"/>
  <c r="L333" i="1" s="1"/>
  <c r="L332" i="1" s="1"/>
  <c r="L328" i="1" s="1"/>
  <c r="K337" i="1"/>
  <c r="K333" i="1" s="1"/>
  <c r="K332" i="1" s="1"/>
  <c r="K328" i="1" s="1"/>
  <c r="J337" i="1"/>
  <c r="J333" i="1" s="1"/>
  <c r="J332" i="1" s="1"/>
  <c r="J328" i="1" s="1"/>
  <c r="I337" i="1"/>
  <c r="I333" i="1" s="1"/>
  <c r="I332" i="1" s="1"/>
  <c r="I328" i="1" s="1"/>
  <c r="H337" i="1"/>
  <c r="H333" i="1" s="1"/>
  <c r="H332" i="1" s="1"/>
  <c r="H328" i="1" s="1"/>
  <c r="G337" i="1"/>
  <c r="G333" i="1" s="1"/>
  <c r="G332" i="1" s="1"/>
  <c r="G328" i="1" s="1"/>
  <c r="C336" i="1"/>
  <c r="C335" i="1"/>
  <c r="C334" i="1"/>
  <c r="C331" i="1"/>
  <c r="C330" i="1"/>
  <c r="C329" i="1"/>
  <c r="C326" i="1"/>
  <c r="C325" i="1"/>
  <c r="L324" i="1"/>
  <c r="K324" i="1"/>
  <c r="J324" i="1"/>
  <c r="I324" i="1"/>
  <c r="H324" i="1"/>
  <c r="G324" i="1"/>
  <c r="C321" i="1"/>
  <c r="L320" i="1"/>
  <c r="L319" i="1" s="1"/>
  <c r="L315" i="1" s="1"/>
  <c r="K320" i="1"/>
  <c r="K319" i="1" s="1"/>
  <c r="K315" i="1" s="1"/>
  <c r="J320" i="1"/>
  <c r="J319" i="1" s="1"/>
  <c r="J315" i="1" s="1"/>
  <c r="I320" i="1"/>
  <c r="I319" i="1" s="1"/>
  <c r="I315" i="1" s="1"/>
  <c r="H319" i="1"/>
  <c r="H315" i="1" s="1"/>
  <c r="G320" i="1"/>
  <c r="G319" i="1" s="1"/>
  <c r="G315" i="1" s="1"/>
  <c r="C318" i="1"/>
  <c r="C317" i="1"/>
  <c r="C316" i="1"/>
  <c r="C313" i="1"/>
  <c r="C312" i="1"/>
  <c r="L311" i="1"/>
  <c r="L307" i="1" s="1"/>
  <c r="K311" i="1"/>
  <c r="K307" i="1" s="1"/>
  <c r="J311" i="1"/>
  <c r="J307" i="1" s="1"/>
  <c r="I311" i="1"/>
  <c r="I307" i="1" s="1"/>
  <c r="I306" i="1" s="1"/>
  <c r="H311" i="1"/>
  <c r="H307" i="1" s="1"/>
  <c r="H306" i="1" s="1"/>
  <c r="H302" i="1" s="1"/>
  <c r="G311" i="1"/>
  <c r="G307" i="1" s="1"/>
  <c r="C308" i="1"/>
  <c r="C305" i="1"/>
  <c r="C304" i="1"/>
  <c r="C303" i="1"/>
  <c r="C300" i="1"/>
  <c r="C299" i="1"/>
  <c r="C298" i="1"/>
  <c r="C297" i="1"/>
  <c r="L292" i="1"/>
  <c r="K292" i="1"/>
  <c r="J292" i="1"/>
  <c r="I292" i="1"/>
  <c r="H292" i="1"/>
  <c r="G292" i="1"/>
  <c r="L289" i="1"/>
  <c r="K289" i="1"/>
  <c r="J289" i="1"/>
  <c r="I289" i="1"/>
  <c r="H289" i="1"/>
  <c r="G289" i="1"/>
  <c r="L288" i="1"/>
  <c r="K288" i="1"/>
  <c r="J288" i="1"/>
  <c r="I288" i="1"/>
  <c r="H288" i="1"/>
  <c r="G288" i="1"/>
  <c r="L287" i="1"/>
  <c r="K287" i="1"/>
  <c r="J287" i="1"/>
  <c r="I287" i="1"/>
  <c r="H287" i="1"/>
  <c r="G287" i="1"/>
  <c r="C284" i="1"/>
  <c r="C283" i="1"/>
  <c r="L282" i="1"/>
  <c r="L275" i="1" s="1"/>
  <c r="L274" i="1" s="1"/>
  <c r="L270" i="1" s="1"/>
  <c r="K282" i="1"/>
  <c r="K275" i="1" s="1"/>
  <c r="K274" i="1" s="1"/>
  <c r="K270" i="1" s="1"/>
  <c r="J282" i="1"/>
  <c r="I282" i="1"/>
  <c r="I275" i="1" s="1"/>
  <c r="I274" i="1" s="1"/>
  <c r="I270" i="1" s="1"/>
  <c r="H282" i="1"/>
  <c r="H275" i="1" s="1"/>
  <c r="H274" i="1" s="1"/>
  <c r="H270" i="1" s="1"/>
  <c r="G282" i="1"/>
  <c r="C281" i="1"/>
  <c r="C280" i="1"/>
  <c r="L279" i="1"/>
  <c r="K279" i="1"/>
  <c r="J279" i="1"/>
  <c r="I279" i="1"/>
  <c r="H279" i="1"/>
  <c r="C276" i="1"/>
  <c r="C273" i="1"/>
  <c r="C272" i="1"/>
  <c r="C268" i="1"/>
  <c r="C267" i="1"/>
  <c r="C266" i="1"/>
  <c r="C265" i="1"/>
  <c r="C264" i="1"/>
  <c r="C263" i="1"/>
  <c r="C262" i="1"/>
  <c r="C261" i="1"/>
  <c r="C260" i="1"/>
  <c r="C259" i="1"/>
  <c r="C258" i="1"/>
  <c r="C257" i="1"/>
  <c r="C256" i="1"/>
  <c r="C255" i="1"/>
  <c r="C254" i="1"/>
  <c r="C253" i="1"/>
  <c r="C252" i="1"/>
  <c r="C251" i="1"/>
  <c r="C249" i="1"/>
  <c r="C248" i="1"/>
  <c r="L247" i="1"/>
  <c r="K247" i="1"/>
  <c r="K243" i="1" s="1"/>
  <c r="K242" i="1" s="1"/>
  <c r="K238" i="1" s="1"/>
  <c r="J247" i="1"/>
  <c r="J243" i="1" s="1"/>
  <c r="J242" i="1" s="1"/>
  <c r="J238" i="1" s="1"/>
  <c r="I247" i="1"/>
  <c r="H247" i="1"/>
  <c r="G247" i="1"/>
  <c r="G243" i="1" s="1"/>
  <c r="C244" i="1"/>
  <c r="C241" i="1"/>
  <c r="C240" i="1"/>
  <c r="C239" i="1"/>
  <c r="C236" i="1"/>
  <c r="C235" i="1"/>
  <c r="C234" i="1"/>
  <c r="C233" i="1"/>
  <c r="C232" i="1"/>
  <c r="C231" i="1"/>
  <c r="C230" i="1"/>
  <c r="C229" i="1"/>
  <c r="C228" i="1"/>
  <c r="C227" i="1"/>
  <c r="C226" i="1"/>
  <c r="C225" i="1"/>
  <c r="C223" i="1"/>
  <c r="C222" i="1"/>
  <c r="C221" i="1"/>
  <c r="C220" i="1"/>
  <c r="C219" i="1"/>
  <c r="C218" i="1"/>
  <c r="C217" i="1"/>
  <c r="C216" i="1"/>
  <c r="C215" i="1"/>
  <c r="C214" i="1"/>
  <c r="C213" i="1"/>
  <c r="C212" i="1"/>
  <c r="C210" i="1"/>
  <c r="L208" i="1"/>
  <c r="L204" i="1" s="1"/>
  <c r="L203" i="1" s="1"/>
  <c r="L199" i="1" s="1"/>
  <c r="K208" i="1"/>
  <c r="K204" i="1" s="1"/>
  <c r="K203" i="1" s="1"/>
  <c r="K199" i="1" s="1"/>
  <c r="J208" i="1"/>
  <c r="J204" i="1" s="1"/>
  <c r="J203" i="1" s="1"/>
  <c r="J199" i="1" s="1"/>
  <c r="I208" i="1"/>
  <c r="H208" i="1"/>
  <c r="G208" i="1"/>
  <c r="G204" i="1" s="1"/>
  <c r="G203" i="1" s="1"/>
  <c r="G199" i="1" s="1"/>
  <c r="C205" i="1"/>
  <c r="C202" i="1"/>
  <c r="C201" i="1"/>
  <c r="C200" i="1"/>
  <c r="C197" i="1"/>
  <c r="C196" i="1"/>
  <c r="L195" i="1"/>
  <c r="L191" i="1" s="1"/>
  <c r="L190" i="1" s="1"/>
  <c r="L186" i="1" s="1"/>
  <c r="K195" i="1"/>
  <c r="K191" i="1" s="1"/>
  <c r="K190" i="1" s="1"/>
  <c r="K186" i="1" s="1"/>
  <c r="J195" i="1"/>
  <c r="I195" i="1"/>
  <c r="H195" i="1"/>
  <c r="H191" i="1" s="1"/>
  <c r="H190" i="1" s="1"/>
  <c r="H186" i="1" s="1"/>
  <c r="G195" i="1"/>
  <c r="G191" i="1" s="1"/>
  <c r="G190" i="1" s="1"/>
  <c r="G186" i="1" s="1"/>
  <c r="C192" i="1"/>
  <c r="I191" i="1"/>
  <c r="I190" i="1" s="1"/>
  <c r="I186" i="1" s="1"/>
  <c r="C189" i="1"/>
  <c r="C188" i="1"/>
  <c r="C187" i="1"/>
  <c r="C184" i="1"/>
  <c r="C183" i="1"/>
  <c r="C182" i="1"/>
  <c r="C181" i="1"/>
  <c r="C180" i="1"/>
  <c r="C179" i="1"/>
  <c r="C178" i="1"/>
  <c r="C177" i="1"/>
  <c r="C176" i="1"/>
  <c r="C175" i="1"/>
  <c r="C174" i="1"/>
  <c r="C173" i="1"/>
  <c r="C171" i="1"/>
  <c r="C168" i="1"/>
  <c r="C163" i="1"/>
  <c r="C160" i="1"/>
  <c r="C159" i="1"/>
  <c r="C158" i="1"/>
  <c r="C155" i="1"/>
  <c r="C154" i="1"/>
  <c r="G153" i="1"/>
  <c r="C150" i="1"/>
  <c r="C149" i="1"/>
  <c r="G148" i="1"/>
  <c r="G144" i="1" s="1"/>
  <c r="C147" i="1"/>
  <c r="C146" i="1"/>
  <c r="C145" i="1"/>
  <c r="C142" i="1"/>
  <c r="C141" i="1"/>
  <c r="L140" i="1"/>
  <c r="L136" i="1" s="1"/>
  <c r="L135" i="1" s="1"/>
  <c r="L131" i="1" s="1"/>
  <c r="K140" i="1"/>
  <c r="K136" i="1" s="1"/>
  <c r="K135" i="1" s="1"/>
  <c r="K131" i="1" s="1"/>
  <c r="J140" i="1"/>
  <c r="J136" i="1" s="1"/>
  <c r="J135" i="1" s="1"/>
  <c r="J131" i="1" s="1"/>
  <c r="I140" i="1"/>
  <c r="I136" i="1" s="1"/>
  <c r="I135" i="1" s="1"/>
  <c r="I131" i="1" s="1"/>
  <c r="H140" i="1"/>
  <c r="H136" i="1" s="1"/>
  <c r="H135" i="1" s="1"/>
  <c r="H131" i="1" s="1"/>
  <c r="G140" i="1"/>
  <c r="G136" i="1" s="1"/>
  <c r="G135" i="1" s="1"/>
  <c r="G131" i="1" s="1"/>
  <c r="C137" i="1"/>
  <c r="C134" i="1"/>
  <c r="C133" i="1"/>
  <c r="C132" i="1"/>
  <c r="C129" i="1"/>
  <c r="C128" i="1"/>
  <c r="H127" i="1"/>
  <c r="C124" i="1"/>
  <c r="C123" i="1"/>
  <c r="H122" i="1"/>
  <c r="H118" i="1" s="1"/>
  <c r="C121" i="1"/>
  <c r="C120" i="1"/>
  <c r="C119" i="1"/>
  <c r="C116" i="1"/>
  <c r="C115" i="1"/>
  <c r="H114" i="1"/>
  <c r="C111" i="1"/>
  <c r="C110" i="1"/>
  <c r="H109" i="1"/>
  <c r="C108" i="1"/>
  <c r="C107" i="1"/>
  <c r="C106" i="1"/>
  <c r="C103" i="1"/>
  <c r="C102" i="1"/>
  <c r="L101" i="1"/>
  <c r="K101" i="1"/>
  <c r="J101" i="1"/>
  <c r="I101" i="1"/>
  <c r="H101" i="1"/>
  <c r="G101" i="1"/>
  <c r="C100" i="1"/>
  <c r="C99" i="1"/>
  <c r="L98" i="1"/>
  <c r="K98" i="1"/>
  <c r="J98" i="1"/>
  <c r="I98" i="1"/>
  <c r="H98" i="1"/>
  <c r="G98" i="1"/>
  <c r="C95" i="1"/>
  <c r="L94" i="1"/>
  <c r="L93" i="1" s="1"/>
  <c r="L89" i="1" s="1"/>
  <c r="K94" i="1"/>
  <c r="K93" i="1" s="1"/>
  <c r="K89" i="1" s="1"/>
  <c r="J94" i="1"/>
  <c r="J93" i="1" s="1"/>
  <c r="J89" i="1" s="1"/>
  <c r="I94" i="1"/>
  <c r="H94" i="1"/>
  <c r="H93" i="1" s="1"/>
  <c r="H89" i="1" s="1"/>
  <c r="G94" i="1"/>
  <c r="G93" i="1" s="1"/>
  <c r="G89" i="1" s="1"/>
  <c r="I93" i="1"/>
  <c r="I89" i="1" s="1"/>
  <c r="C92" i="1"/>
  <c r="C91" i="1"/>
  <c r="C90" i="1"/>
  <c r="C87" i="1"/>
  <c r="C86" i="1"/>
  <c r="G85" i="1"/>
  <c r="C82" i="1"/>
  <c r="C81" i="1"/>
  <c r="G80" i="1"/>
  <c r="G76" i="1" s="1"/>
  <c r="C79" i="1"/>
  <c r="C78" i="1"/>
  <c r="C77" i="1"/>
  <c r="C74" i="1"/>
  <c r="C73" i="1"/>
  <c r="G72" i="1"/>
  <c r="C69" i="1"/>
  <c r="C68" i="1"/>
  <c r="G67" i="1"/>
  <c r="G63" i="1" s="1"/>
  <c r="C66" i="1"/>
  <c r="C65" i="1"/>
  <c r="C64" i="1"/>
  <c r="C61" i="1"/>
  <c r="C60" i="1"/>
  <c r="H59" i="1"/>
  <c r="G59" i="1"/>
  <c r="C56" i="1"/>
  <c r="C55" i="1"/>
  <c r="H54" i="1"/>
  <c r="H50" i="1" s="1"/>
  <c r="G54" i="1"/>
  <c r="G50" i="1" s="1"/>
  <c r="C53" i="1"/>
  <c r="C52" i="1"/>
  <c r="C51" i="1"/>
  <c r="C48" i="1"/>
  <c r="C47" i="1"/>
  <c r="G46" i="1"/>
  <c r="C43" i="1"/>
  <c r="C42" i="1"/>
  <c r="G41" i="1"/>
  <c r="C41" i="1"/>
  <c r="C40" i="1"/>
  <c r="C39" i="1"/>
  <c r="C38" i="1"/>
  <c r="G37" i="1"/>
  <c r="J568" i="1" l="1"/>
  <c r="J567" i="1" s="1"/>
  <c r="J563" i="1" s="1"/>
  <c r="I568" i="1"/>
  <c r="I567" i="1" s="1"/>
  <c r="L372" i="1"/>
  <c r="L371" i="1" s="1"/>
  <c r="L367" i="1" s="1"/>
  <c r="K372" i="1"/>
  <c r="K371" i="1" s="1"/>
  <c r="K367" i="1" s="1"/>
  <c r="J372" i="1"/>
  <c r="J371" i="1" s="1"/>
  <c r="J367" i="1" s="1"/>
  <c r="H372" i="1"/>
  <c r="H371" i="1" s="1"/>
  <c r="H367" i="1" s="1"/>
  <c r="J167" i="1"/>
  <c r="J166" i="1" s="1"/>
  <c r="J169" i="1"/>
  <c r="G169" i="1"/>
  <c r="C72" i="1"/>
  <c r="C76" i="1"/>
  <c r="C127" i="1"/>
  <c r="G170" i="1"/>
  <c r="G275" i="1"/>
  <c r="G274" i="1" s="1"/>
  <c r="G270" i="1" s="1"/>
  <c r="G167" i="1"/>
  <c r="G166" i="1" s="1"/>
  <c r="C279" i="1"/>
  <c r="L620" i="1"/>
  <c r="L619" i="1" s="1"/>
  <c r="L615" i="1" s="1"/>
  <c r="K620" i="1"/>
  <c r="K619" i="1" s="1"/>
  <c r="K615" i="1" s="1"/>
  <c r="J620" i="1"/>
  <c r="J619" i="1" s="1"/>
  <c r="J615" i="1" s="1"/>
  <c r="H620" i="1"/>
  <c r="H619" i="1" s="1"/>
  <c r="H615" i="1" s="1"/>
  <c r="C646" i="1"/>
  <c r="C650" i="1"/>
  <c r="K170" i="1"/>
  <c r="J275" i="1"/>
  <c r="J274" i="1" s="1"/>
  <c r="J270" i="1" s="1"/>
  <c r="C46" i="1"/>
  <c r="C118" i="1"/>
  <c r="C195" i="1"/>
  <c r="C85" i="1"/>
  <c r="C109" i="1"/>
  <c r="C289" i="1"/>
  <c r="C350" i="1"/>
  <c r="C37" i="1"/>
  <c r="C59" i="1"/>
  <c r="C67" i="1"/>
  <c r="C94" i="1"/>
  <c r="C144" i="1"/>
  <c r="J191" i="1"/>
  <c r="J190" i="1" s="1"/>
  <c r="J186" i="1" s="1"/>
  <c r="C423" i="1"/>
  <c r="C421" i="1"/>
  <c r="C555" i="1"/>
  <c r="K167" i="1"/>
  <c r="H167" i="1"/>
  <c r="H166" i="1" s="1"/>
  <c r="C148" i="1"/>
  <c r="I170" i="1"/>
  <c r="H243" i="1"/>
  <c r="H242" i="1" s="1"/>
  <c r="H238" i="1" s="1"/>
  <c r="H170" i="1"/>
  <c r="H169" i="1"/>
  <c r="L170" i="1"/>
  <c r="C546" i="1"/>
  <c r="I169" i="1"/>
  <c r="C287" i="1"/>
  <c r="C389" i="1"/>
  <c r="C282" i="1"/>
  <c r="C559" i="1"/>
  <c r="C550" i="1"/>
  <c r="C376" i="1"/>
  <c r="C416" i="1"/>
  <c r="C80" i="1"/>
  <c r="C114" i="1"/>
  <c r="C122" i="1"/>
  <c r="I167" i="1"/>
  <c r="J170" i="1"/>
  <c r="C403" i="1"/>
  <c r="C542" i="1"/>
  <c r="C572" i="1"/>
  <c r="C594" i="1"/>
  <c r="C54" i="1"/>
  <c r="C98" i="1"/>
  <c r="C101" i="1"/>
  <c r="C153" i="1"/>
  <c r="C426" i="1"/>
  <c r="G425" i="1"/>
  <c r="G429" i="1" s="1"/>
  <c r="C624" i="1"/>
  <c r="C451" i="1"/>
  <c r="C324" i="1"/>
  <c r="L306" i="1"/>
  <c r="L302" i="1" s="1"/>
  <c r="J306" i="1"/>
  <c r="J291" i="1"/>
  <c r="J296" i="1" s="1"/>
  <c r="J295" i="1" s="1"/>
  <c r="C311" i="1"/>
  <c r="K306" i="1"/>
  <c r="G291" i="1"/>
  <c r="G296" i="1" s="1"/>
  <c r="G295" i="1" s="1"/>
  <c r="G306" i="1"/>
  <c r="G424" i="1"/>
  <c r="G446" i="1"/>
  <c r="G420" i="1" s="1"/>
  <c r="C337" i="1"/>
  <c r="C455" i="1"/>
  <c r="K468" i="1"/>
  <c r="K463" i="1" s="1"/>
  <c r="K459" i="1" s="1"/>
  <c r="K464" i="1"/>
  <c r="C63" i="1"/>
  <c r="H105" i="1"/>
  <c r="C105" i="1" s="1"/>
  <c r="C140" i="1"/>
  <c r="L167" i="1"/>
  <c r="H204" i="1"/>
  <c r="H203" i="1" s="1"/>
  <c r="H199" i="1" s="1"/>
  <c r="C209" i="1"/>
  <c r="L243" i="1"/>
  <c r="L242" i="1" s="1"/>
  <c r="L238" i="1" s="1"/>
  <c r="C341" i="1"/>
  <c r="C399" i="1"/>
  <c r="C422" i="1"/>
  <c r="I290" i="1"/>
  <c r="I302" i="1"/>
  <c r="I286" i="1" s="1"/>
  <c r="C412" i="1"/>
  <c r="C469" i="1"/>
  <c r="C598" i="1"/>
  <c r="C589" i="1"/>
  <c r="K169" i="1"/>
  <c r="I204" i="1"/>
  <c r="I203" i="1" s="1"/>
  <c r="I199" i="1" s="1"/>
  <c r="I243" i="1"/>
  <c r="I242" i="1" s="1"/>
  <c r="I238" i="1" s="1"/>
  <c r="C288" i="1"/>
  <c r="C292" i="1"/>
  <c r="C333" i="1"/>
  <c r="C405" i="1"/>
  <c r="C319" i="1"/>
  <c r="C315" i="1"/>
  <c r="C50" i="1"/>
  <c r="L169" i="1"/>
  <c r="G242" i="1"/>
  <c r="C247" i="1"/>
  <c r="C364" i="1"/>
  <c r="H359" i="1"/>
  <c r="H363" i="1"/>
  <c r="G430" i="1"/>
  <c r="H442" i="1"/>
  <c r="H437" i="1" s="1"/>
  <c r="H438" i="1"/>
  <c r="L442" i="1"/>
  <c r="L437" i="1" s="1"/>
  <c r="L438" i="1"/>
  <c r="I481" i="1"/>
  <c r="H520" i="1"/>
  <c r="H515" i="1" s="1"/>
  <c r="H511" i="1" s="1"/>
  <c r="H516" i="1"/>
  <c r="C516" i="1" s="1"/>
  <c r="C521" i="1"/>
  <c r="I291" i="1"/>
  <c r="I296" i="1" s="1"/>
  <c r="I295" i="1" s="1"/>
  <c r="C320" i="1"/>
  <c r="C345" i="1"/>
  <c r="J433" i="1"/>
  <c r="H468" i="1"/>
  <c r="H464" i="1"/>
  <c r="L468" i="1"/>
  <c r="L463" i="1" s="1"/>
  <c r="L459" i="1" s="1"/>
  <c r="L464" i="1"/>
  <c r="C568" i="1"/>
  <c r="C645" i="1"/>
  <c r="C641" i="1"/>
  <c r="C385" i="1"/>
  <c r="I442" i="1"/>
  <c r="I437" i="1" s="1"/>
  <c r="C346" i="1"/>
  <c r="J507" i="1"/>
  <c r="J502" i="1" s="1"/>
  <c r="J498" i="1" s="1"/>
  <c r="J503" i="1"/>
  <c r="C508" i="1"/>
  <c r="K442" i="1"/>
  <c r="K437" i="1" s="1"/>
  <c r="K438" i="1"/>
  <c r="K507" i="1"/>
  <c r="K502" i="1" s="1"/>
  <c r="K498" i="1" s="1"/>
  <c r="K503" i="1"/>
  <c r="C534" i="1"/>
  <c r="C541" i="1"/>
  <c r="C537" i="1"/>
  <c r="C574" i="1"/>
  <c r="K291" i="1" l="1"/>
  <c r="K296" i="1" s="1"/>
  <c r="K295" i="1" s="1"/>
  <c r="L291" i="1"/>
  <c r="L296" i="1" s="1"/>
  <c r="L295" i="1" s="1"/>
  <c r="I563" i="1"/>
  <c r="C563" i="1" s="1"/>
  <c r="C567" i="1"/>
  <c r="L286" i="1"/>
  <c r="J290" i="1"/>
  <c r="J162" i="1"/>
  <c r="J161" i="1" s="1"/>
  <c r="J157" i="1" s="1"/>
  <c r="H162" i="1"/>
  <c r="H161" i="1" s="1"/>
  <c r="H157" i="1" s="1"/>
  <c r="C529" i="1"/>
  <c r="G162" i="1"/>
  <c r="G161" i="1" s="1"/>
  <c r="G157" i="1" s="1"/>
  <c r="J302" i="1"/>
  <c r="J286" i="1" s="1"/>
  <c r="C620" i="1"/>
  <c r="C170" i="1"/>
  <c r="C554" i="1"/>
  <c r="C363" i="1"/>
  <c r="C243" i="1"/>
  <c r="C169" i="1"/>
  <c r="C511" i="1"/>
  <c r="C394" i="1"/>
  <c r="L290" i="1"/>
  <c r="I166" i="1"/>
  <c r="I162" i="1"/>
  <c r="I161" i="1" s="1"/>
  <c r="I157" i="1" s="1"/>
  <c r="C275" i="1"/>
  <c r="C384" i="1"/>
  <c r="C380" i="1"/>
  <c r="C204" i="1"/>
  <c r="K162" i="1"/>
  <c r="K161" i="1" s="1"/>
  <c r="K157" i="1" s="1"/>
  <c r="K166" i="1"/>
  <c r="C93" i="1"/>
  <c r="C89" i="1"/>
  <c r="C411" i="1"/>
  <c r="C191" i="1"/>
  <c r="C503" i="1"/>
  <c r="C502" i="1"/>
  <c r="C464" i="1"/>
  <c r="C437" i="1"/>
  <c r="H358" i="1"/>
  <c r="C358" i="1" s="1"/>
  <c r="H291" i="1"/>
  <c r="H296" i="1" s="1"/>
  <c r="H295" i="1" s="1"/>
  <c r="G302" i="1"/>
  <c r="G286" i="1" s="1"/>
  <c r="G290" i="1"/>
  <c r="C615" i="1"/>
  <c r="C619" i="1"/>
  <c r="H481" i="1"/>
  <c r="H477" i="1"/>
  <c r="H476" i="1" s="1"/>
  <c r="H472" i="1" s="1"/>
  <c r="I476" i="1"/>
  <c r="I472" i="1" s="1"/>
  <c r="I425" i="1"/>
  <c r="C307" i="1"/>
  <c r="C136" i="1"/>
  <c r="L481" i="1"/>
  <c r="L476" i="1"/>
  <c r="L472" i="1" s="1"/>
  <c r="H463" i="1"/>
  <c r="C468" i="1"/>
  <c r="C398" i="1"/>
  <c r="C208" i="1"/>
  <c r="C507" i="1"/>
  <c r="K433" i="1"/>
  <c r="C593" i="1"/>
  <c r="C442" i="1"/>
  <c r="C438" i="1"/>
  <c r="C328" i="1"/>
  <c r="C332" i="1"/>
  <c r="C450" i="1"/>
  <c r="K302" i="1"/>
  <c r="K286" i="1" s="1"/>
  <c r="K290" i="1"/>
  <c r="J481" i="1"/>
  <c r="C482" i="1"/>
  <c r="L425" i="1"/>
  <c r="G238" i="1"/>
  <c r="C238" i="1" s="1"/>
  <c r="C242" i="1"/>
  <c r="L166" i="1"/>
  <c r="L162" i="1"/>
  <c r="L161" i="1" s="1"/>
  <c r="L157" i="1" s="1"/>
  <c r="C533" i="1"/>
  <c r="L433" i="1"/>
  <c r="C515" i="1"/>
  <c r="C498" i="1"/>
  <c r="K476" i="1"/>
  <c r="K472" i="1" s="1"/>
  <c r="K481" i="1"/>
  <c r="I433" i="1"/>
  <c r="C372" i="1"/>
  <c r="C359" i="1"/>
  <c r="H433" i="1"/>
  <c r="C520" i="1"/>
  <c r="G18" i="1"/>
  <c r="G17" i="1" s="1"/>
  <c r="C35" i="1"/>
  <c r="C34" i="1"/>
  <c r="L33" i="1"/>
  <c r="K33" i="1"/>
  <c r="J33" i="1"/>
  <c r="I33" i="1"/>
  <c r="H33" i="1"/>
  <c r="G33" i="1"/>
  <c r="C32" i="1"/>
  <c r="L31" i="1"/>
  <c r="L30" i="1" s="1"/>
  <c r="L26" i="1" s="1"/>
  <c r="L25" i="1" s="1"/>
  <c r="K31" i="1"/>
  <c r="K30" i="1" s="1"/>
  <c r="K26" i="1" s="1"/>
  <c r="K25" i="1" s="1"/>
  <c r="J31" i="1"/>
  <c r="J30" i="1" s="1"/>
  <c r="J26" i="1" s="1"/>
  <c r="J25" i="1" s="1"/>
  <c r="I31" i="1"/>
  <c r="I30" i="1" s="1"/>
  <c r="I26" i="1" s="1"/>
  <c r="I25" i="1" s="1"/>
  <c r="H31" i="1"/>
  <c r="H30" i="1" s="1"/>
  <c r="H26" i="1" s="1"/>
  <c r="H25" i="1" s="1"/>
  <c r="G31" i="1"/>
  <c r="G30" i="1" s="1"/>
  <c r="G26" i="1" s="1"/>
  <c r="G25" i="1" s="1"/>
  <c r="C27" i="1"/>
  <c r="C24" i="1"/>
  <c r="L23" i="1"/>
  <c r="K23" i="1"/>
  <c r="J23" i="1"/>
  <c r="I23" i="1"/>
  <c r="H23" i="1"/>
  <c r="G23" i="1"/>
  <c r="C22" i="1"/>
  <c r="C19" i="1"/>
  <c r="C16" i="1"/>
  <c r="C11" i="1"/>
  <c r="C8" i="1"/>
  <c r="L7" i="1"/>
  <c r="K7" i="1"/>
  <c r="J7" i="1"/>
  <c r="I7" i="1"/>
  <c r="H7" i="1"/>
  <c r="G7" i="1"/>
  <c r="C6" i="1"/>
  <c r="L420" i="1" l="1"/>
  <c r="L424" i="1"/>
  <c r="I424" i="1"/>
  <c r="H425" i="1"/>
  <c r="H429" i="1" s="1"/>
  <c r="C186" i="1"/>
  <c r="C190" i="1"/>
  <c r="C481" i="1"/>
  <c r="C270" i="1"/>
  <c r="C274" i="1"/>
  <c r="K420" i="1"/>
  <c r="I420" i="1"/>
  <c r="C433" i="1"/>
  <c r="C367" i="1"/>
  <c r="C371" i="1"/>
  <c r="H459" i="1"/>
  <c r="C459" i="1" s="1"/>
  <c r="C463" i="1"/>
  <c r="C131" i="1"/>
  <c r="C135" i="1"/>
  <c r="H424" i="1"/>
  <c r="K425" i="1"/>
  <c r="I429" i="1"/>
  <c r="I430" i="1"/>
  <c r="J476" i="1"/>
  <c r="C476" i="1" s="1"/>
  <c r="J425" i="1"/>
  <c r="C203" i="1"/>
  <c r="C199" i="1"/>
  <c r="C306" i="1"/>
  <c r="L430" i="1"/>
  <c r="L429" i="1"/>
  <c r="C528" i="1"/>
  <c r="C524" i="1"/>
  <c r="C446" i="1"/>
  <c r="K424" i="1"/>
  <c r="C167" i="1"/>
  <c r="C477" i="1"/>
  <c r="C291" i="1"/>
  <c r="H354" i="1"/>
  <c r="H286" i="1" s="1"/>
  <c r="H290" i="1"/>
  <c r="G21" i="1"/>
  <c r="C7" i="1"/>
  <c r="C23" i="1"/>
  <c r="H18" i="1"/>
  <c r="H17" i="1" s="1"/>
  <c r="I21" i="1"/>
  <c r="K21" i="1"/>
  <c r="J18" i="1"/>
  <c r="J17" i="1" s="1"/>
  <c r="L21" i="1"/>
  <c r="K18" i="1"/>
  <c r="K17" i="1" s="1"/>
  <c r="L18" i="1"/>
  <c r="L17" i="1" s="1"/>
  <c r="J21" i="1"/>
  <c r="H21" i="1"/>
  <c r="C31" i="1"/>
  <c r="C33" i="1"/>
  <c r="C354" i="1" l="1"/>
  <c r="H430" i="1"/>
  <c r="C425" i="1"/>
  <c r="C166" i="1"/>
  <c r="C290" i="1"/>
  <c r="C302" i="1"/>
  <c r="C286" i="1"/>
  <c r="C296" i="1"/>
  <c r="C295" i="1"/>
  <c r="C162" i="1"/>
  <c r="J430" i="1"/>
  <c r="J429" i="1"/>
  <c r="K430" i="1"/>
  <c r="K429" i="1"/>
  <c r="J472" i="1"/>
  <c r="J420" i="1" s="1"/>
  <c r="J424" i="1"/>
  <c r="C424" i="1" s="1"/>
  <c r="H420" i="1"/>
  <c r="I18" i="1"/>
  <c r="I17" i="1" s="1"/>
  <c r="C30" i="1"/>
  <c r="C26" i="1"/>
  <c r="C430" i="1" l="1"/>
  <c r="C429" i="1"/>
  <c r="C161" i="1"/>
  <c r="C157" i="1"/>
  <c r="C472" i="1"/>
  <c r="C420" i="1"/>
  <c r="H15" i="1"/>
  <c r="C21" i="1"/>
  <c r="C25" i="1"/>
  <c r="C17" i="1"/>
  <c r="C18" i="1"/>
  <c r="G15" i="1" l="1"/>
  <c r="G10" i="1" s="1"/>
  <c r="G9" i="1" s="1"/>
  <c r="G5" i="1" s="1"/>
  <c r="I15" i="1"/>
  <c r="J15" i="1"/>
  <c r="L15" i="1"/>
  <c r="H10" i="1"/>
  <c r="H9" i="1" s="1"/>
  <c r="H14" i="1"/>
  <c r="K15" i="1"/>
  <c r="G14" i="1" l="1"/>
  <c r="J14" i="1"/>
  <c r="J10" i="1"/>
  <c r="J9" i="1" s="1"/>
  <c r="J5" i="1" s="1"/>
  <c r="K10" i="1"/>
  <c r="K9" i="1" s="1"/>
  <c r="K5" i="1" s="1"/>
  <c r="K14" i="1"/>
  <c r="L14" i="1"/>
  <c r="L10" i="1"/>
  <c r="L9" i="1" s="1"/>
  <c r="L5" i="1" s="1"/>
  <c r="I14" i="1"/>
  <c r="I10" i="1"/>
  <c r="I9" i="1" s="1"/>
  <c r="I5" i="1" s="1"/>
  <c r="C15" i="1"/>
  <c r="C10" i="1" l="1"/>
  <c r="C14" i="1"/>
  <c r="C9" i="1" l="1"/>
  <c r="C5" i="1" s="1"/>
</calcChain>
</file>

<file path=xl/comments1.xml><?xml version="1.0" encoding="utf-8"?>
<comments xmlns="http://schemas.openxmlformats.org/spreadsheetml/2006/main">
  <authors>
    <author>HP</author>
  </authors>
  <commentList>
    <comment ref="D3" authorId="0" shapeId="0">
      <text>
        <r>
          <rPr>
            <b/>
            <sz val="9"/>
            <color indexed="81"/>
            <rFont val="Tahoma"/>
            <charset val="1"/>
          </rPr>
          <t>HP:</t>
        </r>
        <r>
          <rPr>
            <sz val="9"/>
            <color indexed="81"/>
            <rFont val="Tahoma"/>
            <charset val="1"/>
          </rPr>
          <t xml:space="preserve">
Finansējums 2022.gadam pēc likuma "Par valsts budžetu 2022.gadam" un 2023.gadam un 2024.gadam pēc likuma "Par vidēja termiņa budžeta ietvaru 2022., 2023.,2024.gadam."</t>
        </r>
      </text>
    </comment>
    <comment ref="G3" authorId="0" shapeId="0">
      <text>
        <r>
          <rPr>
            <b/>
            <sz val="9"/>
            <color indexed="81"/>
            <rFont val="Tahoma"/>
            <family val="2"/>
          </rPr>
          <t>HP:</t>
        </r>
        <r>
          <rPr>
            <sz val="9"/>
            <color indexed="81"/>
            <rFont val="Tahoma"/>
            <family val="2"/>
          </rPr>
          <t xml:space="preserve">
Pamatnostādņu īstenošanai papildu nepieciešamais valsts budžeta finansējums ir indikatīvs, kas tiks precizēts likumprojekta par valsts budžetu kārtējam gadam izstrādes procesā, iesniedzot prioritāro pasākumu pieteikumus, kuriem tiks pievienoti attiecīgie detalizētie aprēķini.</t>
        </r>
      </text>
    </comment>
    <comment ref="O3" authorId="0" shapeId="0">
      <text>
        <r>
          <rPr>
            <b/>
            <sz val="9"/>
            <color indexed="81"/>
            <rFont val="Tahoma"/>
            <charset val="1"/>
          </rPr>
          <t>HP:</t>
        </r>
        <r>
          <rPr>
            <sz val="9"/>
            <color indexed="81"/>
            <rFont val="Tahoma"/>
            <charset val="1"/>
          </rPr>
          <t xml:space="preserve">
Sasaiste ar NAP2027 pasākuma finansējumu
</t>
        </r>
      </text>
    </comment>
  </commentList>
</comments>
</file>

<file path=xl/sharedStrings.xml><?xml version="1.0" encoding="utf-8"?>
<sst xmlns="http://schemas.openxmlformats.org/spreadsheetml/2006/main" count="752" uniqueCount="122">
  <si>
    <t>VI. Ietekmes novērtējums uz valsts un pašvaldību budžetiem</t>
  </si>
  <si>
    <t>Kopsavilkums par pamatnostādnēs iekļauto uzdevumu īstenošanai nepieciešamo finansējumu</t>
  </si>
  <si>
    <t>Numerācija</t>
  </si>
  <si>
    <t>Finansējuma avots</t>
  </si>
  <si>
    <t>Finansējums kopā</t>
  </si>
  <si>
    <t>Plānotais finansējums</t>
  </si>
  <si>
    <t>Piezīmes</t>
  </si>
  <si>
    <t>Pašvaldību budžets</t>
  </si>
  <si>
    <t>Privātais sektors</t>
  </si>
  <si>
    <t>Publiski atvasināto personu (izņemot pašvaldības) budžets</t>
  </si>
  <si>
    <t>VTBIL, kopā</t>
  </si>
  <si>
    <t>- valsts pamatfunkciju īstenošana</t>
  </si>
  <si>
    <t>- ES politiku instrumentu un pārējās ārvalstu finanšu palīdzības līdzfinansēto projektu un pasākumu īstenošana</t>
  </si>
  <si>
    <t>Informatīvi</t>
  </si>
  <si>
    <t>Sadalījumā pa budžeta resoriem</t>
  </si>
  <si>
    <t>15. Izglītības un zinātnes ministrija</t>
  </si>
  <si>
    <t>21. Vides aizsardzības un reģionālās attīstības ministrija</t>
  </si>
  <si>
    <t>1. Rīcības virziens: Sporta nozares finansēšanas pārvaldības  un administratīvās pārvaldības modeļa pilnveide</t>
  </si>
  <si>
    <t>__. ____________________</t>
  </si>
  <si>
    <t>2. Rīcības virziens: Sporta infrastruktūras attīstība</t>
  </si>
  <si>
    <t>__. Vides aizsardzības un reģionālās attīstības ministrija</t>
  </si>
  <si>
    <t>__. Labklājības ministrija</t>
  </si>
  <si>
    <t>21.Vides aizsardzības un reģionālās attīstības ministrija</t>
  </si>
  <si>
    <t>29. Veselības ministrija</t>
  </si>
  <si>
    <t>3.7. Īstenot pasākumus iedzīvotāju iesaistei brīvprātīgajā darbā sporta nozarē</t>
  </si>
  <si>
    <t>3.9. Izveidot un finansiāli atbalstīt metodiskā darba atbalsta materiālus sporta izglītībā</t>
  </si>
  <si>
    <t>4. Sports izcilībai – jaunatnes sporta, talantu un augstu sasniegumu sporta attīstība</t>
  </si>
  <si>
    <t>__. Veselības ministrija</t>
  </si>
  <si>
    <t>97.01.00 Ministrijas centrālā aparāta darbības nodrošināšana</t>
  </si>
  <si>
    <t>09.04.00 Sporta būves</t>
  </si>
  <si>
    <t>09.09.00 Sporta federācijas un sporta pasākumi</t>
  </si>
  <si>
    <t>09.10.00 Murjāņu sporta ģimnāzija</t>
  </si>
  <si>
    <t>09.19.00 Finansējums profesionālās ievirzes sporta izglītības programmu pedagogu darba samaksai un valsts sociālās apdrošināšanas obligātajām iemaksām</t>
  </si>
  <si>
    <t>09.25.00 Dotācija biedrībai "Latvijas Paralimpiskā komiteja" pielāgotā sporta attīstībai</t>
  </si>
  <si>
    <t>Sasaiste ar valsts budžeta programmu/apakšprogrammu</t>
  </si>
  <si>
    <t>NAP2027</t>
  </si>
  <si>
    <t>Esošo valsts budžeta līdzekļu ietvaros</t>
  </si>
  <si>
    <t>97.01.00 Ministrijas centrālā aparāta darbības nodrošināšana
97.02.00 Nozares vadības atbalsta pasākumi</t>
  </si>
  <si>
    <t xml:space="preserve">07.00.00 Informācijas un komunikāciju tehnoloģiju uzturēšana un attīstība
97.01.00 Ministrijas centrālā aparāta darbības nodrošināšana
97.02.00 Nozares vadības atbalsta pasākumi
</t>
  </si>
  <si>
    <t>Mērķdotācijas pašvaldībām – interešu izglītības programmu pedagogu daļējai darba samaksai un valsts sociālās apdrošināšanas obligātajām iemaksām</t>
  </si>
  <si>
    <t>03.01.00  Augstskolas</t>
  </si>
  <si>
    <t>09.09.00 Sporta federācijas un sporta pasākumi
09.12.00 Latvijas Sporta muzejs</t>
  </si>
  <si>
    <t>97.01.00 Ministrijas centrālā aparāta darbības nodrošināšana
09.09.00 Sporta federācijas un sporta pasākumi</t>
  </si>
  <si>
    <t>39.07.00 Antidopinga politikas īstenošana</t>
  </si>
  <si>
    <t>97.01.00 Ministrijas centrālā aparāta darbības nodrošināšana
09.08.00 Balvas par izciliem sasniegumiem sportā</t>
  </si>
  <si>
    <t>97.01.00 Ministrijas centrālā aparāta darbības nodrošināšana
09.09.00 Sporta federācijas un sporta pasākumi
09.16.00 Dotācija nacionālas nozīmes starptautisku sporta pasākumu organizēšanai Latvijā</t>
  </si>
  <si>
    <t xml:space="preserve"> 09.09.00 Sporta federācijas un sporta pasākumi
05.12.00. Valsts pētījumu programmas</t>
  </si>
  <si>
    <t>Esošo valsts budžeta līdzekļu ietvaros, ņemot vērā sporta nozares finansēšanas pārvaldības un administratīvās pārvaldības modeļa reformu</t>
  </si>
  <si>
    <t>3. Rīcības virziens: Sports un fiziskās aktivitātes aktīvai un veselai sabiedrībai</t>
  </si>
  <si>
    <t>2.7. Veicināt velosatiksmes attīstību un brīvpieejas skriešanas celiņu infrastruktūras izbūvi (gan valsts līmeņa, gan pašvaldību nozīmes) lai veicinātu aktīvu,  drošu un veselīgu dzīvesveidu ikdienā</t>
  </si>
  <si>
    <t>3.3. Finansiāli atbalstīt sporta nodarbību ieviešanu visu augstskolu dienas nodaļu 1. un 2. kursa studentiem ar kredītpunktu vai bez kredītpunktu piešķiršanas, vai ar novērtējumu (ieskaitīts vai neieskaitīts)</t>
  </si>
  <si>
    <t>3.8. Nodrošināt Latvijas sporta vēsturisko vērtību pieejamību sabiedrībai, kā arī veicināt inovatīvu tehnoloģiju un risinājumu izstrādi sporta un fiziskām aktivitātēm bērnu, jauniešu, studentu, pieaugušo, senioru un cilvēku ar funkcionāliem traucējumiem mērķauditorijām un sniegt finansiālu atbalstu izvēlēto ideju realizēšanai</t>
  </si>
  <si>
    <t xml:space="preserve">09.09.00 Sporta federācijas un sporta pasākumi
09.17.00 Dotācija komandu sporta spēļu izlašu nodrošināšanai
09.21.00 Augstas klases sasniegumu sports
</t>
  </si>
  <si>
    <t>09.04.00 Sporta būves
09.23.00 Valsts ilgtermiņa saistības sportā - dotācija Latvijas Olimpiskajai komitejai (LOK) - valsts galvoto aizdevumu atmaksai</t>
  </si>
  <si>
    <t>Iekšlietu ministrijas un Aizsardzības ministriju budžeti</t>
  </si>
  <si>
    <t>Esošo valsts budžeta līdzekļu ietvaros. Sasaiste ar 4.1.uzdevumu un tā ietvaros iespējama arī papildu līdzekļu piešķiršana arī  šim uzdevumam.</t>
  </si>
  <si>
    <t>3.10. Stiprināt sadarbību ar diasporu, lai piesaistītu jaunos talantus, veicinātu ieguldījumus, starptautisko sadarbību un inovācijas, kā arī atbalstīt tautas sporta tradīciju kopšanu diasporā</t>
  </si>
  <si>
    <t>09.21.00 Augstas klases sasniegumu sports</t>
  </si>
  <si>
    <t>4.3. Veicināt atzīto sporta federāciju darbību Latvijas čempionātu un citu valstiska mēroga sporta sacensību organizēšanā visās vecuma grupās.</t>
  </si>
  <si>
    <r>
      <t xml:space="preserve">Finansējums tiks precizēts, iesniedzot prioritārā pasākuma pieprasījumu. Provizoriski indikatīvais papildu nepieciešamais finansējums paredzēts LSFP atbalstam konkursa kārtībā Sporta stipendiju konkursam, paredzot stipendiju apjoma palielinājumu 2023.gadā, kā arī paplašinot atbalstāmo aktivitāšu apjomu. Kopējais Pamatnostādņu uzdevumam novirzāmais finansējums sasniegtu 100 000 EUR  </t>
    </r>
    <r>
      <rPr>
        <sz val="11"/>
        <rFont val="Calibri"/>
        <family val="2"/>
      </rPr>
      <t>un provizoriskā indikatīvā papildu nepieciešamā finansējuma aprēķinā iekļauts arī esošais 09.09.00 progr. finansējums 40 390 EUR</t>
    </r>
    <r>
      <rPr>
        <sz val="11"/>
        <rFont val="Calibri"/>
        <family val="2"/>
        <charset val="1"/>
      </rPr>
      <t>. Kopējais pamatnostādņu uzdevumam novirzāmais finansējums provizoriski iedalītos sekojoši :  vienreizēji izmaksājamas 35 stipendijas pa 2000 EUR , 25 stipendijas pa 1000 EUR, 10 stipendijas pa 500 EUR. Kopējais stipendiju skaits identificēts, ņemot vērā bāzes gadā (2021.gads) stipendijām pieteikušos studentu skaitu (75).</t>
    </r>
  </si>
  <si>
    <t>1.1. Izstrādāt jaunu Sporta likumu (vai grozījumus esošajā Sporta likumā), nosakot pilnveidotus sporta organizēšanas un attīstības vispārīgos un tiesiskos pamatus, sporta organizāciju, valsts un pašvaldību institūciju kompetenci un pamatuzdevumus sporta attīstībā, kā arī izveidojot jaunu sporta nozares finansēšanas pārvaldības un administratīvās pārvaldības modeli.</t>
  </si>
  <si>
    <t>1.2. Īstenot sporta nozares finansēšanas pārvaldības un administratīvās pārvaldības modeļa reformu, būtiski samazinot sporta nozarei paredzēto valsts budžeta līdzekļu administrēšanā iesaistīto organizāciju skaitu (nodrošinot, ka sporta federācija pamatdarbības finansējumu saņem no vienas organizācijas ar vienu līgumu), kā arī stiprinot atzītās sporta federācijas lomu sporta veidam paredzēto valsts budžeta līdzekļu pārvaldībā.</t>
  </si>
  <si>
    <t>1.3. Sporta finansēšanas modelī ietvert uz Pamatnostādnēs definētajām prioritātēm sportā balstītu pieeju un noteikt to atbalstīšanas mehānismu.</t>
  </si>
  <si>
    <t>1.5. Turpināt attīstīt valsts mēroga sporta atbalsta izlozes, kas paredz, ka daļa no valsts mēroga izložu organizēšanas peļņas tiek novirzīta sabiedriski nozīmīgiem mērķiem sporta nozares programmām.</t>
  </si>
  <si>
    <t>1.7. Izveidot vienotu Valsts sporta reģistru, apkopjot un interaktīvā veidā nodrošinot informāciju par sportā iesaistīto personu skaitu dažādos līmeņos, kas nodarbojās atzītās sporta federācijās un citās sporta organizācijās un iestādēs, sporta izglītības programmām, sporta speciālistiem, sporta bāzēm, piešķirto publisko (tai skaitā pašvaldību) un sporta organizāciju papildus piesaistīto finansējumu, citu statistisko informāciju, kā arī nodrošinot nepieciešamo datu ieguvi valsts sporta budžeta finansējuma aprēķināšanai. Nodrošināt iespēju reģistru izmantot arī sporta pakalpojumu un infrastruktūras kartēšanai un reģionālās koordinēšanas sistēmas izveidošanai, lai attīstītu un efektīvi izmantotu sporta infrastruktūru un investētu jaunas infrastruktūras radīšanā.</t>
  </si>
  <si>
    <t>1.8. Pārskatīt un pilnveidot kritēriju sistēmu sporta organizāciju finansēšanai no valsts budžeta līdzekļiem, tai skaitā iekļaujot finansējuma saņēmējam pienākumu ikdienas darbā nodrošināt labas pārvaldības principus un sociālo atbildību noteiktā ietvarā.</t>
  </si>
  <si>
    <t>2.1. Veikt esošās sporta infrastruktūras nozīmīguma un ietekmes novērtējumu, identificējot valsts nozīmes sporta bāzes, definējot prioritāri atbalstāmo sporta infrastruktūras objektu finansiālā atbalsta mehānismu, ar mērķi veicināt objektu ilgtspējību, noslodzi un ekonomiski pamatotu darbību.</t>
  </si>
  <si>
    <t xml:space="preserve">2.2. Izstrādāt un īstenot sporta infrastruktūras attīstības stratēģiju (par atbalstu būvniecībai un uzturēšanai) saskaņā ar datu analīzi un pieejamajiem finanšu resursiem, veicinot sporta infrastruktūras ilgtspēju un ekonomiski pamatotu darbību. </t>
  </si>
  <si>
    <t xml:space="preserve">2.3. Finansiāli atbalstīt valsts nozīmes sporta bāzu, tai skaitā pakāpeniski arī reģionālo olimpisko centru, uzturēšanu (piešķirot dotācijas no valsts budžeta) saskaņā ar pārskatīto sporta infrastruktūras objektu datu bāzi un darbības novērtējumu, veicinot objektu ilgtspējību un ekonomiski pamatotu darbību, izstrādājot vidēja termiņa atbalsta plānu. Nostiprināt reģionālo olimpisko centru juridisko statusu un noteikt to darbības ilgtermiņa mērķus.  </t>
  </si>
  <si>
    <t>3.1.Nodrošināt  sporta interešu izglītības programmu pieejamību visās vispārējās izglītības iestādēs, lai pēc pamatizglītības un vispārējās vidējās izglītības programmās ietverto mācību stundu beigām 1.-12.klašu audzēkņi varētu nodarboties ar fiziskām aktivitātēm.</t>
  </si>
  <si>
    <t>2.6. Atbalstīt pašvaldībās esošās sporta infrastruktūras pielāgošanu, atjaunošanu brīvpieejai, kā arī brīvpieejas sporta laukumu  izveidi, saskaņā ar sporta infrastruktūras attīstības stratēģiju.</t>
  </si>
  <si>
    <t>2.5. Izstrādāt publiskās un privātās partnerības sadarbības modeli ar mērķi sekmēt privāta un publiska kapitāla investēšanu sporta infrastruktūras attīstības veicināšanā.</t>
  </si>
  <si>
    <t>2.4. Pilnveidot valsts pārvaldībā esošo sporta bāzu pārvaldību, nodrošinot pārvaldības funkciju centralizāciju, kā arī izveidojot Konsultatīvo padomi ar sporta organizāciju līdzdalību.</t>
  </si>
  <si>
    <t>3.4. Nodrošināt pirmsskolas un vispārējās izglītības iestāžu sporta skolotājiem profesionālās pilnveides kursus mācību jomas “Veselība un fiziskās aktivitātes” satura īstenošanai un sporta aktivitāšu organizēšanai bērniem un jauniešiem, tai skaitā uz kustību vērstas vides integrēšanu mācību procesā un vērtību audzināšanu caur sporta aktivitātēm.</t>
  </si>
  <si>
    <t>3.6. Veikt pētījumus (tai skaitā Valsts pētījumu programmas sportā ietvaros) bērnu un jauniešu, studentu, tautas sporta, senioru sporta, prāta sporta, parasporta un pielāgotā sporta jomā.</t>
  </si>
  <si>
    <t>4.4. Stiprināt atzīto sporta federāciju vadošo lomu augstas klases sasniegumu sporta programmu īstenošanā, kā arī līdzdarbību tām atbilstošo profesionālās ievirzes sporta izglītības programmu izstrādē un īstenošanas uzraudzībā.</t>
  </si>
  <si>
    <t>4.6. Nodrošināt valsts līdzfinansējumu treneru atalgojumam profesionālās ievirzes sporta izglītības programmu īstenošanai, vienlaikus pilnveidojot dotāciju sadales kārtību un kritērijus, kā arī paaugstinot profesionālās ievirzes sporta izglītības programmu īstenošanas kvalitāti un efektivitāti, t.sk. veikt profesionālās ievirzes sporta izglītības iestāžu sistēmas mērķu, uzdevumu, funkciju un ietekmes izvērtējumu un izstrādāt vidēja termiņa attīstības plānu.</t>
  </si>
  <si>
    <t>4.7. Pilnveidot sporta speciālistu (treneru) tālākizglītības programmu īstenošanu un kvalifikācijas paaugstināšanu, sporta speciālistu (treneru) sertifikācijas sistēmu un kontroles kārtību, kā arī normatīvajos aktos paredzēt administratīvo atbildību par sporta speciālistu sertifikāciju noteikumu neievērošanu (gan darba devējam, gan darbiniekam).</t>
  </si>
  <si>
    <t xml:space="preserve">4.8. Finansiāli atbalstīt starptautisku sporta pasākumu (tai skaitā nacionālas nozīmes starptautisku sporta pasākumu) un nacionālas nozīmes komplekso sporta pasākumu jauniešiem un pieaugušajiem organizēšanu Latvijā, nodrošinot atbalsta mehānismus no valsts budžeta, nosakot prioritāros sporta pasākumus un atbalsta apmērus, ilgtermiņā pēc vienotiem kritērijiem plānojot starptautisko sporta pasākumu norisi 2-3 gadu periodā, kā arī piesaistīt starptautisko pasākumu organizēšanai privāto kapitālu, tādejādi veicinot tūrismu un uzņēmējdarbību.  </t>
  </si>
  <si>
    <t>4.9. Nodrošināt pietiekamu dopinga kontroļu pasākumu skaitu, dopinga kontroļu pieprasīšanā līdzdarbojoties sporta federācijām, kā arī veicināt antidopinga izglītošanu sporta jomā.</t>
  </si>
  <si>
    <t>4.10. Ieviest jaunu sistēmu naudas balvu piešķiršanai par izciliem sasniegumiem sportā, kā arī pilnveidot un pārskatīt atbalsta sistēmu bijušajiem izciliem sportistiem, treneriem un sporta darbiniekiem.</t>
  </si>
  <si>
    <t>4.11. Veicināt sporta tehnoloģiju izmantošanu augstu sasniegumu sportā un izcilu rezultātu sasniegšanā, tai skaitā atbalstot sportistu (it īpaši profesionālās ievirzes sporta izglītības iestāžu audzēkņu) un sporta darbinieku, sportistu atbalsta personāla un sporta treneru digitālo prasmju regulāru pielietošanu, radot izpratni par sporta tehnoloģiju nozīmīgumu mūsdienu sportā; ieviest jauno sportistu izaugsmes novērtēšanas sistēmu, izmantojot informācijas tehnoloģijas, veicināt sporta zinātnes un pētniecības platformas izveidi un starpdisciplinārus sporta zinātnes pētījumus (tai skaitā Valsts pētījumu programmas sportā ietvaros), radot inovācijas.</t>
  </si>
  <si>
    <t>4.13. Pilnveidot MSĢ darbību (pirms tam izvērtējot attīstāmo sporta veidu efektivitāti un audzēkņu potenciālu izcilu rezultātu sasniegšanai sportā), kā arī sadarbībā ar augstākās izglītības iestādēm piedāvājot duālās karjeras iespējas.</t>
  </si>
  <si>
    <t>4.14. Pilnveidot profesionālu sportistu sporta darbības tiesisko regulējumu (tai skaitā darba tiesību jomā) atbilstoši profesionāla sportista darbības specifikai.</t>
  </si>
  <si>
    <t>4.15. Pilnveidot un stiprināt profesionālu sportistu un citu augstas klases sportistu sociālo aizsardzību.</t>
  </si>
  <si>
    <t>4.17. Atbalstīt sporta stipendiju piešķiršanu, veicinot duālo karjeru sportā.</t>
  </si>
  <si>
    <t>4.16. Izveidot sistēmu augstas klases sportistu atbalstam iekšlietu un aizsardzības resoros, kā arī veicināt duālo karjeru sportā.</t>
  </si>
  <si>
    <t>4.18. Veicināt Augstas klases sportistu sagatavošanas centru sistēmas tālāku attīstību, vienlaikus palielinot atzīto sporta federāciju lomu atbalsta programmas īstenošanā.</t>
  </si>
  <si>
    <r>
      <t>Izvērtējuma un priekšlikumu izstrāde tiks veikta esošo valsts budžeta līdzekļu ietvaros (97.01.00</t>
    </r>
    <r>
      <rPr>
        <sz val="11"/>
        <rFont val="Calibri"/>
        <family val="2"/>
      </rPr>
      <t>), savukārt iespējamā priekšlikumu īstenošanas fiskālā ietekme tika norādīta attiecīgo tiesību aktu projektu anotācijā</t>
    </r>
  </si>
  <si>
    <t>1.6. Veikt izvērtējumu par iespēju paplašināt sporta un fizisko aktivitāšu izmaksu kompensēšanas mehānismus, piemēram, iesniedzot gadskārtējo iedzīvotāju ienākuma nodokļa deklarāciju, lai  sports un fiziskās aktivitātes tiktu padarītas finansiāli  pieejamākas.</t>
  </si>
  <si>
    <r>
      <t xml:space="preserve">1.4. Veikt izvērtējumu par paplašinātām iespējām sporta nozarei piesaistīt papildu finansēšanas avotus no plānotajiem kārtējā gada valsts budžeta ieņēmumiem, piemēram, </t>
    </r>
    <r>
      <rPr>
        <sz val="11"/>
        <color rgb="FF000000"/>
        <rFont val="Calibri"/>
        <family val="2"/>
      </rPr>
      <t>no akcīzes nodokļa par alkoholiskajiem dzērieniem un tabakas izstrādājumiem, ieņēmumiem no izložu nodokļa un azartspēļu nodokļa</t>
    </r>
    <r>
      <rPr>
        <sz val="11"/>
        <color rgb="FF000000"/>
        <rFont val="Calibri"/>
        <family val="2"/>
        <charset val="1"/>
      </rPr>
      <t xml:space="preserve">, kā arī veicināt privātā kapitāla finansēšanas avotu piesaisti sporta nozarei </t>
    </r>
    <r>
      <rPr>
        <sz val="11"/>
        <color rgb="FF000000"/>
        <rFont val="Calibri"/>
        <family val="2"/>
      </rPr>
      <t>un izvērtēt Valsts sporta fonda izveides nepieciešamību.</t>
    </r>
  </si>
  <si>
    <t>4.5. Veicināt sporta nozarē iesaistīto izpratni par sporta integritātes un godīgas spēles principiem, antidopingu, kā arī vēršanos pret manipulācijām sportā.</t>
  </si>
  <si>
    <t>09.09.00 Sporta federācijas un sporta pasākumi
09.17.00 Dotācija komandu sporta spēļu izlašu nodrošināšanai
09.21.00 Augstas klases sasniegumu sports
09.25.00 Dotācija biedrībai "Latvijas Paralimpiskā komiteja" pielāgotā sporta attīstībai</t>
  </si>
  <si>
    <t>4.12. Pilnveidot sportistu atlases kritērijus uzņemšanai valsts finansētajās sportistu atbalsta programmās (tai skaitā jaunatnes sporta atbalsta programmām, paralimpiskajiem sporta veidiem un parasportistiem), piemērojot tos katra sporta veida un sportista individuālajai sacensību un treniņprocesa specifikai, orientējot uz izcilu rezultātu sasniegšanu ilgtermiņā.</t>
  </si>
  <si>
    <t xml:space="preserve">3.5. Finansējuma piešķiršanas kritēriju izveide, tai skaitā pēc dalībnieku skaita, un sistemātisks finansiāls atbalsts sporta un aktīva dzīvesveida pasākumu organizēšanai bērniem, jauniešiem, studentiem, pieaugušajiem, senioriem un cilvēkiem ar funkcionāliem traucējumiem, veicinot iekļaujošas un sociāli atbildīgas sporta nozares attīstību. </t>
  </si>
  <si>
    <t>4.1. Finansiāli atbalstīt talantīgo jauniešu un pieaugušo sportistu un valsts izlašu (tai skaitā komandu sporta spēlēs) sagatavošanos un dalību olimpiskajās spēlēs, pasaules un Eiropas čempionātos (arī atlases turnīros), kā arī citos pielīdzināmos sporta pasākumos.</t>
  </si>
  <si>
    <t>4.2. Finansiāli atbalstīt talantīgo jauniešu un pieaugušo sportistu ar invaliditāti un valsts izlašu (tai skaitā komandu sporta spēles) sagatavošanos un dalību paralimpiskajās spēlēs, Eiropas un pasaules čempionātos (arī atlases turnīros), kā arī citos pielīdzināmos sporta pasākumos.</t>
  </si>
  <si>
    <t>Indikatīvais papildu nepieciešamais finansējums</t>
  </si>
  <si>
    <t>EUR</t>
  </si>
  <si>
    <t>1.Pielikums Sporta politikas pamatnostādnēm 2022.-2027.gadam</t>
  </si>
  <si>
    <t xml:space="preserve">Indikatīvais papildu nepieciešamais finansējums (no 2023.gada un turpmākos gadus) papildus 1 mācību stundu nodrošināšanai (220 000 izglītojamie vidēji pa 20 izglītojamie katrā klasē, kur stundas izmaksa, rēķinot no pedagogu darba samaksas mēneša darba samaksas likmes (830 EUR), ir 8,55 EUR [ 830 EUR x 1,2359 / 30 / 4 ] x 1 st. nedēļā x 35 nedēļas). Finansējums tiks precizēts, iesniedzot prioritārā pasākuma pieprasījumu. </t>
  </si>
  <si>
    <t>Valsts pētījumu programmai sporta jomas stratēģiskai attīstībai papildu nepieciešamais valsts budžeta finansējums ir indikatīvs, kas tiks precizēts kontekstā ar pārējiem valsts pētījumu programmu īstenotājiem likumprojekta par valsts budžetu kārtējam gadam izstrādes procesā. Finansējums tiks precizēts pēc Valsts pētījumu programmas sportā izstrādes, iesniedzot prioritārā pasākuma pieprasījumu. Provizoriski ar indikatīvo papildu nepieciešamo finansējumu no 2023.gada un turpmākos gados tiek paredzēts konkursa kārtībā līdzfinansēt vidēji gadā trīs projektus līdz 150 000 EUR katram.</t>
  </si>
  <si>
    <t>Finansējums tiks precizēts, iesniedzot prioritārā pasākuma pieprasījumu. Provizoriskais indikatīvais papildu nepieciešamais finansējums ar 2023.gadu un turpmākos gadus paredzēts kā atbalsta palielinājums federācijām, kur tas tiktu piešķirts uz kritēriju pamata 20 augstāko vērtējumu sasniegušajām federācijām, ar vidējo atbalsta apmēru 20 000 EUR.</t>
  </si>
  <si>
    <t xml:space="preserve">Finansējums tiks precizēts, iesniedzot prioritārā pasākuma pieprasījumu.  Provizoriskais indikatīvā papildu nepieciešamā finansējuma apmērs ņemot vērā iepriekšējos 4 gados vidēji izmaksāto, un finansējuma sadale vadītos no plānoto starptautisko sporta pasākumu kalendāra ar 2023.gadu un turpmākos gadus. Finansējums sadalītos programmās:  līdzfinansējums trīs lielo starptautisku sporta pasākumu licenču un naudas balvu atbalstam ar vidējo atbalstu 400 000 EUR pasākumam; līdzfinansējums 6 nacionāla mēroga pasākumu organizēšanai ar vidējo piešķiramo atbalsta summu 50 000 EUR pasākumam. </t>
  </si>
  <si>
    <r>
      <t xml:space="preserve">Finansējums tiks precizēts, iesniedzot prioritārā pasākuma pieprasījumu. Provizoriski indikatīvajā papildu nepieciešamajā finansējumā iekļautas investīcijas Murjāņu sporta ģimnāzijas sporta infrastruktūras attīstībai (2024.gadā 2 500 000 EUR un 2025. gadā 2 500 000 EUR). Provizoriski indikatīvais papildu nepieciešamais finansējums gadā 660 000 EUR ar 2023.gadu un turpmākos gadus nepieciešams MSĢ kapacitātes paaugstināšanai, kas tiktu novirzīts provizoriski sekojošām pozīcijām: nodarbināto atalgojuma fonda palielināšanai </t>
    </r>
    <r>
      <rPr>
        <sz val="11"/>
        <rFont val="Calibri"/>
        <family val="2"/>
      </rPr>
      <t>140 000 EUR</t>
    </r>
    <r>
      <rPr>
        <sz val="11"/>
        <rFont val="Calibri"/>
        <family val="2"/>
        <charset val="1"/>
      </rPr>
      <t xml:space="preserve"> , komandējumu izdevumu mācību treniņa procesa segšanai</t>
    </r>
    <r>
      <rPr>
        <sz val="11"/>
        <rFont val="Calibri"/>
        <family val="2"/>
      </rPr>
      <t xml:space="preserve"> 90 000 EUR</t>
    </r>
    <r>
      <rPr>
        <sz val="11"/>
        <rFont val="Calibri"/>
        <family val="2"/>
        <charset val="1"/>
      </rPr>
      <t>, nepieciešamā mācību procesa inventāra iegādei 6</t>
    </r>
    <r>
      <rPr>
        <sz val="11"/>
        <rFont val="Calibri"/>
        <family val="2"/>
      </rPr>
      <t>0 000 EUR</t>
    </r>
    <r>
      <rPr>
        <sz val="11"/>
        <rFont val="Calibri"/>
        <family val="2"/>
        <charset val="1"/>
      </rPr>
      <t xml:space="preserve">, ēdināšanas pakalpojumu segšanai </t>
    </r>
    <r>
      <rPr>
        <sz val="11"/>
        <rFont val="Calibri"/>
        <family val="2"/>
      </rPr>
      <t>120 000 EUR</t>
    </r>
    <r>
      <rPr>
        <sz val="11"/>
        <rFont val="Calibri"/>
        <family val="2"/>
        <charset val="1"/>
      </rPr>
      <t xml:space="preserve">, medicīnas pakalpojumu segšanai </t>
    </r>
    <r>
      <rPr>
        <sz val="11"/>
        <rFont val="Calibri"/>
        <family val="2"/>
      </rPr>
      <t>100 000 EUR</t>
    </r>
    <r>
      <rPr>
        <sz val="11"/>
        <rFont val="Calibri"/>
        <family val="2"/>
        <charset val="1"/>
      </rPr>
      <t xml:space="preserve">, komunālo un  īres pakalpojumu segšanai, saimniecisko pakalpojumu segšanai </t>
    </r>
    <r>
      <rPr>
        <sz val="11"/>
        <rFont val="Calibri"/>
        <family val="2"/>
      </rPr>
      <t>150 000 EUR.</t>
    </r>
  </si>
  <si>
    <t>No VAS “Latvijas Loto” dividendēm projektu "Sporto visa klase" un "Personības akadēmija" īstenošanai finansējums 2022.gadā un 2023. gadā jau paredzēts,  bet par 2024. gadu (un turpmākiem) jālemj kārtējā gada valsts budžeta sagatavošanas un izskatīšanas procesā). Indikatīvais papildu nepieciešamā finansējuma apmērs no 2024.gada un turpmāk, noteikts, ņemot vērā plānotā finansējuma apmēru 2022. un 2023.gadam.</t>
  </si>
  <si>
    <t>Finansējums tiks precizēts, ņemot vērā apstiprinātajā Sporta infrastruktūras attīstības stratēģijā noteikto, iesniedzot prioritārā pasākuma pieprasījumu. Dotais Pamatnostādņu uzdevums īstenojams, ja tiek izrietoši piešķirts pieprasītais finansējums. No 2023.gada un turpmāko gadu fiskālā ietekme tiks norādīta arī stratēģijā. Provizoriski ar indikatīvo papildu nepieciešamo finansējumu no 2023.gada tiek paredzēts konkursa kārtībā līdzfinansēt vidēji gadā trīs projektus līdz 100 000 EUR katram.</t>
  </si>
  <si>
    <t>Finansējums tiks precizēts, ņemot vērā apstiprinātajā Sporta infrastruktūras attīstības stratēģijā noteikto, iesniedzot prioritārā pasākuma pieprasījumu. Ar 2023.gadu un turpmāko gadu fiskālā ietekme tiks norādīta arī stratēģijā. Provizoriski indikatīvo papildu nepieciešamo finansējumu ar 2023.gadu un turpmākos gadus tiek paredzēts novirzīt  200 000 EUR apmērā valsts nozīmes sporta bāzu atbalstam, savukārt 100 000 EUR paredzēts novirzīt reģionālo olimpisko centru atbalstam uzturēšanas izmaksu līdzfinansēšanai.</t>
  </si>
  <si>
    <t>3.2.Īstenot programmu „Drošība uz ūdens”: izstrādāt un ieviest mācību saturu vispārējās izglītības iestādēs peldēšanas prasmes un ūdens kompetences apmācībai („ūdens kompetences” programma), vienlaikus nodrošinot divu gadu ūdens kompetences programmas ieviešanu un apguvi vispārējās izglītības iestāžu sākumskolas audzēkņiem, nodrošinot valsts finansējumu.</t>
  </si>
  <si>
    <t>Finansējums tiks precizēts, iesniedzot prioritārā pasākuma pieprasījumu. Provizoriskais indikatīvais papildu nepieciešamais finansējums ar 2023.gadu un turpmākos gados paredzēts, kā dubultojot finansējumu programmā, ņemot vērā bāzes gada (2022.gads) plānoto finansējumu.  Provizoriskais indikatīvais papildu nepieciešamais finansējums programmu realizācijai: 75 000 EUR bērnu un jauniešu un tautas sporta un parasporta kustībai, 125 000 EUR vasaras paralimpiskā sporta atbalstam, 50 000 EUR ziemas paralimpiskā sporta atbalstam, 50 000 EUR Latvijas nedzirdīgo federācijas sportistu un speciālās olimpiādes atbalstam.</t>
  </si>
  <si>
    <r>
      <t>Izvērtējuma un priekšlikumu izstrāde tiks veikta esošo valsts budžeta līdzekļu ietvaros (97.01.00)</t>
    </r>
    <r>
      <rPr>
        <sz val="11"/>
        <rFont val="Calibri"/>
        <family val="2"/>
      </rPr>
      <t>, savukārt iespējamā priekšlikumu īstenošanas fiskālā ietekme tika norādīta attiecīgo tiesību aktu projektu anotācijā.</t>
    </r>
  </si>
  <si>
    <t>Finansējums tiks precizēts pēc Valsts sporta reģistra koncepta izstrādes, iesniedzot prioritārā pasākuma pieprasījumu. Valsts sporta reģistra izstrāde 500 000 EUR, savukārt ikgadējie uzturēšanas izdevumi 70 000 EUR. Koncepcijas izstrāde tiks veikta esošo valsts budžeta līdzekļu ietvaros (97.01.00 un 97.02.00).</t>
  </si>
  <si>
    <t>__. Finanšu ministrija</t>
  </si>
  <si>
    <r>
      <t xml:space="preserve">Finansējums tiks precizēts, iesniedzot prioritārā pasākuma pieprasījumu. Provizoriskais indikatīvais papildu nepieciešamais finansējums ir minēts vidēji gadā, rēķinot kopā nepieciešamo finansējumu 6 gadu garuma (2023.-2028.gadam) programmas īstenošanai </t>
    </r>
    <r>
      <rPr>
        <sz val="11"/>
        <rFont val="Calibri"/>
        <family val="2"/>
      </rPr>
      <t>(16 391 808 EUR)</t>
    </r>
    <r>
      <rPr>
        <sz val="11"/>
        <rFont val="Calibri"/>
        <family val="2"/>
        <charset val="1"/>
      </rPr>
      <t xml:space="preserve">. Optimālais programmas apmācību ilgums klasei – 2 gadi (2.-3.klase). </t>
    </r>
    <r>
      <rPr>
        <sz val="11"/>
        <rFont val="Calibri"/>
        <family val="2"/>
      </rPr>
      <t>Vienas grupas aprēķins gadā</t>
    </r>
    <r>
      <rPr>
        <sz val="11"/>
        <rFont val="Calibri"/>
        <family val="2"/>
        <charset val="1"/>
      </rPr>
      <t xml:space="preserve">: 3,10 eiro uz 1 bērnu (vidējie izdevumi uz 1 bērnu ņemot vērā peldbaseina peldceliņa un trenera/skolotāja izmaksas) x 15 bērni grupā (maksimālais bērnu skaits peldētapmācības nodarbībā vienam pedagogam/trenerim) x 36 nodarbības 1 mācību gadā (1 stunda nedēļā) = 1674 eiro. </t>
    </r>
    <r>
      <rPr>
        <sz val="11"/>
        <rFont val="Calibri"/>
        <family val="2"/>
      </rPr>
      <t>Programmas ietvaros būtu kopā 9792 grupu.</t>
    </r>
  </si>
  <si>
    <t>Indikatīvais papildu nepieciešamais finansējums paredzēts Latvijas Sporta muzeja kapacitātes stiprināšanai (100 000 EUR gadā, kur aprēķins: 35 000 EUR atlīdzības kapacitātes stiprināšanai, 30 000 EUR ar muzeja ēkas uzturēšanu saistīto izdevumu segšanai, 20 000 EUR inventāra un aprīkojuma iegādei, 15 000 EUR muzeja krājumu un eksponātu uzglabāšanai), kā arī līdzfinansējums konkursa kārtībā inovatīvu  tehnoloģiju projektiem (100 000 EUR gadā, kur aprēķins: 4 projekti katrs 25 000 EUR). Finansējums tiks precizēts, iesniedzot prioritārā pasākuma pieprasījumus.</t>
  </si>
  <si>
    <r>
      <t xml:space="preserve">Finansējums tiks precizēts pēc finansēšanas modeļa pilnveides, iesniedzot prioritārā pasākuma pieprasījumu, kā arī ņemot vērā pedagogu darba samaksas modeli turpmākos gados. Provizoriskais indikatīvais papildu nepieciešamais finansējums ir nepiešķirtā finansējuma apmērā (bāzes gads 2021.gads), ievērojot audzēkņu skaita pieaugumu: </t>
    </r>
    <r>
      <rPr>
        <sz val="11"/>
        <rFont val="Calibri"/>
        <family val="2"/>
      </rPr>
      <t>5391 (valsts finansēto profesionālās ievirzes sporta izglītības programmu audzēkņu skaita faktiskais pieaugums 2020./2021. mācību gadā salīdzinot ar 2016./2017. mācību gadu) * 463,90 EUR (faktiski sniegtais valsts atbalsts vidēji vienam valsts finansētam profesionālās ievirzes sporta izglītības programmu audzēknim 2020./2021. mācību gadā, ņemot vērā patreizējo pedagogu darba samaksas likmes apmēru) = 2 500 884,90 EUR.</t>
    </r>
  </si>
  <si>
    <r>
      <t>Finansējums tiks precizēts, iesniedzot prioritārā pasākuma pieprasījumu. Provizoriskais indikatīvais papildu nepieciešamais finansējums ar 2023.gadu un turpmākos gadus paredzēts kā atbalsta palielinājums sociālā pabalsta saņēmējiem par provizorisko vidējo palielinājumu 50 EUR mēnesī, ņemot vērā bāzes gada (2022.gads) plānoto finansējumu (LOSF budžetā) un saņēmēju skaitu (173), kopā veidojot 103 800 EUR. Provizoriskais indikatīvais papildu nepieciešamais finansējums  medicīniskā fonda atbalstam vienreizēju pabalstu izmaksu segšanai 70 000 EUR gadā</t>
    </r>
    <r>
      <rPr>
        <sz val="11"/>
        <rFont val="Calibri"/>
        <family val="2"/>
      </rPr>
      <t>, ar vidējo atbalsta summu 7 000 EUR, tādejādi provizoriski 10 saņēmēji gadā.</t>
    </r>
  </si>
  <si>
    <t xml:space="preserve"> 09.21.00 Augstas klases sasniegumu sports</t>
  </si>
  <si>
    <t>2022. gadā atbalsts valsts sporta bāzu attīstības projektu realizēšanai. Papildus pieprasītais finansējums tiks precizēts, ņemot vērā apstiprinātajā Sporta infrastruktūras attīstības stratēģijā noteikto, iesniedzot prioritārā pasākuma pieprasījumu. Ar 2023.gadu un turpmāko gadu fiskālā ietekme tiks norādīta arī stratēģijā. No 2023.gada un turpmākos gadus ar indikatīvo papildu finansējumu provizoriski tiek paredzēts atbalstīt vidēji gadā četrus projektus, līdzfinansējot līdz 1 250 000 EUR katru.</t>
  </si>
  <si>
    <r>
      <t xml:space="preserve">Finansējums tiks precizēts, iesniedzot prioritārā pasākuma pieprasījumu. Provizoriskais indikatīvais papildu nepieciešamais finansējums ar 2023.gadu un turpmākos gados paredzēts, kā dubultojot finansējumu programmā, ņemot vērā bāzes gada (2022.gads) plānoto finansējumu. Kopējais Pamatnostādņu uzdevumam novirzāmais finansējums sasniegtu provizoriski 400 000 EUR un </t>
    </r>
    <r>
      <rPr>
        <sz val="11"/>
        <rFont val="Calibri"/>
        <family val="2"/>
      </rPr>
      <t xml:space="preserve">provizoriskā indikatīvā papildu nepieciešamā finansējuma aprēķinā iekļauts arī esošais 09.09.00 progr. finansējums 268 119 EUR. Kopējais  Pamatnostādņu uzdevumam novirzāmais finansējums </t>
    </r>
    <r>
      <rPr>
        <sz val="11"/>
        <rFont val="Calibri"/>
        <family val="2"/>
        <charset val="1"/>
      </rPr>
      <t xml:space="preserve">tiktu piešķirts uz kritēriju pamata 20 augstāko vērtējumu sasniegušajām federācijām, ar vidējo atbalsta apmēru 20 000 EUR. </t>
    </r>
  </si>
  <si>
    <r>
      <t>Finansējums tiks precizēts, iesniedzot prioritārā pasākuma pieprasījumu. Augstu sasniegumu sportam dotā uzdevuma izpilde ir fundamentāli svarīga veiksmīgai sporta politikai un minētais provizoriskais indikatīvais papildu nepieciešamais finansējums ar 2023.gadu un turpmākos gadus paredzēts kā atbalsta palielinājums olimpisko un neolimpisko sporta veidu sportistiem un federācijām, kā arī komandu sporta spēļu izlasēm. Provizoriskais indikatīvais papildu nepieciešamais finansējums aprēķināts, ņemot vērā bāzes gada (2022.gads) plānoto  finansējumu dotā Pamatnostādņu uzdevuma izpildei,</t>
    </r>
    <r>
      <rPr>
        <sz val="11"/>
        <rFont val="Calibri"/>
        <family val="2"/>
      </rPr>
      <t xml:space="preserve"> un pievienojot 0,4 koeficientu izmaksu un attīstībai nepieciešamo līdzekļu pieauguma dēļ, tādejādi izrietoši 09.09.00 progr. veidojot 192 238 EUR; 09.17.00. progr. veidojot 640 000 EUR; 09.21.00 progr. veidojot 2 800 000 EUR (pavisam kopā 3 632 238 EUR)</t>
    </r>
    <r>
      <rPr>
        <sz val="11"/>
        <rFont val="Calibri"/>
        <family val="2"/>
        <charset val="1"/>
      </rPr>
      <t>. Sporta nozares budžeta pamatdaļas apmērs iepriekšējos gados ir bijis mainīgs, taču izdevumu pozīcijas, t.sk. sportistu dalībām sporta pasākumos ārpus Latvijas, ir palielinājušās. Dotā Pamatnostādņu uzdevuma izpilde ir ciešā sasaistē ar Pamatnostādņu rezultatīvajiem rādītājiem (4.4.,4.5.), kuri nosaka Olimpiskajās spēlēs iegūto medaļu skaitu pret iedzīvotāju skaitu, kā arī pret 100 miljardu dolāru lielu IKP.</t>
    </r>
  </si>
  <si>
    <t>Finansējums tiks precizēts, iesniedzot prioritārā pasākuma pieprasījumu. No 2023.gada un turpmākos gados provizoriski indikatīvi papildu nepieciešamā finansējuma, sadale paredzēta konkursa kārtībā, atbalstot nacionālas nozīmes pasākumus (ik gadu kopsummā 400 000 EUR, kad vidēji provizoriski atbalstīt 10 pasākumus vai projektus katru līdz 30 000 EUR) un reģionālas nozīmes pasākumus (ik gadu kopsummā 100 000 EUR, kad vidēji provizoriski atbalstīt 10 pasākumus vai projektus katru līdz 10 000 EUR).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</si>
</sst>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quot; €&quot;"/>
    <numFmt numFmtId="165" formatCode="dd/mm/yy"/>
    <numFmt numFmtId="166" formatCode="[$-426]yyyy/mm/dd"/>
  </numFmts>
  <fonts count="28" x14ac:knownFonts="1">
    <font>
      <sz val="11"/>
      <color rgb="FF000000"/>
      <name val="Calibri"/>
      <family val="2"/>
      <charset val="1"/>
    </font>
    <font>
      <sz val="10"/>
      <color rgb="FFFFFFFF"/>
      <name val="Calibri"/>
      <family val="2"/>
      <charset val="1"/>
    </font>
    <font>
      <b/>
      <sz val="10"/>
      <color rgb="FF000000"/>
      <name val="Calibri"/>
      <family val="2"/>
      <charset val="1"/>
    </font>
    <font>
      <b/>
      <sz val="10"/>
      <color rgb="FFFFFFFF"/>
      <name val="Calibri"/>
      <family val="2"/>
      <charset val="1"/>
    </font>
    <font>
      <i/>
      <sz val="10"/>
      <color rgb="FF808080"/>
      <name val="Calibri"/>
      <family val="2"/>
      <charset val="1"/>
    </font>
    <font>
      <b/>
      <sz val="24"/>
      <color rgb="FF000000"/>
      <name val="Calibri"/>
      <family val="2"/>
      <charset val="1"/>
    </font>
    <font>
      <u/>
      <sz val="10"/>
      <color rgb="FF0000EE"/>
      <name val="Calibri"/>
      <family val="2"/>
      <charset val="1"/>
    </font>
    <font>
      <sz val="10"/>
      <color rgb="FFCC0000"/>
      <name val="Calibri"/>
      <family val="2"/>
      <charset val="1"/>
    </font>
    <font>
      <b/>
      <sz val="14"/>
      <color rgb="FF000000"/>
      <name val="Calibri"/>
      <family val="2"/>
      <charset val="1"/>
    </font>
    <font>
      <b/>
      <sz val="12"/>
      <color rgb="FF000000"/>
      <name val="Calibri"/>
      <family val="2"/>
      <charset val="1"/>
    </font>
    <font>
      <i/>
      <sz val="11"/>
      <color rgb="FF000000"/>
      <name val="Calibri"/>
      <family val="2"/>
      <charset val="1"/>
    </font>
    <font>
      <b/>
      <sz val="11"/>
      <color rgb="FF000000"/>
      <name val="Calibri"/>
      <family val="2"/>
      <charset val="1"/>
    </font>
    <font>
      <sz val="11"/>
      <color rgb="FF000000"/>
      <name val="Times New Roman"/>
      <family val="1"/>
      <charset val="1"/>
    </font>
    <font>
      <sz val="11"/>
      <color rgb="FF000000"/>
      <name val="Calibri"/>
      <family val="2"/>
      <charset val="1"/>
    </font>
    <font>
      <sz val="11"/>
      <name val="Calibri"/>
      <family val="2"/>
      <charset val="1"/>
    </font>
    <font>
      <sz val="9"/>
      <color indexed="81"/>
      <name val="Tahoma"/>
      <charset val="1"/>
    </font>
    <font>
      <b/>
      <sz val="9"/>
      <color indexed="81"/>
      <name val="Tahoma"/>
      <charset val="1"/>
    </font>
    <font>
      <sz val="10"/>
      <color rgb="FF333333"/>
      <name val="Arial"/>
      <family val="2"/>
    </font>
    <font>
      <b/>
      <sz val="11"/>
      <name val="Calibri"/>
      <family val="2"/>
      <charset val="1"/>
    </font>
    <font>
      <sz val="11"/>
      <name val="Calibri"/>
      <family val="2"/>
    </font>
    <font>
      <sz val="10"/>
      <name val="Times New Roman"/>
      <family val="1"/>
    </font>
    <font>
      <i/>
      <sz val="11"/>
      <name val="Calibri"/>
      <family val="2"/>
      <charset val="1"/>
    </font>
    <font>
      <sz val="11"/>
      <name val="Times New Roman"/>
      <family val="1"/>
      <charset val="1"/>
    </font>
    <font>
      <sz val="10"/>
      <name val="Arial"/>
      <family val="2"/>
    </font>
    <font>
      <sz val="11"/>
      <color rgb="FF000000"/>
      <name val="Calibri"/>
      <family val="2"/>
    </font>
    <font>
      <b/>
      <sz val="9"/>
      <color indexed="81"/>
      <name val="Tahoma"/>
      <family val="2"/>
    </font>
    <font>
      <sz val="9"/>
      <color indexed="81"/>
      <name val="Tahoma"/>
      <family val="2"/>
    </font>
    <font>
      <sz val="10"/>
      <color rgb="FF414142"/>
      <name val="Arial"/>
      <family val="2"/>
      <charset val="186"/>
    </font>
  </fonts>
  <fills count="19">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CCCCCC"/>
      </patternFill>
    </fill>
    <fill>
      <patternFill patternType="solid">
        <fgColor rgb="FFCC0000"/>
        <bgColor rgb="FFC9211E"/>
      </patternFill>
    </fill>
    <fill>
      <patternFill patternType="solid">
        <fgColor rgb="FFCCCCCC"/>
        <bgColor rgb="FFDDDDDD"/>
      </patternFill>
    </fill>
    <fill>
      <patternFill patternType="solid">
        <fgColor rgb="FFFFD428"/>
        <bgColor rgb="FFFFBF00"/>
      </patternFill>
    </fill>
    <fill>
      <patternFill patternType="solid">
        <fgColor rgb="FFFFFF00"/>
        <bgColor rgb="FFFFD428"/>
      </patternFill>
    </fill>
    <fill>
      <patternFill patternType="solid">
        <fgColor rgb="FFFFBF00"/>
        <bgColor rgb="FFFFD428"/>
      </patternFill>
    </fill>
    <fill>
      <patternFill patternType="solid">
        <fgColor rgb="FFFFFFFF"/>
        <bgColor rgb="FFFFFFCC"/>
      </patternFill>
    </fill>
    <fill>
      <patternFill patternType="solid">
        <fgColor theme="0"/>
        <bgColor indexed="64"/>
      </patternFill>
    </fill>
    <fill>
      <patternFill patternType="solid">
        <fgColor theme="7" tint="-0.249977111117893"/>
        <bgColor rgb="FFFFBF00"/>
      </patternFill>
    </fill>
    <fill>
      <patternFill patternType="solid">
        <fgColor rgb="FFFF8000"/>
        <bgColor rgb="FFFF6600"/>
      </patternFill>
    </fill>
    <fill>
      <patternFill patternType="solid">
        <fgColor theme="0"/>
        <bgColor rgb="FF339966"/>
      </patternFill>
    </fill>
    <fill>
      <patternFill patternType="solid">
        <fgColor theme="0"/>
        <bgColor rgb="FFCC0000"/>
      </patternFill>
    </fill>
    <fill>
      <patternFill patternType="solid">
        <fgColor theme="0"/>
        <bgColor rgb="FFFFFFCC"/>
      </patternFill>
    </fill>
    <fill>
      <patternFill patternType="solid">
        <fgColor theme="0"/>
        <bgColor rgb="FFFFD428"/>
      </patternFill>
    </fill>
    <fill>
      <patternFill patternType="solid">
        <fgColor theme="7" tint="0.39997558519241921"/>
        <bgColor rgb="FFFFBF00"/>
      </patternFill>
    </fill>
  </fills>
  <borders count="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bottom/>
      <diagonal/>
    </border>
  </borders>
  <cellStyleXfs count="12">
    <xf numFmtId="0" fontId="0" fillId="0" borderId="0"/>
    <xf numFmtId="0" fontId="1" fillId="2" borderId="0"/>
    <xf numFmtId="0" fontId="1" fillId="3" borderId="0"/>
    <xf numFmtId="0" fontId="2" fillId="4" borderId="0"/>
    <xf numFmtId="0" fontId="2" fillId="0" borderId="0"/>
    <xf numFmtId="0" fontId="3" fillId="5" borderId="0"/>
    <xf numFmtId="0" fontId="4" fillId="0" borderId="0"/>
    <xf numFmtId="0" fontId="5" fillId="0" borderId="0"/>
    <xf numFmtId="0" fontId="6" fillId="0" borderId="0"/>
    <xf numFmtId="0" fontId="13" fillId="0" borderId="0"/>
    <xf numFmtId="0" fontId="13" fillId="0" borderId="0"/>
    <xf numFmtId="0" fontId="7" fillId="0" borderId="0"/>
  </cellStyleXfs>
  <cellXfs count="161">
    <xf numFmtId="0" fontId="0" fillId="0" borderId="0" xfId="0"/>
    <xf numFmtId="3" fontId="0" fillId="0" borderId="0" xfId="0" applyNumberFormat="1"/>
    <xf numFmtId="0" fontId="0" fillId="0" borderId="0" xfId="0" applyAlignment="1">
      <alignment horizontal="center"/>
    </xf>
    <xf numFmtId="0" fontId="10" fillId="0" borderId="0" xfId="0" applyFont="1" applyAlignment="1">
      <alignment horizontal="right"/>
    </xf>
    <xf numFmtId="0" fontId="0" fillId="0" borderId="2" xfId="0" applyFont="1" applyBorder="1"/>
    <xf numFmtId="0" fontId="0" fillId="0" borderId="2" xfId="0" applyBorder="1"/>
    <xf numFmtId="0" fontId="0" fillId="0" borderId="3" xfId="0" applyBorder="1" applyAlignment="1">
      <alignment horizontal="center"/>
    </xf>
    <xf numFmtId="0" fontId="0" fillId="0" borderId="2" xfId="0" applyFont="1" applyBorder="1" applyAlignment="1">
      <alignment wrapText="1"/>
    </xf>
    <xf numFmtId="3" fontId="0" fillId="0" borderId="2" xfId="0" applyNumberFormat="1" applyBorder="1"/>
    <xf numFmtId="0" fontId="11" fillId="0" borderId="2" xfId="0" applyFont="1" applyBorder="1" applyAlignment="1">
      <alignment wrapText="1"/>
    </xf>
    <xf numFmtId="3" fontId="0" fillId="0" borderId="2" xfId="0" applyNumberFormat="1" applyFont="1" applyBorder="1"/>
    <xf numFmtId="0" fontId="11" fillId="7" borderId="5" xfId="0" applyFont="1" applyFill="1" applyBorder="1" applyAlignment="1">
      <alignment horizontal="left" wrapText="1"/>
    </xf>
    <xf numFmtId="3" fontId="11" fillId="0" borderId="2" xfId="0" applyNumberFormat="1" applyFont="1" applyBorder="1" applyAlignment="1">
      <alignment horizontal="right"/>
    </xf>
    <xf numFmtId="3" fontId="0" fillId="0" borderId="2" xfId="0" applyNumberFormat="1" applyFont="1" applyBorder="1" applyAlignment="1">
      <alignment horizontal="right"/>
    </xf>
    <xf numFmtId="0" fontId="0" fillId="0" borderId="2" xfId="0" applyFont="1" applyBorder="1" applyAlignment="1">
      <alignment horizontal="right"/>
    </xf>
    <xf numFmtId="0" fontId="0" fillId="0" borderId="0" xfId="0" applyAlignment="1">
      <alignment horizontal="left" vertical="top"/>
    </xf>
    <xf numFmtId="0" fontId="11" fillId="0" borderId="2" xfId="0" applyFont="1" applyBorder="1" applyAlignment="1">
      <alignment horizontal="left" vertical="top" wrapText="1"/>
    </xf>
    <xf numFmtId="3" fontId="11" fillId="0" borderId="2" xfId="0" applyNumberFormat="1" applyFont="1" applyBorder="1" applyAlignment="1">
      <alignment horizontal="left" vertical="top"/>
    </xf>
    <xf numFmtId="164" fontId="0" fillId="0" borderId="2" xfId="0" applyNumberFormat="1" applyBorder="1" applyAlignment="1">
      <alignment horizontal="left" vertical="top"/>
    </xf>
    <xf numFmtId="1" fontId="0" fillId="9" borderId="2" xfId="0" applyNumberFormat="1" applyFill="1" applyBorder="1" applyAlignment="1">
      <alignment horizontal="left" vertical="top"/>
    </xf>
    <xf numFmtId="1" fontId="0" fillId="0" borderId="2" xfId="0" applyNumberFormat="1" applyBorder="1" applyAlignment="1">
      <alignment horizontal="left" vertical="top"/>
    </xf>
    <xf numFmtId="0" fontId="0" fillId="0" borderId="2" xfId="0" applyFont="1" applyBorder="1" applyAlignment="1">
      <alignment horizontal="left" vertical="top" wrapText="1"/>
    </xf>
    <xf numFmtId="3" fontId="0" fillId="0" borderId="2" xfId="0" applyNumberFormat="1" applyBorder="1" applyAlignment="1">
      <alignment horizontal="left" vertical="top"/>
    </xf>
    <xf numFmtId="3" fontId="0" fillId="0" borderId="2" xfId="0" applyNumberFormat="1" applyFont="1" applyBorder="1" applyAlignment="1">
      <alignment horizontal="left" vertical="top"/>
    </xf>
    <xf numFmtId="0" fontId="0" fillId="9" borderId="2" xfId="0" applyFill="1" applyBorder="1" applyAlignment="1">
      <alignment horizontal="left" vertical="top"/>
    </xf>
    <xf numFmtId="0" fontId="0" fillId="10" borderId="2" xfId="0" applyFill="1" applyBorder="1" applyAlignment="1">
      <alignment horizontal="left" vertical="top"/>
    </xf>
    <xf numFmtId="164" fontId="0" fillId="9" borderId="2" xfId="0" applyNumberFormat="1" applyFill="1" applyBorder="1" applyAlignment="1">
      <alignment horizontal="left" vertical="top"/>
    </xf>
    <xf numFmtId="0" fontId="0" fillId="0" borderId="2" xfId="0" applyFont="1" applyBorder="1" applyAlignment="1">
      <alignment vertical="top" wrapText="1"/>
    </xf>
    <xf numFmtId="3" fontId="0" fillId="10" borderId="2" xfId="0" applyNumberFormat="1" applyFill="1" applyBorder="1"/>
    <xf numFmtId="164" fontId="0" fillId="10" borderId="2" xfId="0" applyNumberFormat="1" applyFill="1" applyBorder="1"/>
    <xf numFmtId="164" fontId="0" fillId="0" borderId="2" xfId="0" applyNumberFormat="1" applyBorder="1"/>
    <xf numFmtId="164" fontId="0" fillId="9" borderId="2" xfId="0" applyNumberFormat="1" applyFill="1" applyBorder="1"/>
    <xf numFmtId="0" fontId="11" fillId="7" borderId="5" xfId="0" applyFont="1" applyFill="1" applyBorder="1" applyAlignment="1">
      <alignment wrapText="1"/>
    </xf>
    <xf numFmtId="0" fontId="0" fillId="8" borderId="5" xfId="0" applyFont="1" applyFill="1" applyBorder="1" applyAlignment="1">
      <alignment horizontal="justify"/>
    </xf>
    <xf numFmtId="3" fontId="0" fillId="10" borderId="2" xfId="0" applyNumberFormat="1" applyFont="1" applyFill="1" applyBorder="1"/>
    <xf numFmtId="0" fontId="0" fillId="0" borderId="0" xfId="0" applyFont="1" applyAlignment="1">
      <alignment horizontal="justify"/>
    </xf>
    <xf numFmtId="3" fontId="0" fillId="9" borderId="2" xfId="0" applyNumberFormat="1" applyFont="1" applyFill="1" applyBorder="1"/>
    <xf numFmtId="3" fontId="11" fillId="0" borderId="2" xfId="0" applyNumberFormat="1" applyFont="1" applyBorder="1"/>
    <xf numFmtId="3" fontId="11" fillId="10" borderId="2" xfId="0" applyNumberFormat="1" applyFont="1" applyFill="1" applyBorder="1"/>
    <xf numFmtId="164" fontId="11" fillId="10" borderId="2" xfId="0" applyNumberFormat="1" applyFont="1" applyFill="1" applyBorder="1"/>
    <xf numFmtId="3" fontId="0" fillId="9" borderId="2" xfId="0" applyNumberFormat="1" applyFill="1" applyBorder="1"/>
    <xf numFmtId="165" fontId="0" fillId="0" borderId="2" xfId="0" applyNumberFormat="1" applyFont="1" applyBorder="1" applyAlignment="1">
      <alignment horizontal="left" vertical="top" wrapText="1"/>
    </xf>
    <xf numFmtId="3" fontId="0" fillId="10" borderId="0" xfId="0" applyNumberFormat="1" applyFont="1" applyFill="1" applyAlignment="1">
      <alignment horizontal="right"/>
    </xf>
    <xf numFmtId="3" fontId="0" fillId="9" borderId="2" xfId="0" applyNumberFormat="1" applyFill="1" applyBorder="1" applyAlignment="1">
      <alignment horizontal="left" vertical="top"/>
    </xf>
    <xf numFmtId="0" fontId="0" fillId="0" borderId="0" xfId="0" applyFont="1" applyAlignment="1">
      <alignment horizontal="right"/>
    </xf>
    <xf numFmtId="164" fontId="11" fillId="7" borderId="6" xfId="0" applyNumberFormat="1" applyFont="1" applyFill="1" applyBorder="1"/>
    <xf numFmtId="164" fontId="11" fillId="7" borderId="5" xfId="0" applyNumberFormat="1" applyFont="1" applyFill="1" applyBorder="1"/>
    <xf numFmtId="0" fontId="11" fillId="10" borderId="2" xfId="0" applyFont="1" applyFill="1" applyBorder="1" applyAlignment="1">
      <alignment wrapText="1"/>
    </xf>
    <xf numFmtId="0" fontId="0" fillId="10" borderId="2" xfId="0" applyFont="1" applyFill="1" applyBorder="1" applyAlignment="1">
      <alignment wrapText="1"/>
    </xf>
    <xf numFmtId="1" fontId="11" fillId="10" borderId="2" xfId="0" applyNumberFormat="1" applyFont="1" applyFill="1" applyBorder="1"/>
    <xf numFmtId="0" fontId="0" fillId="0" borderId="7" xfId="0" applyBorder="1"/>
    <xf numFmtId="0" fontId="0" fillId="8" borderId="8" xfId="0" applyFont="1" applyFill="1" applyBorder="1" applyAlignment="1">
      <alignment horizontal="justify"/>
    </xf>
    <xf numFmtId="3" fontId="0" fillId="10" borderId="0" xfId="0" applyNumberFormat="1" applyFont="1" applyFill="1" applyAlignment="1">
      <alignment wrapText="1"/>
    </xf>
    <xf numFmtId="0" fontId="12" fillId="0" borderId="2" xfId="0" applyFont="1" applyBorder="1"/>
    <xf numFmtId="1" fontId="0" fillId="10" borderId="2" xfId="0" applyNumberFormat="1" applyFill="1" applyBorder="1"/>
    <xf numFmtId="1" fontId="0" fillId="0" borderId="2" xfId="0" applyNumberFormat="1" applyBorder="1"/>
    <xf numFmtId="0" fontId="0" fillId="0" borderId="4" xfId="0" applyFont="1" applyBorder="1" applyAlignment="1">
      <alignment horizontal="justify"/>
    </xf>
    <xf numFmtId="0" fontId="11" fillId="0" borderId="2" xfId="0" applyFont="1" applyBorder="1" applyAlignment="1">
      <alignment horizontal="center" wrapText="1"/>
    </xf>
    <xf numFmtId="0" fontId="11" fillId="0" borderId="3" xfId="0" applyFont="1" applyBorder="1" applyAlignment="1">
      <alignment horizontal="center" vertical="center"/>
    </xf>
    <xf numFmtId="0" fontId="0" fillId="0" borderId="2" xfId="0" applyFont="1" applyBorder="1" applyAlignment="1">
      <alignment horizontal="left" vertical="top"/>
    </xf>
    <xf numFmtId="0" fontId="0" fillId="0" borderId="3" xfId="0" applyBorder="1" applyAlignment="1">
      <alignment horizontal="center" vertical="top"/>
    </xf>
    <xf numFmtId="0" fontId="14" fillId="0" borderId="2" xfId="0" applyFont="1" applyBorder="1" applyAlignment="1">
      <alignment horizontal="left" vertical="top" wrapText="1"/>
    </xf>
    <xf numFmtId="0" fontId="14" fillId="0" borderId="2" xfId="0" applyFont="1" applyBorder="1" applyAlignment="1">
      <alignment horizontal="left" vertical="top"/>
    </xf>
    <xf numFmtId="0" fontId="0" fillId="10" borderId="2" xfId="0" applyFont="1" applyFill="1" applyBorder="1" applyAlignment="1">
      <alignment horizontal="left" vertical="top" wrapText="1"/>
    </xf>
    <xf numFmtId="0" fontId="14" fillId="10" borderId="2" xfId="0" applyFont="1" applyFill="1" applyBorder="1" applyAlignment="1">
      <alignment horizontal="left" vertical="top" wrapText="1"/>
    </xf>
    <xf numFmtId="166" fontId="0" fillId="10" borderId="2" xfId="0" applyNumberFormat="1" applyFont="1" applyFill="1" applyBorder="1" applyAlignment="1">
      <alignment horizontal="left" vertical="top"/>
    </xf>
    <xf numFmtId="0" fontId="14" fillId="10" borderId="2" xfId="0" applyFont="1" applyFill="1" applyBorder="1" applyAlignment="1">
      <alignment wrapText="1"/>
    </xf>
    <xf numFmtId="0" fontId="0" fillId="10" borderId="2" xfId="0" applyFont="1" applyFill="1" applyBorder="1" applyAlignment="1">
      <alignment vertical="top" wrapText="1"/>
    </xf>
    <xf numFmtId="3" fontId="0" fillId="11" borderId="2" xfId="0" applyNumberFormat="1" applyFill="1" applyBorder="1"/>
    <xf numFmtId="3" fontId="11" fillId="12" borderId="2" xfId="0" applyNumberFormat="1" applyFont="1" applyFill="1" applyBorder="1"/>
    <xf numFmtId="0" fontId="11" fillId="12" borderId="2" xfId="0" applyFont="1" applyFill="1" applyBorder="1" applyAlignment="1">
      <alignment wrapText="1"/>
    </xf>
    <xf numFmtId="0" fontId="0" fillId="0" borderId="2" xfId="0" applyBorder="1"/>
    <xf numFmtId="0" fontId="0" fillId="10" borderId="2" xfId="0" applyFill="1" applyBorder="1"/>
    <xf numFmtId="3" fontId="0" fillId="0" borderId="2" xfId="0" applyNumberFormat="1" applyBorder="1"/>
    <xf numFmtId="0" fontId="11" fillId="0" borderId="2" xfId="0" applyFont="1" applyBorder="1" applyAlignment="1">
      <alignment wrapText="1"/>
    </xf>
    <xf numFmtId="0" fontId="0" fillId="0" borderId="2" xfId="0" applyFont="1" applyBorder="1" applyAlignment="1">
      <alignment wrapText="1"/>
    </xf>
    <xf numFmtId="0" fontId="14" fillId="13" borderId="2" xfId="0" applyFont="1" applyFill="1" applyBorder="1" applyAlignment="1">
      <alignment wrapText="1"/>
    </xf>
    <xf numFmtId="0" fontId="0" fillId="0" borderId="2" xfId="0" applyBorder="1"/>
    <xf numFmtId="3" fontId="0" fillId="0" borderId="0" xfId="0" applyNumberFormat="1" applyFont="1" applyFill="1" applyAlignment="1">
      <alignment wrapText="1"/>
    </xf>
    <xf numFmtId="0" fontId="17" fillId="0" borderId="0" xfId="0" applyFont="1"/>
    <xf numFmtId="0" fontId="14" fillId="11" borderId="0" xfId="0" applyFont="1" applyFill="1"/>
    <xf numFmtId="0" fontId="18" fillId="11" borderId="2" xfId="0" applyFont="1" applyFill="1" applyBorder="1" applyAlignment="1">
      <alignment horizontal="center" vertical="center"/>
    </xf>
    <xf numFmtId="0" fontId="14" fillId="11" borderId="2" xfId="0" applyFont="1" applyFill="1" applyBorder="1" applyAlignment="1">
      <alignment horizontal="justify" vertical="top"/>
    </xf>
    <xf numFmtId="0" fontId="14" fillId="11" borderId="2" xfId="0" applyFont="1" applyFill="1" applyBorder="1" applyAlignment="1">
      <alignment horizontal="justify" vertical="top" wrapText="1"/>
    </xf>
    <xf numFmtId="0" fontId="14" fillId="11" borderId="0" xfId="0" applyFont="1" applyFill="1" applyAlignment="1">
      <alignment horizontal="justify" vertical="top"/>
    </xf>
    <xf numFmtId="0" fontId="20" fillId="11" borderId="0" xfId="0" applyFont="1" applyFill="1" applyAlignment="1">
      <alignment horizontal="justify" vertical="top"/>
    </xf>
    <xf numFmtId="0" fontId="14" fillId="15" borderId="2" xfId="0" applyFont="1" applyFill="1" applyBorder="1" applyAlignment="1">
      <alignment horizontal="justify" vertical="top" wrapText="1"/>
    </xf>
    <xf numFmtId="0" fontId="21" fillId="11" borderId="0" xfId="0" applyFont="1" applyFill="1" applyAlignment="1">
      <alignment wrapText="1"/>
    </xf>
    <xf numFmtId="0" fontId="14" fillId="11" borderId="0" xfId="0" applyFont="1" applyFill="1" applyAlignment="1">
      <alignment wrapText="1"/>
    </xf>
    <xf numFmtId="3" fontId="14" fillId="16" borderId="2" xfId="0" applyNumberFormat="1" applyFont="1" applyFill="1" applyBorder="1"/>
    <xf numFmtId="0" fontId="14" fillId="14" borderId="2" xfId="0" applyFont="1" applyFill="1" applyBorder="1" applyAlignment="1">
      <alignment horizontal="justify" vertical="top" wrapText="1"/>
    </xf>
    <xf numFmtId="0" fontId="22" fillId="11" borderId="2" xfId="0" applyFont="1" applyFill="1" applyBorder="1" applyAlignment="1">
      <alignment horizontal="justify" vertical="top"/>
    </xf>
    <xf numFmtId="3" fontId="14" fillId="10" borderId="2" xfId="0" applyNumberFormat="1" applyFont="1" applyFill="1" applyBorder="1"/>
    <xf numFmtId="0" fontId="23" fillId="11" borderId="0" xfId="0" applyFont="1" applyFill="1"/>
    <xf numFmtId="3" fontId="0" fillId="0" borderId="2" xfId="0" applyNumberFormat="1" applyBorder="1"/>
    <xf numFmtId="0" fontId="0" fillId="11" borderId="2" xfId="0" applyFont="1" applyFill="1" applyBorder="1"/>
    <xf numFmtId="3" fontId="11" fillId="11" borderId="2" xfId="0" applyNumberFormat="1" applyFont="1" applyFill="1" applyBorder="1" applyAlignment="1">
      <alignment horizontal="right"/>
    </xf>
    <xf numFmtId="3" fontId="0" fillId="11" borderId="2" xfId="0" applyNumberFormat="1" applyFont="1" applyFill="1" applyBorder="1" applyAlignment="1">
      <alignment horizontal="right"/>
    </xf>
    <xf numFmtId="0" fontId="0" fillId="11" borderId="2" xfId="0" applyFont="1" applyFill="1" applyBorder="1" applyAlignment="1">
      <alignment horizontal="right"/>
    </xf>
    <xf numFmtId="1" fontId="0" fillId="11" borderId="2" xfId="0" applyNumberFormat="1" applyFill="1" applyBorder="1" applyAlignment="1">
      <alignment horizontal="left" vertical="top"/>
    </xf>
    <xf numFmtId="1" fontId="0" fillId="17" borderId="2" xfId="0" applyNumberFormat="1" applyFill="1" applyBorder="1" applyAlignment="1">
      <alignment horizontal="left" vertical="top"/>
    </xf>
    <xf numFmtId="0" fontId="0" fillId="16" borderId="2" xfId="0" applyFill="1" applyBorder="1" applyAlignment="1">
      <alignment horizontal="left" vertical="top"/>
    </xf>
    <xf numFmtId="0" fontId="0" fillId="11" borderId="2" xfId="0" applyFont="1" applyFill="1" applyBorder="1" applyAlignment="1">
      <alignment horizontal="left" vertical="top"/>
    </xf>
    <xf numFmtId="164" fontId="0" fillId="11" borderId="2" xfId="0" applyNumberFormat="1" applyFill="1" applyBorder="1" applyAlignment="1">
      <alignment horizontal="left" vertical="top"/>
    </xf>
    <xf numFmtId="3" fontId="0" fillId="16" borderId="2" xfId="0" applyNumberFormat="1" applyFill="1" applyBorder="1"/>
    <xf numFmtId="164" fontId="0" fillId="16" borderId="2" xfId="0" applyNumberFormat="1" applyFill="1" applyBorder="1"/>
    <xf numFmtId="164" fontId="0" fillId="17" borderId="2" xfId="0" applyNumberFormat="1" applyFill="1" applyBorder="1" applyAlignment="1">
      <alignment horizontal="left" vertical="top"/>
    </xf>
    <xf numFmtId="164" fontId="0" fillId="11" borderId="2" xfId="0" applyNumberFormat="1" applyFill="1" applyBorder="1"/>
    <xf numFmtId="3" fontId="0" fillId="11" borderId="2" xfId="0" applyNumberFormat="1" applyFont="1" applyFill="1" applyBorder="1"/>
    <xf numFmtId="3" fontId="0" fillId="16" borderId="2" xfId="0" applyNumberFormat="1" applyFont="1" applyFill="1" applyBorder="1"/>
    <xf numFmtId="3" fontId="11" fillId="16" borderId="2" xfId="0" applyNumberFormat="1" applyFont="1" applyFill="1" applyBorder="1"/>
    <xf numFmtId="164" fontId="11" fillId="16" borderId="2" xfId="0" applyNumberFormat="1" applyFont="1" applyFill="1" applyBorder="1"/>
    <xf numFmtId="3" fontId="0" fillId="17" borderId="2" xfId="0" applyNumberFormat="1" applyFill="1" applyBorder="1"/>
    <xf numFmtId="3" fontId="0" fillId="17" borderId="2" xfId="0" applyNumberFormat="1" applyFill="1" applyBorder="1" applyAlignment="1">
      <alignment horizontal="left" vertical="top"/>
    </xf>
    <xf numFmtId="1" fontId="11" fillId="16" borderId="2" xfId="0" applyNumberFormat="1" applyFont="1" applyFill="1" applyBorder="1"/>
    <xf numFmtId="3" fontId="0" fillId="16" borderId="0" xfId="0" applyNumberFormat="1" applyFont="1" applyFill="1" applyAlignment="1">
      <alignment horizontal="right"/>
    </xf>
    <xf numFmtId="164" fontId="0" fillId="17" borderId="2" xfId="0" applyNumberFormat="1" applyFill="1" applyBorder="1"/>
    <xf numFmtId="1" fontId="0" fillId="16" borderId="2" xfId="0" applyNumberFormat="1" applyFill="1" applyBorder="1"/>
    <xf numFmtId="3" fontId="0" fillId="16" borderId="0" xfId="0" applyNumberFormat="1" applyFont="1" applyFill="1" applyAlignment="1">
      <alignment wrapText="1"/>
    </xf>
    <xf numFmtId="0" fontId="0" fillId="11" borderId="0" xfId="0" applyFill="1"/>
    <xf numFmtId="0" fontId="11" fillId="18" borderId="6" xfId="0" applyFont="1" applyFill="1" applyBorder="1"/>
    <xf numFmtId="0" fontId="27" fillId="0" borderId="0" xfId="0" applyFont="1"/>
    <xf numFmtId="3" fontId="14" fillId="11" borderId="2" xfId="0" applyNumberFormat="1" applyFont="1" applyFill="1" applyBorder="1" applyAlignment="1">
      <alignment horizontal="justify" vertical="top"/>
    </xf>
    <xf numFmtId="0" fontId="8" fillId="0" borderId="0" xfId="0" applyFont="1" applyBorder="1" applyAlignment="1">
      <alignment horizontal="center" vertical="center"/>
    </xf>
    <xf numFmtId="0" fontId="9" fillId="0" borderId="1" xfId="0" applyFont="1" applyBorder="1" applyAlignment="1">
      <alignment horizontal="left" vertical="top"/>
    </xf>
    <xf numFmtId="0" fontId="0" fillId="0" borderId="2" xfId="0" applyFont="1" applyBorder="1" applyAlignment="1">
      <alignment horizontal="center" wrapText="1"/>
    </xf>
    <xf numFmtId="3" fontId="11" fillId="0" borderId="2" xfId="0" applyNumberFormat="1" applyFont="1" applyBorder="1" applyAlignment="1">
      <alignment horizontal="center" vertical="center"/>
    </xf>
    <xf numFmtId="0" fontId="11" fillId="6" borderId="2" xfId="0" applyFont="1" applyFill="1" applyBorder="1" applyAlignment="1">
      <alignment horizontal="center" vertical="center"/>
    </xf>
    <xf numFmtId="0" fontId="0" fillId="0" borderId="2" xfId="0" applyBorder="1"/>
    <xf numFmtId="0" fontId="11" fillId="0" borderId="4" xfId="0" applyFont="1" applyBorder="1" applyAlignment="1">
      <alignment horizontal="center" vertical="center"/>
    </xf>
    <xf numFmtId="0" fontId="11" fillId="0" borderId="6" xfId="0" applyFont="1" applyBorder="1" applyAlignment="1">
      <alignment horizontal="center" vertical="center"/>
    </xf>
    <xf numFmtId="0" fontId="11" fillId="0" borderId="5" xfId="0" applyFont="1" applyBorder="1" applyAlignment="1">
      <alignment horizontal="center" vertical="center"/>
    </xf>
    <xf numFmtId="0" fontId="11" fillId="7" borderId="4" xfId="0" applyFont="1" applyFill="1" applyBorder="1" applyAlignment="1">
      <alignment horizontal="left" wrapText="1"/>
    </xf>
    <xf numFmtId="0" fontId="11" fillId="0" borderId="2" xfId="0" applyFont="1" applyBorder="1" applyAlignment="1">
      <alignment wrapText="1"/>
    </xf>
    <xf numFmtId="0" fontId="0" fillId="0" borderId="2" xfId="0" applyFont="1" applyBorder="1" applyAlignment="1">
      <alignment wrapText="1"/>
    </xf>
    <xf numFmtId="0" fontId="0" fillId="0" borderId="2" xfId="0" applyBorder="1" applyAlignment="1">
      <alignment horizontal="left" vertical="top"/>
    </xf>
    <xf numFmtId="0" fontId="0" fillId="8" borderId="4" xfId="0" applyFont="1" applyFill="1" applyBorder="1" applyAlignment="1">
      <alignment horizontal="justify" vertical="top" wrapText="1"/>
    </xf>
    <xf numFmtId="0" fontId="0" fillId="8" borderId="6" xfId="0" applyFont="1" applyFill="1" applyBorder="1" applyAlignment="1">
      <alignment horizontal="justify" vertical="top" wrapText="1"/>
    </xf>
    <xf numFmtId="0" fontId="0" fillId="8" borderId="5" xfId="0" applyFont="1" applyFill="1" applyBorder="1" applyAlignment="1">
      <alignment horizontal="justify" vertical="top" wrapText="1"/>
    </xf>
    <xf numFmtId="0" fontId="0" fillId="8" borderId="4" xfId="0" applyFont="1" applyFill="1" applyBorder="1" applyAlignment="1">
      <alignment vertical="top" wrapText="1"/>
    </xf>
    <xf numFmtId="0" fontId="0" fillId="8" borderId="6" xfId="0" applyFont="1" applyFill="1" applyBorder="1" applyAlignment="1">
      <alignment vertical="top" wrapText="1"/>
    </xf>
    <xf numFmtId="0" fontId="0" fillId="8" borderId="5" xfId="0" applyFont="1" applyFill="1" applyBorder="1" applyAlignment="1">
      <alignment vertical="top" wrapText="1"/>
    </xf>
    <xf numFmtId="0" fontId="0" fillId="8" borderId="4" xfId="0" applyFont="1" applyFill="1" applyBorder="1" applyAlignment="1">
      <alignment horizontal="left" vertical="top" wrapText="1"/>
    </xf>
    <xf numFmtId="0" fontId="0" fillId="8" borderId="6" xfId="0" applyFont="1" applyFill="1" applyBorder="1" applyAlignment="1">
      <alignment horizontal="left" vertical="top" wrapText="1"/>
    </xf>
    <xf numFmtId="0" fontId="0" fillId="8" borderId="5" xfId="0" applyFont="1" applyFill="1" applyBorder="1" applyAlignment="1">
      <alignment horizontal="left" vertical="top" wrapText="1"/>
    </xf>
    <xf numFmtId="0" fontId="0" fillId="8" borderId="2" xfId="0" applyFont="1" applyFill="1" applyBorder="1" applyAlignment="1">
      <alignment horizontal="left" vertical="top" wrapText="1"/>
    </xf>
    <xf numFmtId="0" fontId="0" fillId="8" borderId="2" xfId="0" applyFont="1" applyFill="1" applyBorder="1" applyAlignment="1">
      <alignment horizontal="justify" vertical="top" wrapText="1"/>
    </xf>
    <xf numFmtId="0" fontId="11" fillId="7" borderId="4" xfId="0" applyFont="1" applyFill="1" applyBorder="1" applyAlignment="1">
      <alignment wrapText="1"/>
    </xf>
    <xf numFmtId="0" fontId="0" fillId="10" borderId="2" xfId="0" applyFill="1" applyBorder="1"/>
    <xf numFmtId="0" fontId="0" fillId="8" borderId="2" xfId="0" applyFont="1" applyFill="1" applyBorder="1" applyAlignment="1">
      <alignment horizontal="justify" vertical="top"/>
    </xf>
    <xf numFmtId="0" fontId="0" fillId="8" borderId="4" xfId="0" applyFont="1" applyFill="1" applyBorder="1" applyAlignment="1">
      <alignment horizontal="justify" vertical="top"/>
    </xf>
    <xf numFmtId="0" fontId="0" fillId="8" borderId="6" xfId="0" applyFont="1" applyFill="1" applyBorder="1" applyAlignment="1">
      <alignment horizontal="justify" vertical="top"/>
    </xf>
    <xf numFmtId="0" fontId="0" fillId="8" borderId="5" xfId="0" applyFont="1" applyFill="1" applyBorder="1" applyAlignment="1">
      <alignment horizontal="justify" vertical="top"/>
    </xf>
    <xf numFmtId="0" fontId="11" fillId="9" borderId="2" xfId="0" applyFont="1" applyFill="1" applyBorder="1"/>
    <xf numFmtId="0" fontId="0" fillId="8" borderId="2" xfId="0" applyFont="1" applyFill="1" applyBorder="1" applyAlignment="1">
      <alignment horizontal="left" vertical="top"/>
    </xf>
    <xf numFmtId="0" fontId="0" fillId="8" borderId="4" xfId="0" applyFont="1" applyFill="1" applyBorder="1" applyAlignment="1">
      <alignment horizontal="left" vertical="top"/>
    </xf>
    <xf numFmtId="0" fontId="0" fillId="8" borderId="6" xfId="0" applyFont="1" applyFill="1" applyBorder="1" applyAlignment="1">
      <alignment horizontal="left" vertical="top"/>
    </xf>
    <xf numFmtId="0" fontId="0" fillId="8" borderId="5" xfId="0" applyFont="1" applyFill="1" applyBorder="1" applyAlignment="1">
      <alignment horizontal="left" vertical="top"/>
    </xf>
    <xf numFmtId="0" fontId="11" fillId="7" borderId="4" xfId="0" applyFont="1" applyFill="1" applyBorder="1"/>
    <xf numFmtId="3" fontId="0" fillId="0" borderId="2" xfId="0" applyNumberFormat="1" applyBorder="1"/>
    <xf numFmtId="0" fontId="0" fillId="8" borderId="4" xfId="0" applyFont="1" applyFill="1" applyBorder="1" applyAlignment="1">
      <alignment horizontal="justify"/>
    </xf>
  </cellXfs>
  <cellStyles count="12">
    <cellStyle name="Accent 1 5" xfId="1"/>
    <cellStyle name="Accent 2 6" xfId="2"/>
    <cellStyle name="Accent 3 7" xfId="3"/>
    <cellStyle name="Accent 4" xfId="4"/>
    <cellStyle name="Error 8" xfId="5"/>
    <cellStyle name="Footnote 9" xfId="6"/>
    <cellStyle name="Heading 10" xfId="7"/>
    <cellStyle name="Hyperlink 11" xfId="8"/>
    <cellStyle name="Normal" xfId="0" builtinId="0"/>
    <cellStyle name="Status 12" xfId="9"/>
    <cellStyle name="Text 13" xfId="10"/>
    <cellStyle name="Warning 14" xfId="11"/>
  </cellStyles>
  <dxfs count="0"/>
  <tableStyles count="0" defaultTableStyle="TableStyleMedium2" defaultPivotStyle="PivotStyleLight16"/>
  <colors>
    <indexedColors>
      <rgbColor rgb="FF000000"/>
      <rgbColor rgb="FFFFFFFF"/>
      <rgbColor rgb="FFCC0000"/>
      <rgbColor rgb="FF00FF00"/>
      <rgbColor rgb="FF0000EE"/>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66CC"/>
      <rgbColor rgb="FFDDDDDD"/>
      <rgbColor rgb="FF000080"/>
      <rgbColor rgb="FFFF00FF"/>
      <rgbColor rgb="FFFFD428"/>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81D41A"/>
      <rgbColor rgb="FFFFBF00"/>
      <rgbColor rgb="FFE2A700"/>
      <rgbColor rgb="FFFF80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0</xdr:colOff>
      <xdr:row>26</xdr:row>
      <xdr:rowOff>450720</xdr:rowOff>
    </xdr:to>
    <xdr:sp macro="" textlink="">
      <xdr:nvSpPr>
        <xdr:cNvPr id="2" name="CustomShape 1" hidden="1">
          <a:extLst>
            <a:ext uri="{FF2B5EF4-FFF2-40B4-BE49-F238E27FC236}">
              <a16:creationId xmlns="" xmlns:a16="http://schemas.microsoft.com/office/drawing/2014/main" id="{00000000-0008-0000-0000-000002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3" name="CustomShape 1" hidden="1">
          <a:extLst>
            <a:ext uri="{FF2B5EF4-FFF2-40B4-BE49-F238E27FC236}">
              <a16:creationId xmlns="" xmlns:a16="http://schemas.microsoft.com/office/drawing/2014/main" id="{00000000-0008-0000-0000-000003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4" name="CustomShape 1" hidden="1">
          <a:extLst>
            <a:ext uri="{FF2B5EF4-FFF2-40B4-BE49-F238E27FC236}">
              <a16:creationId xmlns="" xmlns:a16="http://schemas.microsoft.com/office/drawing/2014/main" id="{00000000-0008-0000-0000-000004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5" name="CustomShape 1" hidden="1">
          <a:extLst>
            <a:ext uri="{FF2B5EF4-FFF2-40B4-BE49-F238E27FC236}">
              <a16:creationId xmlns="" xmlns:a16="http://schemas.microsoft.com/office/drawing/2014/main" id="{00000000-0008-0000-0000-000005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6" name="CustomShape 1" hidden="1">
          <a:extLst>
            <a:ext uri="{FF2B5EF4-FFF2-40B4-BE49-F238E27FC236}">
              <a16:creationId xmlns="" xmlns:a16="http://schemas.microsoft.com/office/drawing/2014/main" id="{00000000-0008-0000-0000-000006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7" name="CustomShape 1" hidden="1">
          <a:extLst>
            <a:ext uri="{FF2B5EF4-FFF2-40B4-BE49-F238E27FC236}">
              <a16:creationId xmlns="" xmlns:a16="http://schemas.microsoft.com/office/drawing/2014/main" id="{00000000-0008-0000-0000-000007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8" name="CustomShape 1" hidden="1">
          <a:extLst>
            <a:ext uri="{FF2B5EF4-FFF2-40B4-BE49-F238E27FC236}">
              <a16:creationId xmlns="" xmlns:a16="http://schemas.microsoft.com/office/drawing/2014/main" id="{00000000-0008-0000-0000-000008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9" name="CustomShape 1" hidden="1">
          <a:extLst>
            <a:ext uri="{FF2B5EF4-FFF2-40B4-BE49-F238E27FC236}">
              <a16:creationId xmlns="" xmlns:a16="http://schemas.microsoft.com/office/drawing/2014/main" id="{00000000-0008-0000-0000-000009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10" name="CustomShape 1" hidden="1">
          <a:extLst>
            <a:ext uri="{FF2B5EF4-FFF2-40B4-BE49-F238E27FC236}">
              <a16:creationId xmlns="" xmlns:a16="http://schemas.microsoft.com/office/drawing/2014/main" id="{00000000-0008-0000-0000-00000A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11" name="CustomShape 1" hidden="1">
          <a:extLst>
            <a:ext uri="{FF2B5EF4-FFF2-40B4-BE49-F238E27FC236}">
              <a16:creationId xmlns="" xmlns:a16="http://schemas.microsoft.com/office/drawing/2014/main" id="{00000000-0008-0000-0000-00000B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12" name="CustomShape 1" hidden="1">
          <a:extLst>
            <a:ext uri="{FF2B5EF4-FFF2-40B4-BE49-F238E27FC236}">
              <a16:creationId xmlns="" xmlns:a16="http://schemas.microsoft.com/office/drawing/2014/main" id="{00000000-0008-0000-0000-00000C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13" name="CustomShape 1" hidden="1">
          <a:extLst>
            <a:ext uri="{FF2B5EF4-FFF2-40B4-BE49-F238E27FC236}">
              <a16:creationId xmlns="" xmlns:a16="http://schemas.microsoft.com/office/drawing/2014/main" id="{00000000-0008-0000-0000-00000D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14" name="CustomShape 1" hidden="1">
          <a:extLst>
            <a:ext uri="{FF2B5EF4-FFF2-40B4-BE49-F238E27FC236}">
              <a16:creationId xmlns="" xmlns:a16="http://schemas.microsoft.com/office/drawing/2014/main" id="{00000000-0008-0000-0000-00000E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15" name="CustomShape 1" hidden="1">
          <a:extLst>
            <a:ext uri="{FF2B5EF4-FFF2-40B4-BE49-F238E27FC236}">
              <a16:creationId xmlns="" xmlns:a16="http://schemas.microsoft.com/office/drawing/2014/main" id="{00000000-0008-0000-0000-00000F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450720</xdr:rowOff>
    </xdr:to>
    <xdr:sp macro="" textlink="">
      <xdr:nvSpPr>
        <xdr:cNvPr id="16" name="CustomShape 1" hidden="1">
          <a:extLst>
            <a:ext uri="{FF2B5EF4-FFF2-40B4-BE49-F238E27FC236}">
              <a16:creationId xmlns="" xmlns:a16="http://schemas.microsoft.com/office/drawing/2014/main" id="{00000000-0008-0000-0000-000010000000}"/>
            </a:ext>
          </a:extLst>
        </xdr:cNvPr>
        <xdr:cNvSpPr/>
      </xdr:nvSpPr>
      <xdr:spPr>
        <a:xfrm>
          <a:off x="0" y="0"/>
          <a:ext cx="7814160" cy="6681960"/>
        </a:xfrm>
        <a:prstGeom prst="rect">
          <a:avLst/>
        </a:prstGeom>
        <a:solidFill>
          <a:srgbClr val="FFFFFF"/>
        </a:solidFill>
        <a:ln w="9360">
          <a:noFill/>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17" name="CustomShape 1" hidden="1">
          <a:extLst>
            <a:ext uri="{FF2B5EF4-FFF2-40B4-BE49-F238E27FC236}">
              <a16:creationId xmlns="" xmlns:a16="http://schemas.microsoft.com/office/drawing/2014/main" id="{00000000-0008-0000-0000-000011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18" name="CustomShape 1" hidden="1">
          <a:extLst>
            <a:ext uri="{FF2B5EF4-FFF2-40B4-BE49-F238E27FC236}">
              <a16:creationId xmlns="" xmlns:a16="http://schemas.microsoft.com/office/drawing/2014/main" id="{00000000-0008-0000-0000-000012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19" name="CustomShape 1" hidden="1">
          <a:extLst>
            <a:ext uri="{FF2B5EF4-FFF2-40B4-BE49-F238E27FC236}">
              <a16:creationId xmlns="" xmlns:a16="http://schemas.microsoft.com/office/drawing/2014/main" id="{00000000-0008-0000-0000-000013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20" name="CustomShape 1" hidden="1">
          <a:extLst>
            <a:ext uri="{FF2B5EF4-FFF2-40B4-BE49-F238E27FC236}">
              <a16:creationId xmlns="" xmlns:a16="http://schemas.microsoft.com/office/drawing/2014/main" id="{00000000-0008-0000-0000-000014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21" name="CustomShape 1" hidden="1">
          <a:extLst>
            <a:ext uri="{FF2B5EF4-FFF2-40B4-BE49-F238E27FC236}">
              <a16:creationId xmlns="" xmlns:a16="http://schemas.microsoft.com/office/drawing/2014/main" id="{00000000-0008-0000-0000-000015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22" name="CustomShape 1" hidden="1">
          <a:extLst>
            <a:ext uri="{FF2B5EF4-FFF2-40B4-BE49-F238E27FC236}">
              <a16:creationId xmlns="" xmlns:a16="http://schemas.microsoft.com/office/drawing/2014/main" id="{00000000-0008-0000-0000-000016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23" name="CustomShape 1" hidden="1">
          <a:extLst>
            <a:ext uri="{FF2B5EF4-FFF2-40B4-BE49-F238E27FC236}">
              <a16:creationId xmlns="" xmlns:a16="http://schemas.microsoft.com/office/drawing/2014/main" id="{00000000-0008-0000-0000-000017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24" name="CustomShape 1" hidden="1">
          <a:extLst>
            <a:ext uri="{FF2B5EF4-FFF2-40B4-BE49-F238E27FC236}">
              <a16:creationId xmlns="" xmlns:a16="http://schemas.microsoft.com/office/drawing/2014/main" id="{00000000-0008-0000-0000-000018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25" name="CustomShape 1" hidden="1">
          <a:extLst>
            <a:ext uri="{FF2B5EF4-FFF2-40B4-BE49-F238E27FC236}">
              <a16:creationId xmlns="" xmlns:a16="http://schemas.microsoft.com/office/drawing/2014/main" id="{00000000-0008-0000-0000-000019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26" name="CustomShape 1" hidden="1">
          <a:extLst>
            <a:ext uri="{FF2B5EF4-FFF2-40B4-BE49-F238E27FC236}">
              <a16:creationId xmlns="" xmlns:a16="http://schemas.microsoft.com/office/drawing/2014/main" id="{00000000-0008-0000-0000-00001A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6</xdr:col>
      <xdr:colOff>0</xdr:colOff>
      <xdr:row>26</xdr:row>
      <xdr:rowOff>250200</xdr:rowOff>
    </xdr:to>
    <xdr:sp macro="" textlink="">
      <xdr:nvSpPr>
        <xdr:cNvPr id="27" name="CustomShape 1" hidden="1">
          <a:extLst>
            <a:ext uri="{FF2B5EF4-FFF2-40B4-BE49-F238E27FC236}">
              <a16:creationId xmlns="" xmlns:a16="http://schemas.microsoft.com/office/drawing/2014/main" id="{00000000-0008-0000-0000-00001B000000}"/>
            </a:ext>
          </a:extLst>
        </xdr:cNvPr>
        <xdr:cNvSpPr/>
      </xdr:nvSpPr>
      <xdr:spPr>
        <a:xfrm>
          <a:off x="0" y="0"/>
          <a:ext cx="7814520" cy="6481440"/>
        </a:xfrm>
        <a:prstGeom prst="rect">
          <a:avLst/>
        </a:prstGeom>
        <a:solidFill>
          <a:srgbClr val="FFFFFF"/>
        </a:solidFill>
        <a:ln w="9360">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28" name="CustomShape 1" hidden="1">
          <a:extLst>
            <a:ext uri="{FF2B5EF4-FFF2-40B4-BE49-F238E27FC236}">
              <a16:creationId xmlns="" xmlns:a16="http://schemas.microsoft.com/office/drawing/2014/main" id="{00000000-0008-0000-0000-00001C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29" name="CustomShape 1" hidden="1">
          <a:extLst>
            <a:ext uri="{FF2B5EF4-FFF2-40B4-BE49-F238E27FC236}">
              <a16:creationId xmlns="" xmlns:a16="http://schemas.microsoft.com/office/drawing/2014/main" id="{00000000-0008-0000-0000-00001D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0" name="CustomShape 1" hidden="1">
          <a:extLst>
            <a:ext uri="{FF2B5EF4-FFF2-40B4-BE49-F238E27FC236}">
              <a16:creationId xmlns="" xmlns:a16="http://schemas.microsoft.com/office/drawing/2014/main" id="{00000000-0008-0000-0000-00001E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1" name="CustomShape 1" hidden="1">
          <a:extLst>
            <a:ext uri="{FF2B5EF4-FFF2-40B4-BE49-F238E27FC236}">
              <a16:creationId xmlns="" xmlns:a16="http://schemas.microsoft.com/office/drawing/2014/main" id="{00000000-0008-0000-0000-00001F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2" name="CustomShape 1" hidden="1">
          <a:extLst>
            <a:ext uri="{FF2B5EF4-FFF2-40B4-BE49-F238E27FC236}">
              <a16:creationId xmlns="" xmlns:a16="http://schemas.microsoft.com/office/drawing/2014/main" id="{00000000-0008-0000-0000-000020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3" name="CustomShape 1" hidden="1">
          <a:extLst>
            <a:ext uri="{FF2B5EF4-FFF2-40B4-BE49-F238E27FC236}">
              <a16:creationId xmlns="" xmlns:a16="http://schemas.microsoft.com/office/drawing/2014/main" id="{00000000-0008-0000-0000-000021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4" name="CustomShape 1" hidden="1">
          <a:extLst>
            <a:ext uri="{FF2B5EF4-FFF2-40B4-BE49-F238E27FC236}">
              <a16:creationId xmlns="" xmlns:a16="http://schemas.microsoft.com/office/drawing/2014/main" id="{00000000-0008-0000-0000-000022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5" name="CustomShape 1" hidden="1">
          <a:extLst>
            <a:ext uri="{FF2B5EF4-FFF2-40B4-BE49-F238E27FC236}">
              <a16:creationId xmlns="" xmlns:a16="http://schemas.microsoft.com/office/drawing/2014/main" id="{00000000-0008-0000-0000-000023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6" name="CustomShape 1" hidden="1">
          <a:extLst>
            <a:ext uri="{FF2B5EF4-FFF2-40B4-BE49-F238E27FC236}">
              <a16:creationId xmlns="" xmlns:a16="http://schemas.microsoft.com/office/drawing/2014/main" id="{00000000-0008-0000-0000-000024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7" name="CustomShape 1" hidden="1">
          <a:extLst>
            <a:ext uri="{FF2B5EF4-FFF2-40B4-BE49-F238E27FC236}">
              <a16:creationId xmlns="" xmlns:a16="http://schemas.microsoft.com/office/drawing/2014/main" id="{00000000-0008-0000-0000-000025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8" name="CustomShape 1" hidden="1">
          <a:extLst>
            <a:ext uri="{FF2B5EF4-FFF2-40B4-BE49-F238E27FC236}">
              <a16:creationId xmlns="" xmlns:a16="http://schemas.microsoft.com/office/drawing/2014/main" id="{00000000-0008-0000-0000-000026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39" name="CustomShape 1" hidden="1">
          <a:extLst>
            <a:ext uri="{FF2B5EF4-FFF2-40B4-BE49-F238E27FC236}">
              <a16:creationId xmlns="" xmlns:a16="http://schemas.microsoft.com/office/drawing/2014/main" id="{00000000-0008-0000-0000-000027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314280</xdr:colOff>
      <xdr:row>31</xdr:row>
      <xdr:rowOff>38160</xdr:rowOff>
    </xdr:to>
    <xdr:sp macro="" textlink="">
      <xdr:nvSpPr>
        <xdr:cNvPr id="40" name="CustomShape 1" hidden="1">
          <a:extLst>
            <a:ext uri="{FF2B5EF4-FFF2-40B4-BE49-F238E27FC236}">
              <a16:creationId xmlns="" xmlns:a16="http://schemas.microsoft.com/office/drawing/2014/main" id="{00000000-0008-0000-0000-000028000000}"/>
            </a:ext>
          </a:extLst>
        </xdr:cNvPr>
        <xdr:cNvSpPr/>
      </xdr:nvSpPr>
      <xdr:spPr>
        <a:xfrm>
          <a:off x="0" y="0"/>
          <a:ext cx="10061280" cy="742860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8</xdr:col>
      <xdr:colOff>314325</xdr:colOff>
      <xdr:row>31</xdr:row>
      <xdr:rowOff>38100</xdr:rowOff>
    </xdr:to>
    <xdr:sp macro="" textlink="">
      <xdr:nvSpPr>
        <xdr:cNvPr id="1058" name="_x0000_t202" hidden="1">
          <a:extLst>
            <a:ext uri="{FF2B5EF4-FFF2-40B4-BE49-F238E27FC236}">
              <a16:creationId xmlns="" xmlns:a16="http://schemas.microsoft.com/office/drawing/2014/main" id="{00000000-0008-0000-0000-00002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56" name="_x0000_t202" hidden="1">
          <a:extLst>
            <a:ext uri="{FF2B5EF4-FFF2-40B4-BE49-F238E27FC236}">
              <a16:creationId xmlns="" xmlns:a16="http://schemas.microsoft.com/office/drawing/2014/main" id="{00000000-0008-0000-0000-000020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54" name="_x0000_t202" hidden="1">
          <a:extLst>
            <a:ext uri="{FF2B5EF4-FFF2-40B4-BE49-F238E27FC236}">
              <a16:creationId xmlns="" xmlns:a16="http://schemas.microsoft.com/office/drawing/2014/main" id="{00000000-0008-0000-0000-00001E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52" name="_x0000_t202" hidden="1">
          <a:extLst>
            <a:ext uri="{FF2B5EF4-FFF2-40B4-BE49-F238E27FC236}">
              <a16:creationId xmlns="" xmlns:a16="http://schemas.microsoft.com/office/drawing/2014/main" id="{00000000-0008-0000-0000-00001C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50" name="_x0000_t202" hidden="1">
          <a:extLst>
            <a:ext uri="{FF2B5EF4-FFF2-40B4-BE49-F238E27FC236}">
              <a16:creationId xmlns="" xmlns:a16="http://schemas.microsoft.com/office/drawing/2014/main" id="{00000000-0008-0000-0000-00001A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48" name="_x0000_t202" hidden="1">
          <a:extLst>
            <a:ext uri="{FF2B5EF4-FFF2-40B4-BE49-F238E27FC236}">
              <a16:creationId xmlns="" xmlns:a16="http://schemas.microsoft.com/office/drawing/2014/main" id="{00000000-0008-0000-0000-00001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46" name="_x0000_t202" hidden="1">
          <a:extLst>
            <a:ext uri="{FF2B5EF4-FFF2-40B4-BE49-F238E27FC236}">
              <a16:creationId xmlns="" xmlns:a16="http://schemas.microsoft.com/office/drawing/2014/main" id="{00000000-0008-0000-0000-000016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44" name="_x0000_t202" hidden="1">
          <a:extLst>
            <a:ext uri="{FF2B5EF4-FFF2-40B4-BE49-F238E27FC236}">
              <a16:creationId xmlns="" xmlns:a16="http://schemas.microsoft.com/office/drawing/2014/main" id="{00000000-0008-0000-0000-000014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42" name="_x0000_t202" hidden="1">
          <a:extLst>
            <a:ext uri="{FF2B5EF4-FFF2-40B4-BE49-F238E27FC236}">
              <a16:creationId xmlns="" xmlns:a16="http://schemas.microsoft.com/office/drawing/2014/main" id="{00000000-0008-0000-0000-00001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40" name="_x0000_t202" hidden="1">
          <a:extLst>
            <a:ext uri="{FF2B5EF4-FFF2-40B4-BE49-F238E27FC236}">
              <a16:creationId xmlns="" xmlns:a16="http://schemas.microsoft.com/office/drawing/2014/main" id="{00000000-0008-0000-0000-000010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8" name="_x0000_t202" hidden="1">
          <a:extLst>
            <a:ext uri="{FF2B5EF4-FFF2-40B4-BE49-F238E27FC236}">
              <a16:creationId xmlns="" xmlns:a16="http://schemas.microsoft.com/office/drawing/2014/main" id="{00000000-0008-0000-0000-00000E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6" name="_x0000_t202" hidden="1">
          <a:extLst>
            <a:ext uri="{FF2B5EF4-FFF2-40B4-BE49-F238E27FC236}">
              <a16:creationId xmlns="" xmlns:a16="http://schemas.microsoft.com/office/drawing/2014/main" id="{00000000-0008-0000-0000-00000C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4" name="_x0000_t202" hidden="1">
          <a:extLst>
            <a:ext uri="{FF2B5EF4-FFF2-40B4-BE49-F238E27FC236}">
              <a16:creationId xmlns="" xmlns:a16="http://schemas.microsoft.com/office/drawing/2014/main" id="{00000000-0008-0000-0000-00000A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2" name="_x0000_t202" hidden="1">
          <a:extLst>
            <a:ext uri="{FF2B5EF4-FFF2-40B4-BE49-F238E27FC236}">
              <a16:creationId xmlns="" xmlns:a16="http://schemas.microsoft.com/office/drawing/2014/main" id="{00000000-0008-0000-0000-000008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0" name="_x0000_t202" hidden="1">
          <a:extLst>
            <a:ext uri="{FF2B5EF4-FFF2-40B4-BE49-F238E27FC236}">
              <a16:creationId xmlns="" xmlns:a16="http://schemas.microsoft.com/office/drawing/2014/main" id="{00000000-0008-0000-0000-000006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28" name="_x0000_t202" hidden="1">
          <a:extLst>
            <a:ext uri="{FF2B5EF4-FFF2-40B4-BE49-F238E27FC236}">
              <a16:creationId xmlns="" xmlns:a16="http://schemas.microsoft.com/office/drawing/2014/main" id="{00000000-0008-0000-0000-000004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26" name="_x0000_t202" hidden="1">
          <a:extLst>
            <a:ext uri="{FF2B5EF4-FFF2-40B4-BE49-F238E27FC236}">
              <a16:creationId xmlns="" xmlns:a16="http://schemas.microsoft.com/office/drawing/2014/main" id="{00000000-0008-0000-0000-00000204000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41" name="AutoShape 34">
          <a:extLst>
            <a:ext uri="{FF2B5EF4-FFF2-40B4-BE49-F238E27FC236}">
              <a16:creationId xmlns="" xmlns:a16="http://schemas.microsoft.com/office/drawing/2014/main" id="{00000000-0008-0000-0000-000029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42" name="AutoShape 32">
          <a:extLst>
            <a:ext uri="{FF2B5EF4-FFF2-40B4-BE49-F238E27FC236}">
              <a16:creationId xmlns="" xmlns:a16="http://schemas.microsoft.com/office/drawing/2014/main" id="{00000000-0008-0000-0000-00002A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43" name="AutoShape 30">
          <a:extLst>
            <a:ext uri="{FF2B5EF4-FFF2-40B4-BE49-F238E27FC236}">
              <a16:creationId xmlns="" xmlns:a16="http://schemas.microsoft.com/office/drawing/2014/main" id="{00000000-0008-0000-0000-00002B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44" name="AutoShape 28">
          <a:extLst>
            <a:ext uri="{FF2B5EF4-FFF2-40B4-BE49-F238E27FC236}">
              <a16:creationId xmlns="" xmlns:a16="http://schemas.microsoft.com/office/drawing/2014/main" id="{00000000-0008-0000-0000-00002C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45" name="AutoShape 26">
          <a:extLst>
            <a:ext uri="{FF2B5EF4-FFF2-40B4-BE49-F238E27FC236}">
              <a16:creationId xmlns="" xmlns:a16="http://schemas.microsoft.com/office/drawing/2014/main" id="{00000000-0008-0000-0000-00002D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46" name="AutoShape 24">
          <a:extLst>
            <a:ext uri="{FF2B5EF4-FFF2-40B4-BE49-F238E27FC236}">
              <a16:creationId xmlns="" xmlns:a16="http://schemas.microsoft.com/office/drawing/2014/main" id="{00000000-0008-0000-0000-00002E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47" name="AutoShape 22">
          <a:extLst>
            <a:ext uri="{FF2B5EF4-FFF2-40B4-BE49-F238E27FC236}">
              <a16:creationId xmlns="" xmlns:a16="http://schemas.microsoft.com/office/drawing/2014/main" id="{00000000-0008-0000-0000-00002F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48" name="AutoShape 20">
          <a:extLst>
            <a:ext uri="{FF2B5EF4-FFF2-40B4-BE49-F238E27FC236}">
              <a16:creationId xmlns="" xmlns:a16="http://schemas.microsoft.com/office/drawing/2014/main" id="{00000000-0008-0000-0000-000030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49" name="AutoShape 18">
          <a:extLst>
            <a:ext uri="{FF2B5EF4-FFF2-40B4-BE49-F238E27FC236}">
              <a16:creationId xmlns="" xmlns:a16="http://schemas.microsoft.com/office/drawing/2014/main" id="{00000000-0008-0000-0000-000031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0" name="AutoShape 16">
          <a:extLst>
            <a:ext uri="{FF2B5EF4-FFF2-40B4-BE49-F238E27FC236}">
              <a16:creationId xmlns="" xmlns:a16="http://schemas.microsoft.com/office/drawing/2014/main" id="{00000000-0008-0000-0000-000032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1" name="AutoShape 14">
          <a:extLst>
            <a:ext uri="{FF2B5EF4-FFF2-40B4-BE49-F238E27FC236}">
              <a16:creationId xmlns="" xmlns:a16="http://schemas.microsoft.com/office/drawing/2014/main" id="{00000000-0008-0000-0000-000033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2" name="AutoShape 12">
          <a:extLst>
            <a:ext uri="{FF2B5EF4-FFF2-40B4-BE49-F238E27FC236}">
              <a16:creationId xmlns="" xmlns:a16="http://schemas.microsoft.com/office/drawing/2014/main" id="{00000000-0008-0000-0000-000034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3" name="AutoShape 10">
          <a:extLst>
            <a:ext uri="{FF2B5EF4-FFF2-40B4-BE49-F238E27FC236}">
              <a16:creationId xmlns="" xmlns:a16="http://schemas.microsoft.com/office/drawing/2014/main" id="{00000000-0008-0000-0000-000035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4" name="AutoShape 8">
          <a:extLst>
            <a:ext uri="{FF2B5EF4-FFF2-40B4-BE49-F238E27FC236}">
              <a16:creationId xmlns="" xmlns:a16="http://schemas.microsoft.com/office/drawing/2014/main" id="{00000000-0008-0000-0000-000036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5" name="AutoShape 4">
          <a:extLst>
            <a:ext uri="{FF2B5EF4-FFF2-40B4-BE49-F238E27FC236}">
              <a16:creationId xmlns="" xmlns:a16="http://schemas.microsoft.com/office/drawing/2014/main" id="{00000000-0008-0000-0000-000037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6" name="AutoShape 2">
          <a:extLst>
            <a:ext uri="{FF2B5EF4-FFF2-40B4-BE49-F238E27FC236}">
              <a16:creationId xmlns="" xmlns:a16="http://schemas.microsoft.com/office/drawing/2014/main" id="{00000000-0008-0000-0000-000038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7" name="AutoShape 34">
          <a:extLst>
            <a:ext uri="{FF2B5EF4-FFF2-40B4-BE49-F238E27FC236}">
              <a16:creationId xmlns="" xmlns:a16="http://schemas.microsoft.com/office/drawing/2014/main" id="{00000000-0008-0000-0000-000039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8" name="AutoShape 32">
          <a:extLst>
            <a:ext uri="{FF2B5EF4-FFF2-40B4-BE49-F238E27FC236}">
              <a16:creationId xmlns="" xmlns:a16="http://schemas.microsoft.com/office/drawing/2014/main" id="{00000000-0008-0000-0000-00003A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59" name="AutoShape 30">
          <a:extLst>
            <a:ext uri="{FF2B5EF4-FFF2-40B4-BE49-F238E27FC236}">
              <a16:creationId xmlns="" xmlns:a16="http://schemas.microsoft.com/office/drawing/2014/main" id="{00000000-0008-0000-0000-00003B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60" name="AutoShape 28">
          <a:extLst>
            <a:ext uri="{FF2B5EF4-FFF2-40B4-BE49-F238E27FC236}">
              <a16:creationId xmlns="" xmlns:a16="http://schemas.microsoft.com/office/drawing/2014/main" id="{00000000-0008-0000-0000-00003C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61" name="AutoShape 26">
          <a:extLst>
            <a:ext uri="{FF2B5EF4-FFF2-40B4-BE49-F238E27FC236}">
              <a16:creationId xmlns="" xmlns:a16="http://schemas.microsoft.com/office/drawing/2014/main" id="{00000000-0008-0000-0000-00003D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62" name="AutoShape 24">
          <a:extLst>
            <a:ext uri="{FF2B5EF4-FFF2-40B4-BE49-F238E27FC236}">
              <a16:creationId xmlns="" xmlns:a16="http://schemas.microsoft.com/office/drawing/2014/main" id="{00000000-0008-0000-0000-00003E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63" name="AutoShape 22">
          <a:extLst>
            <a:ext uri="{FF2B5EF4-FFF2-40B4-BE49-F238E27FC236}">
              <a16:creationId xmlns="" xmlns:a16="http://schemas.microsoft.com/office/drawing/2014/main" id="{00000000-0008-0000-0000-00003F00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24" name="AutoShape 20">
          <a:extLst>
            <a:ext uri="{FF2B5EF4-FFF2-40B4-BE49-F238E27FC236}">
              <a16:creationId xmlns="" xmlns:a16="http://schemas.microsoft.com/office/drawing/2014/main" id="{00000000-0008-0000-0000-000000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25" name="AutoShape 18">
          <a:extLst>
            <a:ext uri="{FF2B5EF4-FFF2-40B4-BE49-F238E27FC236}">
              <a16:creationId xmlns="" xmlns:a16="http://schemas.microsoft.com/office/drawing/2014/main" id="{00000000-0008-0000-0000-00000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27" name="AutoShape 16">
          <a:extLst>
            <a:ext uri="{FF2B5EF4-FFF2-40B4-BE49-F238E27FC236}">
              <a16:creationId xmlns="" xmlns:a16="http://schemas.microsoft.com/office/drawing/2014/main" id="{00000000-0008-0000-0000-00000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29" name="AutoShape 14">
          <a:extLst>
            <a:ext uri="{FF2B5EF4-FFF2-40B4-BE49-F238E27FC236}">
              <a16:creationId xmlns="" xmlns:a16="http://schemas.microsoft.com/office/drawing/2014/main" id="{00000000-0008-0000-0000-00000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1" name="AutoShape 12">
          <a:extLst>
            <a:ext uri="{FF2B5EF4-FFF2-40B4-BE49-F238E27FC236}">
              <a16:creationId xmlns="" xmlns:a16="http://schemas.microsoft.com/office/drawing/2014/main" id="{00000000-0008-0000-0000-00000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3" name="AutoShape 10">
          <a:extLst>
            <a:ext uri="{FF2B5EF4-FFF2-40B4-BE49-F238E27FC236}">
              <a16:creationId xmlns="" xmlns:a16="http://schemas.microsoft.com/office/drawing/2014/main" id="{00000000-0008-0000-0000-00000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5" name="AutoShape 8">
          <a:extLst>
            <a:ext uri="{FF2B5EF4-FFF2-40B4-BE49-F238E27FC236}">
              <a16:creationId xmlns="" xmlns:a16="http://schemas.microsoft.com/office/drawing/2014/main" id="{00000000-0008-0000-0000-00000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7" name="AutoShape 4">
          <a:extLst>
            <a:ext uri="{FF2B5EF4-FFF2-40B4-BE49-F238E27FC236}">
              <a16:creationId xmlns="" xmlns:a16="http://schemas.microsoft.com/office/drawing/2014/main" id="{00000000-0008-0000-0000-00000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38100</xdr:rowOff>
    </xdr:to>
    <xdr:sp macro="" textlink="">
      <xdr:nvSpPr>
        <xdr:cNvPr id="1039" name="AutoShape 2">
          <a:extLst>
            <a:ext uri="{FF2B5EF4-FFF2-40B4-BE49-F238E27FC236}">
              <a16:creationId xmlns="" xmlns:a16="http://schemas.microsoft.com/office/drawing/2014/main" id="{00000000-0008-0000-0000-00000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41" name="AutoShape 34">
          <a:extLst>
            <a:ext uri="{FF2B5EF4-FFF2-40B4-BE49-F238E27FC236}">
              <a16:creationId xmlns="" xmlns:a16="http://schemas.microsoft.com/office/drawing/2014/main" id="{00000000-0008-0000-0000-00001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43" name="AutoShape 32">
          <a:extLst>
            <a:ext uri="{FF2B5EF4-FFF2-40B4-BE49-F238E27FC236}">
              <a16:creationId xmlns="" xmlns:a16="http://schemas.microsoft.com/office/drawing/2014/main" id="{00000000-0008-0000-0000-00001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45" name="AutoShape 30">
          <a:extLst>
            <a:ext uri="{FF2B5EF4-FFF2-40B4-BE49-F238E27FC236}">
              <a16:creationId xmlns="" xmlns:a16="http://schemas.microsoft.com/office/drawing/2014/main" id="{00000000-0008-0000-0000-00001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47" name="AutoShape 28">
          <a:extLst>
            <a:ext uri="{FF2B5EF4-FFF2-40B4-BE49-F238E27FC236}">
              <a16:creationId xmlns="" xmlns:a16="http://schemas.microsoft.com/office/drawing/2014/main" id="{00000000-0008-0000-0000-00001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49" name="AutoShape 26">
          <a:extLst>
            <a:ext uri="{FF2B5EF4-FFF2-40B4-BE49-F238E27FC236}">
              <a16:creationId xmlns="" xmlns:a16="http://schemas.microsoft.com/office/drawing/2014/main" id="{00000000-0008-0000-0000-00001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51" name="AutoShape 24">
          <a:extLst>
            <a:ext uri="{FF2B5EF4-FFF2-40B4-BE49-F238E27FC236}">
              <a16:creationId xmlns="" xmlns:a16="http://schemas.microsoft.com/office/drawing/2014/main" id="{00000000-0008-0000-0000-00001B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53" name="AutoShape 22">
          <a:extLst>
            <a:ext uri="{FF2B5EF4-FFF2-40B4-BE49-F238E27FC236}">
              <a16:creationId xmlns="" xmlns:a16="http://schemas.microsoft.com/office/drawing/2014/main" id="{00000000-0008-0000-0000-00001D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55" name="AutoShape 20">
          <a:extLst>
            <a:ext uri="{FF2B5EF4-FFF2-40B4-BE49-F238E27FC236}">
              <a16:creationId xmlns="" xmlns:a16="http://schemas.microsoft.com/office/drawing/2014/main" id="{00000000-0008-0000-0000-00001F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57" name="AutoShape 18">
          <a:extLst>
            <a:ext uri="{FF2B5EF4-FFF2-40B4-BE49-F238E27FC236}">
              <a16:creationId xmlns="" xmlns:a16="http://schemas.microsoft.com/office/drawing/2014/main" id="{00000000-0008-0000-0000-000021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59" name="AutoShape 16">
          <a:extLst>
            <a:ext uri="{FF2B5EF4-FFF2-40B4-BE49-F238E27FC236}">
              <a16:creationId xmlns="" xmlns:a16="http://schemas.microsoft.com/office/drawing/2014/main" id="{00000000-0008-0000-0000-000023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0" name="AutoShape 14">
          <a:extLst>
            <a:ext uri="{FF2B5EF4-FFF2-40B4-BE49-F238E27FC236}">
              <a16:creationId xmlns="" xmlns:a16="http://schemas.microsoft.com/office/drawing/2014/main" id="{00000000-0008-0000-0000-000024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1" name="AutoShape 12">
          <a:extLst>
            <a:ext uri="{FF2B5EF4-FFF2-40B4-BE49-F238E27FC236}">
              <a16:creationId xmlns="" xmlns:a16="http://schemas.microsoft.com/office/drawing/2014/main" id="{00000000-0008-0000-0000-000025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2" name="AutoShape 10">
          <a:extLst>
            <a:ext uri="{FF2B5EF4-FFF2-40B4-BE49-F238E27FC236}">
              <a16:creationId xmlns="" xmlns:a16="http://schemas.microsoft.com/office/drawing/2014/main" id="{00000000-0008-0000-0000-000026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3" name="AutoShape 8">
          <a:extLst>
            <a:ext uri="{FF2B5EF4-FFF2-40B4-BE49-F238E27FC236}">
              <a16:creationId xmlns="" xmlns:a16="http://schemas.microsoft.com/office/drawing/2014/main" id="{00000000-0008-0000-0000-000027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4" name="AutoShape 4">
          <a:extLst>
            <a:ext uri="{FF2B5EF4-FFF2-40B4-BE49-F238E27FC236}">
              <a16:creationId xmlns="" xmlns:a16="http://schemas.microsoft.com/office/drawing/2014/main" id="{00000000-0008-0000-0000-000028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5" name="AutoShape 2">
          <a:extLst>
            <a:ext uri="{FF2B5EF4-FFF2-40B4-BE49-F238E27FC236}">
              <a16:creationId xmlns="" xmlns:a16="http://schemas.microsoft.com/office/drawing/2014/main" id="{00000000-0008-0000-0000-000029040000}"/>
            </a:ext>
          </a:extLst>
        </xdr:cNvPr>
        <xdr:cNvSpPr>
          <a:spLocks noChangeArrowheads="1"/>
        </xdr:cNvSpPr>
      </xdr:nvSpPr>
      <xdr:spPr bwMode="auto">
        <a:xfrm>
          <a:off x="0" y="0"/>
          <a:ext cx="9525000" cy="9525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6" name="AutoShape 34">
          <a:extLst>
            <a:ext uri="{FF2B5EF4-FFF2-40B4-BE49-F238E27FC236}">
              <a16:creationId xmlns="" xmlns:a16="http://schemas.microsoft.com/office/drawing/2014/main" id="{00000000-0008-0000-0000-00002A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7" name="AutoShape 32">
          <a:extLst>
            <a:ext uri="{FF2B5EF4-FFF2-40B4-BE49-F238E27FC236}">
              <a16:creationId xmlns="" xmlns:a16="http://schemas.microsoft.com/office/drawing/2014/main" id="{00000000-0008-0000-0000-00002B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8" name="AutoShape 30">
          <a:extLst>
            <a:ext uri="{FF2B5EF4-FFF2-40B4-BE49-F238E27FC236}">
              <a16:creationId xmlns="" xmlns:a16="http://schemas.microsoft.com/office/drawing/2014/main" id="{00000000-0008-0000-0000-00002C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69" name="AutoShape 28">
          <a:extLst>
            <a:ext uri="{FF2B5EF4-FFF2-40B4-BE49-F238E27FC236}">
              <a16:creationId xmlns="" xmlns:a16="http://schemas.microsoft.com/office/drawing/2014/main" id="{00000000-0008-0000-0000-00002D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0" name="AutoShape 26">
          <a:extLst>
            <a:ext uri="{FF2B5EF4-FFF2-40B4-BE49-F238E27FC236}">
              <a16:creationId xmlns="" xmlns:a16="http://schemas.microsoft.com/office/drawing/2014/main" id="{00000000-0008-0000-0000-00002E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1" name="AutoShape 24">
          <a:extLst>
            <a:ext uri="{FF2B5EF4-FFF2-40B4-BE49-F238E27FC236}">
              <a16:creationId xmlns="" xmlns:a16="http://schemas.microsoft.com/office/drawing/2014/main" id="{00000000-0008-0000-0000-00002F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2" name="AutoShape 22">
          <a:extLst>
            <a:ext uri="{FF2B5EF4-FFF2-40B4-BE49-F238E27FC236}">
              <a16:creationId xmlns="" xmlns:a16="http://schemas.microsoft.com/office/drawing/2014/main" id="{00000000-0008-0000-0000-000030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3" name="AutoShape 20">
          <a:extLst>
            <a:ext uri="{FF2B5EF4-FFF2-40B4-BE49-F238E27FC236}">
              <a16:creationId xmlns="" xmlns:a16="http://schemas.microsoft.com/office/drawing/2014/main" id="{00000000-0008-0000-0000-000031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4" name="AutoShape 18">
          <a:extLst>
            <a:ext uri="{FF2B5EF4-FFF2-40B4-BE49-F238E27FC236}">
              <a16:creationId xmlns="" xmlns:a16="http://schemas.microsoft.com/office/drawing/2014/main" id="{00000000-0008-0000-0000-000032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5" name="AutoShape 16">
          <a:extLst>
            <a:ext uri="{FF2B5EF4-FFF2-40B4-BE49-F238E27FC236}">
              <a16:creationId xmlns="" xmlns:a16="http://schemas.microsoft.com/office/drawing/2014/main" id="{00000000-0008-0000-0000-000033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6" name="AutoShape 14">
          <a:extLst>
            <a:ext uri="{FF2B5EF4-FFF2-40B4-BE49-F238E27FC236}">
              <a16:creationId xmlns="" xmlns:a16="http://schemas.microsoft.com/office/drawing/2014/main" id="{00000000-0008-0000-0000-000034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7" name="AutoShape 12">
          <a:extLst>
            <a:ext uri="{FF2B5EF4-FFF2-40B4-BE49-F238E27FC236}">
              <a16:creationId xmlns="" xmlns:a16="http://schemas.microsoft.com/office/drawing/2014/main" id="{00000000-0008-0000-0000-000035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8" name="AutoShape 10">
          <a:extLst>
            <a:ext uri="{FF2B5EF4-FFF2-40B4-BE49-F238E27FC236}">
              <a16:creationId xmlns="" xmlns:a16="http://schemas.microsoft.com/office/drawing/2014/main" id="{00000000-0008-0000-0000-000036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79" name="AutoShape 8">
          <a:extLst>
            <a:ext uri="{FF2B5EF4-FFF2-40B4-BE49-F238E27FC236}">
              <a16:creationId xmlns="" xmlns:a16="http://schemas.microsoft.com/office/drawing/2014/main" id="{00000000-0008-0000-0000-000037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0" name="AutoShape 4">
          <a:extLst>
            <a:ext uri="{FF2B5EF4-FFF2-40B4-BE49-F238E27FC236}">
              <a16:creationId xmlns="" xmlns:a16="http://schemas.microsoft.com/office/drawing/2014/main" id="{00000000-0008-0000-0000-000038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1" name="AutoShape 2">
          <a:extLst>
            <a:ext uri="{FF2B5EF4-FFF2-40B4-BE49-F238E27FC236}">
              <a16:creationId xmlns="" xmlns:a16="http://schemas.microsoft.com/office/drawing/2014/main" id="{00000000-0008-0000-0000-000039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2" name="AutoShape 34">
          <a:extLst>
            <a:ext uri="{FF2B5EF4-FFF2-40B4-BE49-F238E27FC236}">
              <a16:creationId xmlns="" xmlns:a16="http://schemas.microsoft.com/office/drawing/2014/main" id="{00000000-0008-0000-0000-00003A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3" name="AutoShape 32">
          <a:extLst>
            <a:ext uri="{FF2B5EF4-FFF2-40B4-BE49-F238E27FC236}">
              <a16:creationId xmlns="" xmlns:a16="http://schemas.microsoft.com/office/drawing/2014/main" id="{00000000-0008-0000-0000-00003B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4" name="AutoShape 30">
          <a:extLst>
            <a:ext uri="{FF2B5EF4-FFF2-40B4-BE49-F238E27FC236}">
              <a16:creationId xmlns="" xmlns:a16="http://schemas.microsoft.com/office/drawing/2014/main" id="{00000000-0008-0000-0000-00003C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5" name="AutoShape 28">
          <a:extLst>
            <a:ext uri="{FF2B5EF4-FFF2-40B4-BE49-F238E27FC236}">
              <a16:creationId xmlns="" xmlns:a16="http://schemas.microsoft.com/office/drawing/2014/main" id="{00000000-0008-0000-0000-00003D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6" name="AutoShape 26">
          <a:extLst>
            <a:ext uri="{FF2B5EF4-FFF2-40B4-BE49-F238E27FC236}">
              <a16:creationId xmlns="" xmlns:a16="http://schemas.microsoft.com/office/drawing/2014/main" id="{00000000-0008-0000-0000-00003E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7" name="AutoShape 24">
          <a:extLst>
            <a:ext uri="{FF2B5EF4-FFF2-40B4-BE49-F238E27FC236}">
              <a16:creationId xmlns="" xmlns:a16="http://schemas.microsoft.com/office/drawing/2014/main" id="{00000000-0008-0000-0000-00003F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8" name="AutoShape 22">
          <a:extLst>
            <a:ext uri="{FF2B5EF4-FFF2-40B4-BE49-F238E27FC236}">
              <a16:creationId xmlns="" xmlns:a16="http://schemas.microsoft.com/office/drawing/2014/main" id="{00000000-0008-0000-0000-000040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89" name="AutoShape 20">
          <a:extLst>
            <a:ext uri="{FF2B5EF4-FFF2-40B4-BE49-F238E27FC236}">
              <a16:creationId xmlns="" xmlns:a16="http://schemas.microsoft.com/office/drawing/2014/main" id="{00000000-0008-0000-0000-000041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90" name="AutoShape 18">
          <a:extLst>
            <a:ext uri="{FF2B5EF4-FFF2-40B4-BE49-F238E27FC236}">
              <a16:creationId xmlns="" xmlns:a16="http://schemas.microsoft.com/office/drawing/2014/main" id="{00000000-0008-0000-0000-000042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91" name="AutoShape 16">
          <a:extLst>
            <a:ext uri="{FF2B5EF4-FFF2-40B4-BE49-F238E27FC236}">
              <a16:creationId xmlns="" xmlns:a16="http://schemas.microsoft.com/office/drawing/2014/main" id="{00000000-0008-0000-0000-000043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92" name="AutoShape 14">
          <a:extLst>
            <a:ext uri="{FF2B5EF4-FFF2-40B4-BE49-F238E27FC236}">
              <a16:creationId xmlns="" xmlns:a16="http://schemas.microsoft.com/office/drawing/2014/main" id="{00000000-0008-0000-0000-000044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93" name="AutoShape 12">
          <a:extLst>
            <a:ext uri="{FF2B5EF4-FFF2-40B4-BE49-F238E27FC236}">
              <a16:creationId xmlns="" xmlns:a16="http://schemas.microsoft.com/office/drawing/2014/main" id="{00000000-0008-0000-0000-000045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94" name="AutoShape 10">
          <a:extLst>
            <a:ext uri="{FF2B5EF4-FFF2-40B4-BE49-F238E27FC236}">
              <a16:creationId xmlns="" xmlns:a16="http://schemas.microsoft.com/office/drawing/2014/main" id="{00000000-0008-0000-0000-000046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95" name="AutoShape 8">
          <a:extLst>
            <a:ext uri="{FF2B5EF4-FFF2-40B4-BE49-F238E27FC236}">
              <a16:creationId xmlns="" xmlns:a16="http://schemas.microsoft.com/office/drawing/2014/main" id="{00000000-0008-0000-0000-000047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96" name="AutoShape 4">
          <a:extLst>
            <a:ext uri="{FF2B5EF4-FFF2-40B4-BE49-F238E27FC236}">
              <a16:creationId xmlns="" xmlns:a16="http://schemas.microsoft.com/office/drawing/2014/main" id="{00000000-0008-0000-0000-000048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097" name="AutoShape 2">
          <a:extLst>
            <a:ext uri="{FF2B5EF4-FFF2-40B4-BE49-F238E27FC236}">
              <a16:creationId xmlns="" xmlns:a16="http://schemas.microsoft.com/office/drawing/2014/main" id="{00000000-0008-0000-0000-000049040000}"/>
            </a:ext>
          </a:extLst>
        </xdr:cNvPr>
        <xdr:cNvSpPr>
          <a:spLocks noChangeArrowheads="1"/>
        </xdr:cNvSpPr>
      </xdr:nvSpPr>
      <xdr:spPr bwMode="auto">
        <a:xfrm>
          <a:off x="0" y="0"/>
          <a:ext cx="952500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19050</xdr:rowOff>
    </xdr:to>
    <xdr:sp macro="" textlink="">
      <xdr:nvSpPr>
        <xdr:cNvPr id="1098" name="AutoShape 34">
          <a:extLst>
            <a:ext uri="{FF2B5EF4-FFF2-40B4-BE49-F238E27FC236}">
              <a16:creationId xmlns="" xmlns:a16="http://schemas.microsoft.com/office/drawing/2014/main" id="{00000000-0008-0000-0000-00004A040000}"/>
            </a:ext>
          </a:extLst>
        </xdr:cNvPr>
        <xdr:cNvSpPr>
          <a:spLocks noChangeArrowheads="1"/>
        </xdr:cNvSpPr>
      </xdr:nvSpPr>
      <xdr:spPr bwMode="auto">
        <a:xfrm>
          <a:off x="0" y="0"/>
          <a:ext cx="9591675"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314325</xdr:colOff>
      <xdr:row>31</xdr:row>
      <xdr:rowOff>19050</xdr:rowOff>
    </xdr:to>
    <xdr:sp macro="" textlink="">
      <xdr:nvSpPr>
        <xdr:cNvPr id="1099" name="AutoShape 2">
          <a:extLst>
            <a:ext uri="{FF2B5EF4-FFF2-40B4-BE49-F238E27FC236}">
              <a16:creationId xmlns="" xmlns:a16="http://schemas.microsoft.com/office/drawing/2014/main" id="{00000000-0008-0000-0000-00004B040000}"/>
            </a:ext>
          </a:extLst>
        </xdr:cNvPr>
        <xdr:cNvSpPr>
          <a:spLocks noChangeArrowheads="1"/>
        </xdr:cNvSpPr>
      </xdr:nvSpPr>
      <xdr:spPr bwMode="auto">
        <a:xfrm>
          <a:off x="0" y="0"/>
          <a:ext cx="9591675"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0" name="AutoShape 34">
          <a:extLst>
            <a:ext uri="{FF2B5EF4-FFF2-40B4-BE49-F238E27FC236}">
              <a16:creationId xmlns="" xmlns:a16="http://schemas.microsoft.com/office/drawing/2014/main" id="{00000000-0008-0000-0000-00004C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1" name="AutoShape 2">
          <a:extLst>
            <a:ext uri="{FF2B5EF4-FFF2-40B4-BE49-F238E27FC236}">
              <a16:creationId xmlns="" xmlns:a16="http://schemas.microsoft.com/office/drawing/2014/main" id="{00000000-0008-0000-0000-00004D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2" name="AutoShape 34">
          <a:extLst>
            <a:ext uri="{FF2B5EF4-FFF2-40B4-BE49-F238E27FC236}">
              <a16:creationId xmlns="" xmlns:a16="http://schemas.microsoft.com/office/drawing/2014/main" id="{00000000-0008-0000-0000-00004E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3" name="AutoShape 2">
          <a:extLst>
            <a:ext uri="{FF2B5EF4-FFF2-40B4-BE49-F238E27FC236}">
              <a16:creationId xmlns="" xmlns:a16="http://schemas.microsoft.com/office/drawing/2014/main" id="{00000000-0008-0000-0000-00004F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4" name="AutoShape 34">
          <a:extLst>
            <a:ext uri="{FF2B5EF4-FFF2-40B4-BE49-F238E27FC236}">
              <a16:creationId xmlns="" xmlns:a16="http://schemas.microsoft.com/office/drawing/2014/main" id="{00000000-0008-0000-0000-000050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5" name="AutoShape 2">
          <a:extLst>
            <a:ext uri="{FF2B5EF4-FFF2-40B4-BE49-F238E27FC236}">
              <a16:creationId xmlns="" xmlns:a16="http://schemas.microsoft.com/office/drawing/2014/main" id="{00000000-0008-0000-0000-000051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6" name="AutoShape 34">
          <a:extLst>
            <a:ext uri="{FF2B5EF4-FFF2-40B4-BE49-F238E27FC236}">
              <a16:creationId xmlns="" xmlns:a16="http://schemas.microsoft.com/office/drawing/2014/main" id="{00000000-0008-0000-0000-000052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7" name="AutoShape 2">
          <a:extLst>
            <a:ext uri="{FF2B5EF4-FFF2-40B4-BE49-F238E27FC236}">
              <a16:creationId xmlns="" xmlns:a16="http://schemas.microsoft.com/office/drawing/2014/main" id="{00000000-0008-0000-0000-000053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8" name="AutoShape 34">
          <a:extLst>
            <a:ext uri="{FF2B5EF4-FFF2-40B4-BE49-F238E27FC236}">
              <a16:creationId xmlns="" xmlns:a16="http://schemas.microsoft.com/office/drawing/2014/main" id="{00000000-0008-0000-0000-000054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09" name="AutoShape 2">
          <a:extLst>
            <a:ext uri="{FF2B5EF4-FFF2-40B4-BE49-F238E27FC236}">
              <a16:creationId xmlns="" xmlns:a16="http://schemas.microsoft.com/office/drawing/2014/main" id="{00000000-0008-0000-0000-000055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0" name="AutoShape 34">
          <a:extLst>
            <a:ext uri="{FF2B5EF4-FFF2-40B4-BE49-F238E27FC236}">
              <a16:creationId xmlns="" xmlns:a16="http://schemas.microsoft.com/office/drawing/2014/main" id="{00000000-0008-0000-0000-000056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1" name="AutoShape 2">
          <a:extLst>
            <a:ext uri="{FF2B5EF4-FFF2-40B4-BE49-F238E27FC236}">
              <a16:creationId xmlns="" xmlns:a16="http://schemas.microsoft.com/office/drawing/2014/main" id="{00000000-0008-0000-0000-000057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2" name="AutoShape 34">
          <a:extLst>
            <a:ext uri="{FF2B5EF4-FFF2-40B4-BE49-F238E27FC236}">
              <a16:creationId xmlns="" xmlns:a16="http://schemas.microsoft.com/office/drawing/2014/main" id="{00000000-0008-0000-0000-000058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3" name="AutoShape 2">
          <a:extLst>
            <a:ext uri="{FF2B5EF4-FFF2-40B4-BE49-F238E27FC236}">
              <a16:creationId xmlns="" xmlns:a16="http://schemas.microsoft.com/office/drawing/2014/main" id="{00000000-0008-0000-0000-000059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4" name="AutoShape 34">
          <a:extLst>
            <a:ext uri="{FF2B5EF4-FFF2-40B4-BE49-F238E27FC236}">
              <a16:creationId xmlns="" xmlns:a16="http://schemas.microsoft.com/office/drawing/2014/main" id="{00000000-0008-0000-0000-00005A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5" name="AutoShape 34">
          <a:extLst>
            <a:ext uri="{FF2B5EF4-FFF2-40B4-BE49-F238E27FC236}">
              <a16:creationId xmlns="" xmlns:a16="http://schemas.microsoft.com/office/drawing/2014/main" id="{00000000-0008-0000-0000-00005B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6" name="AutoShape 34">
          <a:extLst>
            <a:ext uri="{FF2B5EF4-FFF2-40B4-BE49-F238E27FC236}">
              <a16:creationId xmlns="" xmlns:a16="http://schemas.microsoft.com/office/drawing/2014/main" id="{00000000-0008-0000-0000-00005C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7" name="AutoShape 34">
          <a:extLst>
            <a:ext uri="{FF2B5EF4-FFF2-40B4-BE49-F238E27FC236}">
              <a16:creationId xmlns="" xmlns:a16="http://schemas.microsoft.com/office/drawing/2014/main" id="{00000000-0008-0000-0000-00005D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8" name="AutoShape 34">
          <a:extLst>
            <a:ext uri="{FF2B5EF4-FFF2-40B4-BE49-F238E27FC236}">
              <a16:creationId xmlns="" xmlns:a16="http://schemas.microsoft.com/office/drawing/2014/main" id="{00000000-0008-0000-0000-00005E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19" name="AutoShape 34">
          <a:extLst>
            <a:ext uri="{FF2B5EF4-FFF2-40B4-BE49-F238E27FC236}">
              <a16:creationId xmlns="" xmlns:a16="http://schemas.microsoft.com/office/drawing/2014/main" id="{00000000-0008-0000-0000-00005F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0" name="AutoShape 34">
          <a:extLst>
            <a:ext uri="{FF2B5EF4-FFF2-40B4-BE49-F238E27FC236}">
              <a16:creationId xmlns="" xmlns:a16="http://schemas.microsoft.com/office/drawing/2014/main" id="{00000000-0008-0000-0000-000060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1" name="AutoShape 34">
          <a:extLst>
            <a:ext uri="{FF2B5EF4-FFF2-40B4-BE49-F238E27FC236}">
              <a16:creationId xmlns="" xmlns:a16="http://schemas.microsoft.com/office/drawing/2014/main" id="{00000000-0008-0000-0000-000061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2" name="AutoShape 34">
          <a:extLst>
            <a:ext uri="{FF2B5EF4-FFF2-40B4-BE49-F238E27FC236}">
              <a16:creationId xmlns="" xmlns:a16="http://schemas.microsoft.com/office/drawing/2014/main" id="{00000000-0008-0000-0000-000062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3" name="AutoShape 34">
          <a:extLst>
            <a:ext uri="{FF2B5EF4-FFF2-40B4-BE49-F238E27FC236}">
              <a16:creationId xmlns="" xmlns:a16="http://schemas.microsoft.com/office/drawing/2014/main" id="{00000000-0008-0000-0000-000063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4" name="AutoShape 34">
          <a:extLst>
            <a:ext uri="{FF2B5EF4-FFF2-40B4-BE49-F238E27FC236}">
              <a16:creationId xmlns="" xmlns:a16="http://schemas.microsoft.com/office/drawing/2014/main" id="{00000000-0008-0000-0000-000064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5" name="AutoShape 34">
          <a:extLst>
            <a:ext uri="{FF2B5EF4-FFF2-40B4-BE49-F238E27FC236}">
              <a16:creationId xmlns="" xmlns:a16="http://schemas.microsoft.com/office/drawing/2014/main" id="{00000000-0008-0000-0000-000065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6" name="AutoShape 34">
          <a:extLst>
            <a:ext uri="{FF2B5EF4-FFF2-40B4-BE49-F238E27FC236}">
              <a16:creationId xmlns="" xmlns:a16="http://schemas.microsoft.com/office/drawing/2014/main" id="{00000000-0008-0000-0000-000066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7" name="AutoShape 34">
          <a:extLst>
            <a:ext uri="{FF2B5EF4-FFF2-40B4-BE49-F238E27FC236}">
              <a16:creationId xmlns="" xmlns:a16="http://schemas.microsoft.com/office/drawing/2014/main" id="{00000000-0008-0000-0000-000067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8" name="AutoShape 34">
          <a:extLst>
            <a:ext uri="{FF2B5EF4-FFF2-40B4-BE49-F238E27FC236}">
              <a16:creationId xmlns="" xmlns:a16="http://schemas.microsoft.com/office/drawing/2014/main" id="{00000000-0008-0000-0000-000068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29" name="AutoShape 34">
          <a:extLst>
            <a:ext uri="{FF2B5EF4-FFF2-40B4-BE49-F238E27FC236}">
              <a16:creationId xmlns="" xmlns:a16="http://schemas.microsoft.com/office/drawing/2014/main" id="{00000000-0008-0000-0000-000069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0" name="AutoShape 34">
          <a:extLst>
            <a:ext uri="{FF2B5EF4-FFF2-40B4-BE49-F238E27FC236}">
              <a16:creationId xmlns="" xmlns:a16="http://schemas.microsoft.com/office/drawing/2014/main" id="{00000000-0008-0000-0000-00006A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1" name="AutoShape 34">
          <a:extLst>
            <a:ext uri="{FF2B5EF4-FFF2-40B4-BE49-F238E27FC236}">
              <a16:creationId xmlns="" xmlns:a16="http://schemas.microsoft.com/office/drawing/2014/main" id="{00000000-0008-0000-0000-00006B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2" name="AutoShape 34">
          <a:extLst>
            <a:ext uri="{FF2B5EF4-FFF2-40B4-BE49-F238E27FC236}">
              <a16:creationId xmlns="" xmlns:a16="http://schemas.microsoft.com/office/drawing/2014/main" id="{00000000-0008-0000-0000-00006C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3" name="AutoShape 34">
          <a:extLst>
            <a:ext uri="{FF2B5EF4-FFF2-40B4-BE49-F238E27FC236}">
              <a16:creationId xmlns="" xmlns:a16="http://schemas.microsoft.com/office/drawing/2014/main" id="{00000000-0008-0000-0000-00006D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4" name="AutoShape 34">
          <a:extLst>
            <a:ext uri="{FF2B5EF4-FFF2-40B4-BE49-F238E27FC236}">
              <a16:creationId xmlns="" xmlns:a16="http://schemas.microsoft.com/office/drawing/2014/main" id="{00000000-0008-0000-0000-00006E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5" name="AutoShape 34">
          <a:extLst>
            <a:ext uri="{FF2B5EF4-FFF2-40B4-BE49-F238E27FC236}">
              <a16:creationId xmlns="" xmlns:a16="http://schemas.microsoft.com/office/drawing/2014/main" id="{00000000-0008-0000-0000-00006F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6" name="AutoShape 34">
          <a:extLst>
            <a:ext uri="{FF2B5EF4-FFF2-40B4-BE49-F238E27FC236}">
              <a16:creationId xmlns="" xmlns:a16="http://schemas.microsoft.com/office/drawing/2014/main" id="{00000000-0008-0000-0000-000070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7" name="AutoShape 34">
          <a:extLst>
            <a:ext uri="{FF2B5EF4-FFF2-40B4-BE49-F238E27FC236}">
              <a16:creationId xmlns="" xmlns:a16="http://schemas.microsoft.com/office/drawing/2014/main" id="{00000000-0008-0000-0000-000071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8" name="AutoShape 34">
          <a:extLst>
            <a:ext uri="{FF2B5EF4-FFF2-40B4-BE49-F238E27FC236}">
              <a16:creationId xmlns="" xmlns:a16="http://schemas.microsoft.com/office/drawing/2014/main" id="{00000000-0008-0000-0000-000072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39" name="AutoShape 34">
          <a:extLst>
            <a:ext uri="{FF2B5EF4-FFF2-40B4-BE49-F238E27FC236}">
              <a16:creationId xmlns="" xmlns:a16="http://schemas.microsoft.com/office/drawing/2014/main" id="{00000000-0008-0000-0000-000073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0" name="AutoShape 34">
          <a:extLst>
            <a:ext uri="{FF2B5EF4-FFF2-40B4-BE49-F238E27FC236}">
              <a16:creationId xmlns="" xmlns:a16="http://schemas.microsoft.com/office/drawing/2014/main" id="{00000000-0008-0000-0000-000074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1" name="AutoShape 34">
          <a:extLst>
            <a:ext uri="{FF2B5EF4-FFF2-40B4-BE49-F238E27FC236}">
              <a16:creationId xmlns="" xmlns:a16="http://schemas.microsoft.com/office/drawing/2014/main" id="{00000000-0008-0000-0000-000075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2" name="AutoShape 34">
          <a:extLst>
            <a:ext uri="{FF2B5EF4-FFF2-40B4-BE49-F238E27FC236}">
              <a16:creationId xmlns="" xmlns:a16="http://schemas.microsoft.com/office/drawing/2014/main" id="{00000000-0008-0000-0000-000076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3" name="AutoShape 34">
          <a:extLst>
            <a:ext uri="{FF2B5EF4-FFF2-40B4-BE49-F238E27FC236}">
              <a16:creationId xmlns="" xmlns:a16="http://schemas.microsoft.com/office/drawing/2014/main" id="{00000000-0008-0000-0000-000077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4" name="AutoShape 34">
          <a:extLst>
            <a:ext uri="{FF2B5EF4-FFF2-40B4-BE49-F238E27FC236}">
              <a16:creationId xmlns="" xmlns:a16="http://schemas.microsoft.com/office/drawing/2014/main" id="{00000000-0008-0000-0000-000078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5" name="AutoShape 34">
          <a:extLst>
            <a:ext uri="{FF2B5EF4-FFF2-40B4-BE49-F238E27FC236}">
              <a16:creationId xmlns="" xmlns:a16="http://schemas.microsoft.com/office/drawing/2014/main" id="{00000000-0008-0000-0000-000079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6" name="AutoShape 34">
          <a:extLst>
            <a:ext uri="{FF2B5EF4-FFF2-40B4-BE49-F238E27FC236}">
              <a16:creationId xmlns="" xmlns:a16="http://schemas.microsoft.com/office/drawing/2014/main" id="{00000000-0008-0000-0000-00007A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7" name="AutoShape 34">
          <a:extLst>
            <a:ext uri="{FF2B5EF4-FFF2-40B4-BE49-F238E27FC236}">
              <a16:creationId xmlns="" xmlns:a16="http://schemas.microsoft.com/office/drawing/2014/main" id="{00000000-0008-0000-0000-00007B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8" name="AutoShape 34">
          <a:extLst>
            <a:ext uri="{FF2B5EF4-FFF2-40B4-BE49-F238E27FC236}">
              <a16:creationId xmlns="" xmlns:a16="http://schemas.microsoft.com/office/drawing/2014/main" id="{00000000-0008-0000-0000-00007C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49" name="AutoShape 34">
          <a:extLst>
            <a:ext uri="{FF2B5EF4-FFF2-40B4-BE49-F238E27FC236}">
              <a16:creationId xmlns="" xmlns:a16="http://schemas.microsoft.com/office/drawing/2014/main" id="{00000000-0008-0000-0000-00007D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50" name="AutoShape 34">
          <a:extLst>
            <a:ext uri="{FF2B5EF4-FFF2-40B4-BE49-F238E27FC236}">
              <a16:creationId xmlns="" xmlns:a16="http://schemas.microsoft.com/office/drawing/2014/main" id="{00000000-0008-0000-0000-00007E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51" name="AutoShape 34">
          <a:extLst>
            <a:ext uri="{FF2B5EF4-FFF2-40B4-BE49-F238E27FC236}">
              <a16:creationId xmlns="" xmlns:a16="http://schemas.microsoft.com/office/drawing/2014/main" id="{00000000-0008-0000-0000-00007F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8</xdr:col>
      <xdr:colOff>45720</xdr:colOff>
      <xdr:row>31</xdr:row>
      <xdr:rowOff>708660</xdr:rowOff>
    </xdr:to>
    <xdr:sp macro="" textlink="">
      <xdr:nvSpPr>
        <xdr:cNvPr id="1152" name="AutoShape 34">
          <a:extLst>
            <a:ext uri="{FF2B5EF4-FFF2-40B4-BE49-F238E27FC236}">
              <a16:creationId xmlns="" xmlns:a16="http://schemas.microsoft.com/office/drawing/2014/main" id="{00000000-0008-0000-0000-000080040000}"/>
            </a:ext>
          </a:extLst>
        </xdr:cNvPr>
        <xdr:cNvSpPr>
          <a:spLocks noChangeArrowheads="1"/>
        </xdr:cNvSpPr>
      </xdr:nvSpPr>
      <xdr:spPr bwMode="auto">
        <a:xfrm>
          <a:off x="0" y="0"/>
          <a:ext cx="9593580" cy="9715500"/>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659"/>
  <sheetViews>
    <sheetView tabSelected="1" zoomScale="70" zoomScaleNormal="70" workbookViewId="0">
      <pane ySplit="4" topLeftCell="A5" activePane="bottomLeft" state="frozen"/>
      <selection pane="bottomLeft" activeCell="A5" sqref="A5"/>
    </sheetView>
  </sheetViews>
  <sheetFormatPr defaultColWidth="11.5546875" defaultRowHeight="14.4" x14ac:dyDescent="0.3"/>
  <cols>
    <col min="1" max="1" width="11.88671875" customWidth="1"/>
    <col min="2" max="2" width="31.5546875" customWidth="1"/>
    <col min="3" max="3" width="17.6640625" style="1" customWidth="1"/>
    <col min="4" max="4" width="13.88671875" customWidth="1"/>
    <col min="5" max="5" width="12.44140625" customWidth="1"/>
    <col min="6" max="6" width="12.44140625" style="119" customWidth="1"/>
    <col min="7" max="7" width="12.44140625" customWidth="1"/>
    <col min="8" max="9" width="13.88671875" customWidth="1"/>
    <col min="10" max="12" width="14.109375" customWidth="1"/>
    <col min="13" max="13" width="59.109375" style="80" customWidth="1"/>
    <col min="14" max="14" width="28.6640625" customWidth="1"/>
    <col min="15" max="15" width="17.44140625" style="2" customWidth="1"/>
    <col min="16" max="64" width="9.44140625" customWidth="1"/>
  </cols>
  <sheetData>
    <row r="1" spans="1:15" ht="36" customHeight="1" x14ac:dyDescent="0.3">
      <c r="B1" s="123" t="s">
        <v>0</v>
      </c>
      <c r="C1" s="123"/>
      <c r="D1" s="123"/>
      <c r="E1" s="123"/>
      <c r="F1" s="123"/>
      <c r="G1" s="123"/>
      <c r="H1" s="123"/>
      <c r="I1" s="123"/>
      <c r="J1" s="123"/>
      <c r="K1" s="123"/>
      <c r="L1" s="123"/>
      <c r="M1" s="80" t="s">
        <v>99</v>
      </c>
    </row>
    <row r="2" spans="1:15" ht="27" customHeight="1" x14ac:dyDescent="0.3">
      <c r="B2" s="124" t="s">
        <v>1</v>
      </c>
      <c r="C2" s="124"/>
      <c r="D2" s="124"/>
      <c r="E2" s="124"/>
      <c r="F2" s="124"/>
      <c r="G2" s="124"/>
      <c r="H2" s="124"/>
      <c r="I2" s="124"/>
      <c r="J2" s="124"/>
      <c r="K2" s="124"/>
      <c r="L2" s="3" t="s">
        <v>98</v>
      </c>
    </row>
    <row r="3" spans="1:15" ht="28.8" x14ac:dyDescent="0.3">
      <c r="A3" s="125" t="s">
        <v>2</v>
      </c>
      <c r="B3" s="125" t="s">
        <v>3</v>
      </c>
      <c r="C3" s="126" t="s">
        <v>4</v>
      </c>
      <c r="D3" s="129" t="s">
        <v>5</v>
      </c>
      <c r="E3" s="130"/>
      <c r="F3" s="131"/>
      <c r="G3" s="127" t="s">
        <v>97</v>
      </c>
      <c r="H3" s="127"/>
      <c r="I3" s="127"/>
      <c r="J3" s="127"/>
      <c r="K3" s="127"/>
      <c r="L3" s="127"/>
      <c r="M3" s="81" t="s">
        <v>6</v>
      </c>
      <c r="N3" s="57" t="s">
        <v>34</v>
      </c>
      <c r="O3" s="58" t="s">
        <v>35</v>
      </c>
    </row>
    <row r="4" spans="1:15" x14ac:dyDescent="0.3">
      <c r="A4" s="125"/>
      <c r="B4" s="125"/>
      <c r="C4" s="126"/>
      <c r="D4" s="4">
        <v>2022</v>
      </c>
      <c r="E4" s="4">
        <v>2023</v>
      </c>
      <c r="F4" s="95">
        <v>2024</v>
      </c>
      <c r="G4" s="4">
        <v>2022</v>
      </c>
      <c r="H4" s="4">
        <v>2023</v>
      </c>
      <c r="I4" s="4">
        <v>2024</v>
      </c>
      <c r="J4" s="4">
        <v>2025</v>
      </c>
      <c r="K4" s="4">
        <v>2026</v>
      </c>
      <c r="L4" s="4">
        <v>2027</v>
      </c>
      <c r="M4" s="82"/>
      <c r="N4" s="5"/>
      <c r="O4" s="6"/>
    </row>
    <row r="5" spans="1:15" x14ac:dyDescent="0.3">
      <c r="B5" s="70" t="s">
        <v>4</v>
      </c>
      <c r="C5" s="69">
        <f>SUM(C6:C9)</f>
        <v>230461470.50000003</v>
      </c>
      <c r="D5" s="69">
        <f t="shared" ref="D5:F5" si="0">D6+D7+D8+D9</f>
        <v>37127703</v>
      </c>
      <c r="E5" s="69">
        <f t="shared" si="0"/>
        <v>37350702</v>
      </c>
      <c r="F5" s="69">
        <f t="shared" si="0"/>
        <v>36292406</v>
      </c>
      <c r="G5" s="69">
        <f t="shared" ref="G5:L5" si="1">G6+G7+G8+G9</f>
        <v>0</v>
      </c>
      <c r="H5" s="69">
        <f>H6+H7+H8+H9</f>
        <v>22982131.899999999</v>
      </c>
      <c r="I5" s="69">
        <f t="shared" si="1"/>
        <v>25427131.899999999</v>
      </c>
      <c r="J5" s="69">
        <f t="shared" si="1"/>
        <v>25427131.899999999</v>
      </c>
      <c r="K5" s="69">
        <f t="shared" si="1"/>
        <v>22927131.899999999</v>
      </c>
      <c r="L5" s="69">
        <f t="shared" si="1"/>
        <v>22927131.899999999</v>
      </c>
      <c r="M5" s="122"/>
      <c r="N5" s="5"/>
      <c r="O5" s="6"/>
    </row>
    <row r="6" spans="1:15" x14ac:dyDescent="0.3">
      <c r="B6" s="7" t="s">
        <v>7</v>
      </c>
      <c r="C6" s="8">
        <f t="shared" ref="C6:C11" si="2">SUM(D6:L6)</f>
        <v>0</v>
      </c>
      <c r="D6" s="94">
        <v>0</v>
      </c>
      <c r="E6" s="94">
        <v>0</v>
      </c>
      <c r="F6" s="68">
        <v>0</v>
      </c>
      <c r="G6" s="68">
        <v>0</v>
      </c>
      <c r="H6" s="8">
        <v>0</v>
      </c>
      <c r="I6" s="8">
        <v>0</v>
      </c>
      <c r="J6" s="8">
        <v>0</v>
      </c>
      <c r="K6" s="8">
        <v>0</v>
      </c>
      <c r="L6" s="8">
        <v>0</v>
      </c>
      <c r="M6" s="82"/>
      <c r="N6" s="5"/>
      <c r="O6" s="6"/>
    </row>
    <row r="7" spans="1:15" x14ac:dyDescent="0.3">
      <c r="B7" s="7" t="s">
        <v>8</v>
      </c>
      <c r="C7" s="8">
        <f t="shared" si="2"/>
        <v>0</v>
      </c>
      <c r="D7" s="94">
        <f t="shared" ref="D7:F7" si="3">D91</f>
        <v>0</v>
      </c>
      <c r="E7" s="94">
        <f t="shared" si="3"/>
        <v>0</v>
      </c>
      <c r="F7" s="68">
        <f t="shared" si="3"/>
        <v>0</v>
      </c>
      <c r="G7" s="68">
        <f t="shared" ref="G7:L7" si="4">G91</f>
        <v>0</v>
      </c>
      <c r="H7" s="8">
        <f t="shared" si="4"/>
        <v>0</v>
      </c>
      <c r="I7" s="8">
        <f t="shared" si="4"/>
        <v>0</v>
      </c>
      <c r="J7" s="8">
        <f t="shared" si="4"/>
        <v>0</v>
      </c>
      <c r="K7" s="8">
        <f t="shared" si="4"/>
        <v>0</v>
      </c>
      <c r="L7" s="8">
        <f t="shared" si="4"/>
        <v>0</v>
      </c>
      <c r="M7" s="82"/>
      <c r="N7" s="5"/>
      <c r="O7" s="6"/>
    </row>
    <row r="8" spans="1:15" ht="28.8" x14ac:dyDescent="0.3">
      <c r="B8" s="7" t="s">
        <v>9</v>
      </c>
      <c r="C8" s="8">
        <f t="shared" si="2"/>
        <v>0</v>
      </c>
      <c r="D8" s="94">
        <v>0</v>
      </c>
      <c r="E8" s="94">
        <v>0</v>
      </c>
      <c r="F8" s="68">
        <v>0</v>
      </c>
      <c r="G8" s="68">
        <v>0</v>
      </c>
      <c r="H8" s="8">
        <v>0</v>
      </c>
      <c r="I8" s="8">
        <v>0</v>
      </c>
      <c r="J8" s="8">
        <v>0</v>
      </c>
      <c r="K8" s="8">
        <v>0</v>
      </c>
      <c r="L8" s="8">
        <v>0</v>
      </c>
      <c r="M8" s="82"/>
      <c r="N8" s="5"/>
      <c r="O8" s="6"/>
    </row>
    <row r="9" spans="1:15" x14ac:dyDescent="0.3">
      <c r="B9" s="9" t="s">
        <v>10</v>
      </c>
      <c r="C9" s="10">
        <f t="shared" si="2"/>
        <v>230461470.50000003</v>
      </c>
      <c r="D9" s="94">
        <f t="shared" ref="D9:F9" si="5">D10+D11</f>
        <v>37127703</v>
      </c>
      <c r="E9" s="94">
        <f t="shared" si="5"/>
        <v>37350702</v>
      </c>
      <c r="F9" s="68">
        <f t="shared" si="5"/>
        <v>36292406</v>
      </c>
      <c r="G9" s="68">
        <f t="shared" ref="G9:L9" si="6">G10+G11</f>
        <v>0</v>
      </c>
      <c r="H9" s="8">
        <f t="shared" si="6"/>
        <v>22982131.899999999</v>
      </c>
      <c r="I9" s="8">
        <f t="shared" si="6"/>
        <v>25427131.899999999</v>
      </c>
      <c r="J9" s="8">
        <f t="shared" si="6"/>
        <v>25427131.899999999</v>
      </c>
      <c r="K9" s="8">
        <f t="shared" si="6"/>
        <v>22927131.899999999</v>
      </c>
      <c r="L9" s="8">
        <f t="shared" si="6"/>
        <v>22927131.899999999</v>
      </c>
      <c r="M9" s="82"/>
      <c r="N9" s="5"/>
      <c r="O9" s="6"/>
    </row>
    <row r="10" spans="1:15" x14ac:dyDescent="0.3">
      <c r="B10" s="7" t="s">
        <v>11</v>
      </c>
      <c r="C10" s="8">
        <f t="shared" si="2"/>
        <v>230461470.50000003</v>
      </c>
      <c r="D10" s="94">
        <f t="shared" ref="D10:F10" si="7">D15+D18</f>
        <v>37127703</v>
      </c>
      <c r="E10" s="94">
        <f t="shared" si="7"/>
        <v>37350702</v>
      </c>
      <c r="F10" s="68">
        <f t="shared" si="7"/>
        <v>36292406</v>
      </c>
      <c r="G10" s="68">
        <f t="shared" ref="G10:L10" si="8">G15+G18</f>
        <v>0</v>
      </c>
      <c r="H10" s="8">
        <f t="shared" si="8"/>
        <v>22982131.899999999</v>
      </c>
      <c r="I10" s="8">
        <f t="shared" si="8"/>
        <v>25427131.899999999</v>
      </c>
      <c r="J10" s="8">
        <f t="shared" si="8"/>
        <v>25427131.899999999</v>
      </c>
      <c r="K10" s="8">
        <f t="shared" si="8"/>
        <v>22927131.899999999</v>
      </c>
      <c r="L10" s="8">
        <f t="shared" si="8"/>
        <v>22927131.899999999</v>
      </c>
      <c r="M10" s="82"/>
      <c r="N10" s="5"/>
      <c r="O10" s="6"/>
    </row>
    <row r="11" spans="1:15" ht="57.6" x14ac:dyDescent="0.3">
      <c r="B11" s="7" t="s">
        <v>12</v>
      </c>
      <c r="C11" s="8">
        <f t="shared" si="2"/>
        <v>0</v>
      </c>
      <c r="D11" s="94">
        <v>0</v>
      </c>
      <c r="E11" s="94">
        <v>0</v>
      </c>
      <c r="F11" s="68">
        <v>0</v>
      </c>
      <c r="G11" s="68">
        <v>0</v>
      </c>
      <c r="H11" s="8">
        <v>0</v>
      </c>
      <c r="I11" s="8">
        <v>0</v>
      </c>
      <c r="J11" s="8">
        <v>0</v>
      </c>
      <c r="K11" s="8">
        <v>0</v>
      </c>
      <c r="L11" s="8">
        <v>0</v>
      </c>
      <c r="M11" s="82"/>
      <c r="N11" s="5"/>
      <c r="O11" s="6"/>
    </row>
    <row r="12" spans="1:15" x14ac:dyDescent="0.3">
      <c r="B12" s="9" t="s">
        <v>13</v>
      </c>
      <c r="C12" s="128"/>
      <c r="D12" s="128"/>
      <c r="E12" s="128"/>
      <c r="F12" s="128"/>
      <c r="G12" s="128"/>
      <c r="H12" s="128"/>
      <c r="I12" s="128"/>
      <c r="J12" s="128"/>
      <c r="K12" s="128"/>
      <c r="L12" s="128"/>
      <c r="M12" s="82"/>
      <c r="N12" s="5"/>
      <c r="O12" s="6"/>
    </row>
    <row r="13" spans="1:15" x14ac:dyDescent="0.3">
      <c r="B13" s="7" t="s">
        <v>14</v>
      </c>
      <c r="C13" s="128"/>
      <c r="D13" s="128"/>
      <c r="E13" s="128"/>
      <c r="F13" s="128"/>
      <c r="G13" s="128"/>
      <c r="H13" s="128"/>
      <c r="I13" s="128"/>
      <c r="J13" s="128"/>
      <c r="K13" s="128"/>
      <c r="L13" s="128"/>
      <c r="M13" s="82"/>
      <c r="N13" s="5"/>
      <c r="O13" s="6"/>
    </row>
    <row r="14" spans="1:15" x14ac:dyDescent="0.3">
      <c r="B14" s="7" t="s">
        <v>15</v>
      </c>
      <c r="C14" s="8">
        <f t="shared" ref="C14:C19" si="9">SUM(D14:L14)</f>
        <v>228961470.50000003</v>
      </c>
      <c r="D14" s="94">
        <f t="shared" ref="D14:F14" si="10">D15+D16</f>
        <v>37127703</v>
      </c>
      <c r="E14" s="94">
        <f t="shared" si="10"/>
        <v>37350702</v>
      </c>
      <c r="F14" s="68">
        <f t="shared" si="10"/>
        <v>36292406</v>
      </c>
      <c r="G14" s="68">
        <f t="shared" ref="G14:L14" si="11">G15+G16</f>
        <v>0</v>
      </c>
      <c r="H14" s="8">
        <f t="shared" si="11"/>
        <v>22682131.899999999</v>
      </c>
      <c r="I14" s="8">
        <f t="shared" si="11"/>
        <v>25127131.899999999</v>
      </c>
      <c r="J14" s="8">
        <f t="shared" si="11"/>
        <v>25127131.899999999</v>
      </c>
      <c r="K14" s="8">
        <f t="shared" si="11"/>
        <v>22627131.899999999</v>
      </c>
      <c r="L14" s="8">
        <f t="shared" si="11"/>
        <v>22627131.899999999</v>
      </c>
      <c r="M14" s="82"/>
      <c r="N14" s="5"/>
      <c r="O14" s="6"/>
    </row>
    <row r="15" spans="1:15" x14ac:dyDescent="0.3">
      <c r="B15" s="7" t="s">
        <v>11</v>
      </c>
      <c r="C15" s="8">
        <f t="shared" si="9"/>
        <v>228961470.50000003</v>
      </c>
      <c r="D15" s="94">
        <f t="shared" ref="D15:F15" si="12">D31+D167+D296+D430</f>
        <v>37127703</v>
      </c>
      <c r="E15" s="94">
        <f t="shared" si="12"/>
        <v>37350702</v>
      </c>
      <c r="F15" s="68">
        <f t="shared" si="12"/>
        <v>36292406</v>
      </c>
      <c r="G15" s="68">
        <f t="shared" ref="G15:L15" si="13">G31+G167+G296+G430</f>
        <v>0</v>
      </c>
      <c r="H15" s="8">
        <f t="shared" si="13"/>
        <v>22682131.899999999</v>
      </c>
      <c r="I15" s="8">
        <f t="shared" si="13"/>
        <v>25127131.899999999</v>
      </c>
      <c r="J15" s="8">
        <f t="shared" si="13"/>
        <v>25127131.899999999</v>
      </c>
      <c r="K15" s="8">
        <f t="shared" si="13"/>
        <v>22627131.899999999</v>
      </c>
      <c r="L15" s="8">
        <f t="shared" si="13"/>
        <v>22627131.899999999</v>
      </c>
      <c r="M15" s="82"/>
      <c r="N15" s="5"/>
      <c r="O15" s="6"/>
    </row>
    <row r="16" spans="1:15" ht="57.6" x14ac:dyDescent="0.3">
      <c r="B16" s="7" t="s">
        <v>12</v>
      </c>
      <c r="C16" s="8">
        <f t="shared" si="9"/>
        <v>0</v>
      </c>
      <c r="D16" s="94">
        <v>0</v>
      </c>
      <c r="E16" s="94">
        <v>0</v>
      </c>
      <c r="F16" s="68">
        <v>0</v>
      </c>
      <c r="G16" s="68">
        <v>0</v>
      </c>
      <c r="H16" s="8">
        <v>0</v>
      </c>
      <c r="I16" s="8">
        <v>0</v>
      </c>
      <c r="J16" s="8">
        <v>0</v>
      </c>
      <c r="K16" s="8">
        <v>0</v>
      </c>
      <c r="L16" s="8">
        <v>0</v>
      </c>
      <c r="M16" s="82"/>
      <c r="N16" s="5"/>
      <c r="O16" s="6"/>
    </row>
    <row r="17" spans="1:15" ht="28.8" x14ac:dyDescent="0.3">
      <c r="B17" s="7" t="s">
        <v>16</v>
      </c>
      <c r="C17" s="8">
        <f t="shared" si="9"/>
        <v>1500000</v>
      </c>
      <c r="D17" s="94">
        <f t="shared" ref="D17:F17" si="14">D18+D19</f>
        <v>0</v>
      </c>
      <c r="E17" s="94">
        <f t="shared" si="14"/>
        <v>0</v>
      </c>
      <c r="F17" s="68">
        <f t="shared" si="14"/>
        <v>0</v>
      </c>
      <c r="G17" s="68">
        <f t="shared" ref="G17:L17" si="15">G18+G19</f>
        <v>0</v>
      </c>
      <c r="H17" s="8">
        <f t="shared" si="15"/>
        <v>300000</v>
      </c>
      <c r="I17" s="8">
        <f t="shared" si="15"/>
        <v>300000</v>
      </c>
      <c r="J17" s="8">
        <f t="shared" si="15"/>
        <v>300000</v>
      </c>
      <c r="K17" s="8">
        <f t="shared" si="15"/>
        <v>300000</v>
      </c>
      <c r="L17" s="8">
        <f t="shared" si="15"/>
        <v>300000</v>
      </c>
      <c r="M17" s="82"/>
      <c r="N17" s="5"/>
      <c r="O17" s="6"/>
    </row>
    <row r="18" spans="1:15" x14ac:dyDescent="0.3">
      <c r="B18" s="7" t="s">
        <v>11</v>
      </c>
      <c r="C18" s="8">
        <f t="shared" si="9"/>
        <v>1500000</v>
      </c>
      <c r="D18" s="94">
        <f t="shared" ref="D18:F18" si="16">D170</f>
        <v>0</v>
      </c>
      <c r="E18" s="94">
        <f t="shared" si="16"/>
        <v>0</v>
      </c>
      <c r="F18" s="68">
        <f t="shared" si="16"/>
        <v>0</v>
      </c>
      <c r="G18" s="68">
        <f t="shared" ref="G18:L18" si="17">G170</f>
        <v>0</v>
      </c>
      <c r="H18" s="8">
        <f t="shared" si="17"/>
        <v>300000</v>
      </c>
      <c r="I18" s="8">
        <f t="shared" si="17"/>
        <v>300000</v>
      </c>
      <c r="J18" s="8">
        <f t="shared" si="17"/>
        <v>300000</v>
      </c>
      <c r="K18" s="8">
        <f t="shared" si="17"/>
        <v>300000</v>
      </c>
      <c r="L18" s="8">
        <f t="shared" si="17"/>
        <v>300000</v>
      </c>
      <c r="M18" s="82"/>
      <c r="N18" s="5"/>
      <c r="O18" s="6"/>
    </row>
    <row r="19" spans="1:15" ht="57.6" x14ac:dyDescent="0.3">
      <c r="B19" s="7" t="s">
        <v>12</v>
      </c>
      <c r="C19" s="8">
        <f t="shared" si="9"/>
        <v>0</v>
      </c>
      <c r="D19" s="94">
        <v>0</v>
      </c>
      <c r="E19" s="94">
        <v>0</v>
      </c>
      <c r="F19" s="68">
        <v>0</v>
      </c>
      <c r="G19" s="68">
        <v>0</v>
      </c>
      <c r="H19" s="8">
        <v>0</v>
      </c>
      <c r="I19" s="8">
        <v>0</v>
      </c>
      <c r="J19" s="8">
        <v>0</v>
      </c>
      <c r="K19" s="8">
        <v>0</v>
      </c>
      <c r="L19" s="8">
        <v>0</v>
      </c>
      <c r="M19" s="82"/>
      <c r="N19" s="5"/>
      <c r="O19" s="6"/>
    </row>
    <row r="20" spans="1:15" ht="14.1" customHeight="1" x14ac:dyDescent="0.3">
      <c r="A20" s="132" t="s">
        <v>17</v>
      </c>
      <c r="B20" s="132"/>
      <c r="C20" s="132"/>
      <c r="D20" s="132"/>
      <c r="E20" s="132"/>
      <c r="F20" s="132"/>
      <c r="G20" s="132"/>
      <c r="H20" s="132"/>
      <c r="I20" s="132"/>
      <c r="J20" s="132"/>
      <c r="K20" s="132"/>
      <c r="L20" s="11"/>
      <c r="M20" s="82"/>
      <c r="N20" s="5"/>
      <c r="O20" s="6"/>
    </row>
    <row r="21" spans="1:15" x14ac:dyDescent="0.3">
      <c r="B21" s="9" t="s">
        <v>4</v>
      </c>
      <c r="C21" s="12">
        <f t="shared" ref="C21:C27" si="18">SUM(D21:L21)</f>
        <v>3030000</v>
      </c>
      <c r="D21" s="12">
        <f t="shared" ref="D21:F21" si="19">SUM(D22:D25)</f>
        <v>375000</v>
      </c>
      <c r="E21" s="12">
        <f t="shared" si="19"/>
        <v>375000</v>
      </c>
      <c r="F21" s="96">
        <f t="shared" si="19"/>
        <v>0</v>
      </c>
      <c r="G21" s="12">
        <f t="shared" ref="G21:L21" si="20">SUM(G22:G25)</f>
        <v>0</v>
      </c>
      <c r="H21" s="12">
        <f t="shared" si="20"/>
        <v>500000</v>
      </c>
      <c r="I21" s="12">
        <f t="shared" si="20"/>
        <v>445000</v>
      </c>
      <c r="J21" s="12">
        <f t="shared" si="20"/>
        <v>445000</v>
      </c>
      <c r="K21" s="12">
        <f t="shared" si="20"/>
        <v>445000</v>
      </c>
      <c r="L21" s="12">
        <f t="shared" si="20"/>
        <v>445000</v>
      </c>
      <c r="M21" s="82"/>
      <c r="N21" s="5"/>
      <c r="O21" s="6"/>
    </row>
    <row r="22" spans="1:15" x14ac:dyDescent="0.3">
      <c r="B22" s="7" t="s">
        <v>7</v>
      </c>
      <c r="C22" s="13">
        <f t="shared" si="18"/>
        <v>0</v>
      </c>
      <c r="D22" s="13">
        <v>0</v>
      </c>
      <c r="E22" s="13">
        <v>0</v>
      </c>
      <c r="F22" s="97">
        <v>0</v>
      </c>
      <c r="G22" s="13">
        <v>0</v>
      </c>
      <c r="H22" s="13">
        <v>0</v>
      </c>
      <c r="I22" s="13">
        <v>0</v>
      </c>
      <c r="J22" s="13">
        <v>0</v>
      </c>
      <c r="K22" s="13">
        <v>0</v>
      </c>
      <c r="L22" s="13">
        <v>0</v>
      </c>
      <c r="M22" s="82"/>
      <c r="N22" s="5"/>
      <c r="O22" s="6"/>
    </row>
    <row r="23" spans="1:15" x14ac:dyDescent="0.3">
      <c r="B23" s="7" t="s">
        <v>8</v>
      </c>
      <c r="C23" s="13">
        <f t="shared" si="18"/>
        <v>0</v>
      </c>
      <c r="D23" s="13">
        <f t="shared" ref="D23:F23" si="21">D91</f>
        <v>0</v>
      </c>
      <c r="E23" s="13">
        <f t="shared" si="21"/>
        <v>0</v>
      </c>
      <c r="F23" s="97">
        <f t="shared" si="21"/>
        <v>0</v>
      </c>
      <c r="G23" s="13">
        <f t="shared" ref="G23:L23" si="22">G91</f>
        <v>0</v>
      </c>
      <c r="H23" s="13">
        <f t="shared" si="22"/>
        <v>0</v>
      </c>
      <c r="I23" s="13">
        <f t="shared" si="22"/>
        <v>0</v>
      </c>
      <c r="J23" s="13">
        <f t="shared" si="22"/>
        <v>0</v>
      </c>
      <c r="K23" s="13">
        <f t="shared" si="22"/>
        <v>0</v>
      </c>
      <c r="L23" s="13">
        <f t="shared" si="22"/>
        <v>0</v>
      </c>
      <c r="M23" s="82"/>
      <c r="N23" s="5"/>
      <c r="O23" s="6"/>
    </row>
    <row r="24" spans="1:15" ht="28.8" x14ac:dyDescent="0.3">
      <c r="B24" s="7" t="s">
        <v>9</v>
      </c>
      <c r="C24" s="13">
        <f t="shared" si="18"/>
        <v>0</v>
      </c>
      <c r="D24" s="13">
        <v>0</v>
      </c>
      <c r="E24" s="13">
        <v>0</v>
      </c>
      <c r="F24" s="97">
        <v>0</v>
      </c>
      <c r="G24" s="13">
        <v>0</v>
      </c>
      <c r="H24" s="13">
        <v>0</v>
      </c>
      <c r="I24" s="13">
        <v>0</v>
      </c>
      <c r="J24" s="13">
        <v>0</v>
      </c>
      <c r="K24" s="13">
        <v>0</v>
      </c>
      <c r="L24" s="13">
        <v>0</v>
      </c>
      <c r="M24" s="82"/>
      <c r="N24" s="5"/>
      <c r="O24" s="6"/>
    </row>
    <row r="25" spans="1:15" x14ac:dyDescent="0.3">
      <c r="B25" s="9" t="s">
        <v>10</v>
      </c>
      <c r="C25" s="13">
        <f t="shared" si="18"/>
        <v>3030000</v>
      </c>
      <c r="D25" s="13">
        <f t="shared" ref="D25:F25" si="23">D26+D27</f>
        <v>375000</v>
      </c>
      <c r="E25" s="13">
        <f t="shared" si="23"/>
        <v>375000</v>
      </c>
      <c r="F25" s="97">
        <f t="shared" si="23"/>
        <v>0</v>
      </c>
      <c r="G25" s="13">
        <f t="shared" ref="G25:L25" si="24">G26+G27</f>
        <v>0</v>
      </c>
      <c r="H25" s="13">
        <f t="shared" si="24"/>
        <v>500000</v>
      </c>
      <c r="I25" s="13">
        <f t="shared" si="24"/>
        <v>445000</v>
      </c>
      <c r="J25" s="13">
        <f t="shared" si="24"/>
        <v>445000</v>
      </c>
      <c r="K25" s="13">
        <f t="shared" si="24"/>
        <v>445000</v>
      </c>
      <c r="L25" s="13">
        <f t="shared" si="24"/>
        <v>445000</v>
      </c>
      <c r="M25" s="82"/>
      <c r="N25" s="5"/>
      <c r="O25" s="6"/>
    </row>
    <row r="26" spans="1:15" x14ac:dyDescent="0.3">
      <c r="B26" s="7" t="s">
        <v>11</v>
      </c>
      <c r="C26" s="13">
        <f t="shared" si="18"/>
        <v>3030000</v>
      </c>
      <c r="D26" s="13">
        <f t="shared" ref="D26:F26" si="25">D30+D34</f>
        <v>375000</v>
      </c>
      <c r="E26" s="13">
        <f t="shared" si="25"/>
        <v>375000</v>
      </c>
      <c r="F26" s="97">
        <f t="shared" si="25"/>
        <v>0</v>
      </c>
      <c r="G26" s="13">
        <f t="shared" ref="G26:L26" si="26">G30+G34</f>
        <v>0</v>
      </c>
      <c r="H26" s="13">
        <f t="shared" si="26"/>
        <v>500000</v>
      </c>
      <c r="I26" s="13">
        <f t="shared" si="26"/>
        <v>445000</v>
      </c>
      <c r="J26" s="13">
        <f t="shared" si="26"/>
        <v>445000</v>
      </c>
      <c r="K26" s="13">
        <f t="shared" si="26"/>
        <v>445000</v>
      </c>
      <c r="L26" s="13">
        <f t="shared" si="26"/>
        <v>445000</v>
      </c>
      <c r="M26" s="82"/>
      <c r="N26" s="5"/>
      <c r="O26" s="6"/>
    </row>
    <row r="27" spans="1:15" ht="57.6" x14ac:dyDescent="0.3">
      <c r="B27" s="7" t="s">
        <v>12</v>
      </c>
      <c r="C27" s="13">
        <f t="shared" si="18"/>
        <v>0</v>
      </c>
      <c r="D27" s="13">
        <v>0</v>
      </c>
      <c r="E27" s="13">
        <v>0</v>
      </c>
      <c r="F27" s="97">
        <v>0</v>
      </c>
      <c r="G27" s="13">
        <v>0</v>
      </c>
      <c r="H27" s="13">
        <v>0</v>
      </c>
      <c r="I27" s="13">
        <v>0</v>
      </c>
      <c r="J27" s="13">
        <v>0</v>
      </c>
      <c r="K27" s="13">
        <v>0</v>
      </c>
      <c r="L27" s="13">
        <v>0</v>
      </c>
      <c r="M27" s="82"/>
      <c r="N27" s="5"/>
      <c r="O27" s="6"/>
    </row>
    <row r="28" spans="1:15" ht="14.1" customHeight="1" x14ac:dyDescent="0.3">
      <c r="B28" s="133" t="s">
        <v>13</v>
      </c>
      <c r="C28" s="133"/>
      <c r="D28" s="133"/>
      <c r="E28" s="133"/>
      <c r="F28" s="133"/>
      <c r="G28" s="133"/>
      <c r="H28" s="133"/>
      <c r="I28" s="133"/>
      <c r="J28" s="133"/>
      <c r="K28" s="133"/>
      <c r="L28" s="133"/>
      <c r="M28" s="82"/>
      <c r="N28" s="5"/>
      <c r="O28" s="6"/>
    </row>
    <row r="29" spans="1:15" ht="14.1" customHeight="1" x14ac:dyDescent="0.3">
      <c r="B29" s="134" t="s">
        <v>14</v>
      </c>
      <c r="C29" s="134"/>
      <c r="D29" s="134"/>
      <c r="E29" s="134"/>
      <c r="F29" s="134"/>
      <c r="G29" s="134"/>
      <c r="H29" s="134"/>
      <c r="I29" s="134"/>
      <c r="J29" s="134"/>
      <c r="K29" s="134"/>
      <c r="L29" s="134"/>
      <c r="M29" s="82"/>
      <c r="N29" s="5"/>
      <c r="O29" s="6"/>
    </row>
    <row r="30" spans="1:15" x14ac:dyDescent="0.3">
      <c r="B30" s="7" t="s">
        <v>15</v>
      </c>
      <c r="C30" s="13">
        <f t="shared" ref="C30:C35" si="27">SUM(D30:L30)</f>
        <v>3030000</v>
      </c>
      <c r="D30" s="13">
        <f t="shared" ref="D30:F30" si="28">D31+D32</f>
        <v>375000</v>
      </c>
      <c r="E30" s="13">
        <f t="shared" si="28"/>
        <v>375000</v>
      </c>
      <c r="F30" s="97">
        <f t="shared" si="28"/>
        <v>0</v>
      </c>
      <c r="G30" s="13">
        <f t="shared" ref="G30:L30" si="29">G31+G32</f>
        <v>0</v>
      </c>
      <c r="H30" s="13">
        <f t="shared" si="29"/>
        <v>500000</v>
      </c>
      <c r="I30" s="13">
        <f t="shared" si="29"/>
        <v>445000</v>
      </c>
      <c r="J30" s="13">
        <f t="shared" si="29"/>
        <v>445000</v>
      </c>
      <c r="K30" s="13">
        <f t="shared" si="29"/>
        <v>445000</v>
      </c>
      <c r="L30" s="13">
        <f t="shared" si="29"/>
        <v>445000</v>
      </c>
      <c r="M30" s="82"/>
      <c r="N30" s="5"/>
      <c r="O30" s="6"/>
    </row>
    <row r="31" spans="1:15" x14ac:dyDescent="0.3">
      <c r="B31" s="7" t="s">
        <v>11</v>
      </c>
      <c r="C31" s="13">
        <f t="shared" si="27"/>
        <v>3030000</v>
      </c>
      <c r="D31" s="13">
        <f t="shared" ref="D31:F31" si="30">D99+D141</f>
        <v>375000</v>
      </c>
      <c r="E31" s="13">
        <f t="shared" si="30"/>
        <v>375000</v>
      </c>
      <c r="F31" s="97">
        <f t="shared" si="30"/>
        <v>0</v>
      </c>
      <c r="G31" s="13">
        <f t="shared" ref="G31:L31" si="31">G99+G141</f>
        <v>0</v>
      </c>
      <c r="H31" s="13">
        <f t="shared" si="31"/>
        <v>500000</v>
      </c>
      <c r="I31" s="13">
        <f t="shared" si="31"/>
        <v>445000</v>
      </c>
      <c r="J31" s="13">
        <f t="shared" si="31"/>
        <v>445000</v>
      </c>
      <c r="K31" s="13">
        <f t="shared" si="31"/>
        <v>445000</v>
      </c>
      <c r="L31" s="13">
        <f t="shared" si="31"/>
        <v>445000</v>
      </c>
      <c r="M31" s="82"/>
      <c r="N31" s="5"/>
      <c r="O31" s="6"/>
    </row>
    <row r="32" spans="1:15" ht="57.6" x14ac:dyDescent="0.3">
      <c r="B32" s="7" t="s">
        <v>12</v>
      </c>
      <c r="C32" s="13">
        <f t="shared" si="27"/>
        <v>0</v>
      </c>
      <c r="D32" s="14">
        <v>0</v>
      </c>
      <c r="E32" s="14">
        <v>0</v>
      </c>
      <c r="F32" s="98">
        <v>0</v>
      </c>
      <c r="G32" s="14">
        <v>0</v>
      </c>
      <c r="H32" s="14">
        <v>0</v>
      </c>
      <c r="I32" s="14">
        <v>0</v>
      </c>
      <c r="J32" s="14">
        <v>0</v>
      </c>
      <c r="K32" s="14">
        <v>0</v>
      </c>
      <c r="L32" s="14">
        <v>0</v>
      </c>
      <c r="M32" s="82"/>
      <c r="N32" s="5"/>
      <c r="O32" s="6"/>
    </row>
    <row r="33" spans="1:15" hidden="1" x14ac:dyDescent="0.3">
      <c r="B33" s="7" t="s">
        <v>112</v>
      </c>
      <c r="C33" s="13">
        <f t="shared" si="27"/>
        <v>0</v>
      </c>
      <c r="D33" s="14">
        <f t="shared" ref="D33:E33" si="32">D34+D35</f>
        <v>0</v>
      </c>
      <c r="E33" s="14">
        <f t="shared" si="32"/>
        <v>0</v>
      </c>
      <c r="F33" s="98"/>
      <c r="G33" s="14">
        <f t="shared" ref="G33:L33" si="33">G34+G35</f>
        <v>0</v>
      </c>
      <c r="H33" s="14">
        <f t="shared" si="33"/>
        <v>0</v>
      </c>
      <c r="I33" s="14">
        <f t="shared" si="33"/>
        <v>0</v>
      </c>
      <c r="J33" s="14">
        <f t="shared" si="33"/>
        <v>0</v>
      </c>
      <c r="K33" s="14">
        <f t="shared" si="33"/>
        <v>0</v>
      </c>
      <c r="L33" s="14">
        <f t="shared" si="33"/>
        <v>0</v>
      </c>
      <c r="M33" s="82"/>
      <c r="N33" s="5"/>
      <c r="O33" s="6"/>
    </row>
    <row r="34" spans="1:15" hidden="1" x14ac:dyDescent="0.3">
      <c r="B34" s="7" t="s">
        <v>11</v>
      </c>
      <c r="C34" s="13">
        <f t="shared" si="27"/>
        <v>0</v>
      </c>
      <c r="D34" s="14"/>
      <c r="E34" s="14"/>
      <c r="F34" s="98"/>
      <c r="G34" s="14"/>
      <c r="H34" s="14"/>
      <c r="I34" s="14"/>
      <c r="J34" s="14">
        <v>0</v>
      </c>
      <c r="K34" s="14">
        <v>0</v>
      </c>
      <c r="L34" s="14">
        <v>0</v>
      </c>
      <c r="M34" s="82"/>
      <c r="N34" s="5"/>
      <c r="O34" s="6"/>
    </row>
    <row r="35" spans="1:15" ht="57.6" hidden="1" x14ac:dyDescent="0.3">
      <c r="B35" s="7" t="s">
        <v>12</v>
      </c>
      <c r="C35" s="13">
        <f t="shared" si="27"/>
        <v>0</v>
      </c>
      <c r="D35" s="14">
        <v>0</v>
      </c>
      <c r="E35" s="14">
        <v>0</v>
      </c>
      <c r="F35" s="98"/>
      <c r="G35" s="14">
        <v>0</v>
      </c>
      <c r="H35" s="14">
        <v>0</v>
      </c>
      <c r="I35" s="14">
        <v>0</v>
      </c>
      <c r="J35" s="14">
        <v>0</v>
      </c>
      <c r="K35" s="14">
        <v>0</v>
      </c>
      <c r="L35" s="14"/>
      <c r="M35" s="82"/>
      <c r="N35" s="5"/>
      <c r="O35" s="6"/>
    </row>
    <row r="36" spans="1:15" ht="58.2" customHeight="1" x14ac:dyDescent="0.3">
      <c r="A36" s="136" t="s">
        <v>60</v>
      </c>
      <c r="B36" s="137"/>
      <c r="C36" s="137"/>
      <c r="D36" s="137"/>
      <c r="E36" s="137"/>
      <c r="F36" s="137"/>
      <c r="G36" s="137"/>
      <c r="H36" s="137"/>
      <c r="I36" s="137"/>
      <c r="J36" s="137"/>
      <c r="K36" s="137"/>
      <c r="L36" s="138"/>
      <c r="M36" s="82" t="s">
        <v>36</v>
      </c>
      <c r="N36" s="61" t="s">
        <v>28</v>
      </c>
      <c r="O36" s="6"/>
    </row>
    <row r="37" spans="1:15" hidden="1" x14ac:dyDescent="0.3">
      <c r="A37" s="15"/>
      <c r="B37" s="16" t="s">
        <v>4</v>
      </c>
      <c r="C37" s="17">
        <f t="shared" ref="C37:C43" si="34">SUM(D37:L37)</f>
        <v>0</v>
      </c>
      <c r="D37" s="19">
        <f>SUM(D38:D41)</f>
        <v>0</v>
      </c>
      <c r="E37" s="20"/>
      <c r="F37" s="99"/>
      <c r="G37" s="19">
        <f>SUM(G38:G41)</f>
        <v>0</v>
      </c>
      <c r="H37" s="18"/>
      <c r="I37" s="18"/>
      <c r="J37" s="18"/>
      <c r="K37" s="18"/>
      <c r="L37" s="18"/>
      <c r="M37" s="82"/>
      <c r="N37" s="62"/>
      <c r="O37" s="6"/>
    </row>
    <row r="38" spans="1:15" hidden="1" x14ac:dyDescent="0.3">
      <c r="A38" s="15"/>
      <c r="B38" s="21" t="s">
        <v>7</v>
      </c>
      <c r="C38" s="22">
        <f t="shared" si="34"/>
        <v>0</v>
      </c>
      <c r="D38" s="19"/>
      <c r="E38" s="20"/>
      <c r="F38" s="99"/>
      <c r="G38" s="19"/>
      <c r="H38" s="18"/>
      <c r="I38" s="18"/>
      <c r="J38" s="18"/>
      <c r="K38" s="18"/>
      <c r="L38" s="18"/>
      <c r="M38" s="82"/>
      <c r="N38" s="62"/>
      <c r="O38" s="6"/>
    </row>
    <row r="39" spans="1:15" hidden="1" x14ac:dyDescent="0.3">
      <c r="A39" s="15"/>
      <c r="B39" s="21" t="s">
        <v>8</v>
      </c>
      <c r="C39" s="23">
        <f t="shared" si="34"/>
        <v>0</v>
      </c>
      <c r="D39" s="19"/>
      <c r="E39" s="20"/>
      <c r="F39" s="99"/>
      <c r="G39" s="19"/>
      <c r="H39" s="18"/>
      <c r="I39" s="18"/>
      <c r="J39" s="18"/>
      <c r="K39" s="18"/>
      <c r="L39" s="18"/>
      <c r="M39" s="82"/>
      <c r="N39" s="62"/>
      <c r="O39" s="6"/>
    </row>
    <row r="40" spans="1:15" ht="28.8" hidden="1" x14ac:dyDescent="0.3">
      <c r="A40" s="15"/>
      <c r="B40" s="21" t="s">
        <v>9</v>
      </c>
      <c r="C40" s="23">
        <f t="shared" si="34"/>
        <v>0</v>
      </c>
      <c r="D40" s="19"/>
      <c r="E40" s="20"/>
      <c r="F40" s="99"/>
      <c r="G40" s="19"/>
      <c r="H40" s="18"/>
      <c r="I40" s="18"/>
      <c r="J40" s="18"/>
      <c r="K40" s="18"/>
      <c r="L40" s="18"/>
      <c r="M40" s="82"/>
      <c r="N40" s="62"/>
      <c r="O40" s="6"/>
    </row>
    <row r="41" spans="1:15" hidden="1" x14ac:dyDescent="0.3">
      <c r="A41" s="15"/>
      <c r="B41" s="16" t="s">
        <v>10</v>
      </c>
      <c r="C41" s="17">
        <f t="shared" si="34"/>
        <v>0</v>
      </c>
      <c r="D41" s="19">
        <f>D42+D43</f>
        <v>0</v>
      </c>
      <c r="E41" s="20"/>
      <c r="F41" s="99"/>
      <c r="G41" s="19">
        <f>G42+G43</f>
        <v>0</v>
      </c>
      <c r="H41" s="18"/>
      <c r="I41" s="18"/>
      <c r="J41" s="18"/>
      <c r="K41" s="18"/>
      <c r="L41" s="18"/>
      <c r="M41" s="82"/>
      <c r="N41" s="62"/>
      <c r="O41" s="6"/>
    </row>
    <row r="42" spans="1:15" hidden="1" x14ac:dyDescent="0.3">
      <c r="A42" s="15"/>
      <c r="B42" s="21" t="s">
        <v>11</v>
      </c>
      <c r="C42" s="22">
        <f t="shared" si="34"/>
        <v>0</v>
      </c>
      <c r="D42" s="19"/>
      <c r="E42" s="20"/>
      <c r="F42" s="99"/>
      <c r="G42" s="19"/>
      <c r="H42" s="18"/>
      <c r="I42" s="18"/>
      <c r="J42" s="18"/>
      <c r="K42" s="18"/>
      <c r="L42" s="18"/>
      <c r="M42" s="82"/>
      <c r="N42" s="62"/>
      <c r="O42" s="6"/>
    </row>
    <row r="43" spans="1:15" ht="57.6" hidden="1" x14ac:dyDescent="0.3">
      <c r="A43" s="15"/>
      <c r="B43" s="21" t="s">
        <v>12</v>
      </c>
      <c r="C43" s="22">
        <f t="shared" si="34"/>
        <v>0</v>
      </c>
      <c r="D43" s="19"/>
      <c r="E43" s="20"/>
      <c r="F43" s="99"/>
      <c r="G43" s="19"/>
      <c r="H43" s="18"/>
      <c r="I43" s="18"/>
      <c r="J43" s="18"/>
      <c r="K43" s="18"/>
      <c r="L43" s="18"/>
      <c r="M43" s="82"/>
      <c r="N43" s="62"/>
      <c r="O43" s="6"/>
    </row>
    <row r="44" spans="1:15" hidden="1" x14ac:dyDescent="0.3">
      <c r="A44" s="15"/>
      <c r="B44" s="16" t="s">
        <v>13</v>
      </c>
      <c r="C44" s="135"/>
      <c r="D44" s="135"/>
      <c r="E44" s="135"/>
      <c r="F44" s="135"/>
      <c r="G44" s="135"/>
      <c r="H44" s="135"/>
      <c r="I44" s="135"/>
      <c r="J44" s="135"/>
      <c r="K44" s="135"/>
      <c r="L44" s="135"/>
      <c r="M44" s="82"/>
      <c r="N44" s="62"/>
      <c r="O44" s="6"/>
    </row>
    <row r="45" spans="1:15" hidden="1" x14ac:dyDescent="0.3">
      <c r="A45" s="15"/>
      <c r="B45" s="21" t="s">
        <v>14</v>
      </c>
      <c r="C45" s="135"/>
      <c r="D45" s="135"/>
      <c r="E45" s="135"/>
      <c r="F45" s="135"/>
      <c r="G45" s="135"/>
      <c r="H45" s="135"/>
      <c r="I45" s="135"/>
      <c r="J45" s="135"/>
      <c r="K45" s="135"/>
      <c r="L45" s="135"/>
      <c r="M45" s="82"/>
      <c r="N45" s="62"/>
      <c r="O45" s="6"/>
    </row>
    <row r="46" spans="1:15" hidden="1" x14ac:dyDescent="0.3">
      <c r="A46" s="15"/>
      <c r="B46" s="21" t="s">
        <v>15</v>
      </c>
      <c r="C46" s="22">
        <f>SUM(D46:L46)</f>
        <v>0</v>
      </c>
      <c r="D46" s="19">
        <f>D47+D48</f>
        <v>0</v>
      </c>
      <c r="E46" s="20"/>
      <c r="F46" s="99"/>
      <c r="G46" s="19">
        <f>G47+G48</f>
        <v>0</v>
      </c>
      <c r="H46" s="18"/>
      <c r="I46" s="18"/>
      <c r="J46" s="18"/>
      <c r="K46" s="18"/>
      <c r="L46" s="18"/>
      <c r="M46" s="82"/>
      <c r="N46" s="62"/>
      <c r="O46" s="6"/>
    </row>
    <row r="47" spans="1:15" hidden="1" x14ac:dyDescent="0.3">
      <c r="A47" s="15"/>
      <c r="B47" s="21" t="s">
        <v>11</v>
      </c>
      <c r="C47" s="22">
        <f>SUM(D47:L47)</f>
        <v>0</v>
      </c>
      <c r="D47" s="19"/>
      <c r="E47" s="20"/>
      <c r="F47" s="99"/>
      <c r="G47" s="19"/>
      <c r="H47" s="18"/>
      <c r="I47" s="18"/>
      <c r="J47" s="18"/>
      <c r="K47" s="18"/>
      <c r="L47" s="18"/>
      <c r="M47" s="82"/>
      <c r="N47" s="62"/>
      <c r="O47" s="6"/>
    </row>
    <row r="48" spans="1:15" ht="57.6" hidden="1" x14ac:dyDescent="0.3">
      <c r="A48" s="15"/>
      <c r="B48" s="21" t="s">
        <v>12</v>
      </c>
      <c r="C48" s="22">
        <f>SUM(D48:L48)</f>
        <v>0</v>
      </c>
      <c r="D48" s="19"/>
      <c r="E48" s="20"/>
      <c r="F48" s="99"/>
      <c r="G48" s="19"/>
      <c r="H48" s="18"/>
      <c r="I48" s="18"/>
      <c r="J48" s="18"/>
      <c r="K48" s="18"/>
      <c r="L48" s="18"/>
      <c r="M48" s="82"/>
      <c r="N48" s="62"/>
      <c r="O48" s="6"/>
    </row>
    <row r="49" spans="1:15" ht="51" customHeight="1" x14ac:dyDescent="0.3">
      <c r="A49" s="136" t="s">
        <v>61</v>
      </c>
      <c r="B49" s="137"/>
      <c r="C49" s="137"/>
      <c r="D49" s="137"/>
      <c r="E49" s="137"/>
      <c r="F49" s="137"/>
      <c r="G49" s="137"/>
      <c r="H49" s="137"/>
      <c r="I49" s="137"/>
      <c r="J49" s="137"/>
      <c r="K49" s="137"/>
      <c r="L49" s="138"/>
      <c r="M49" s="82" t="s">
        <v>36</v>
      </c>
      <c r="N49" s="61" t="s">
        <v>28</v>
      </c>
      <c r="O49" s="6"/>
    </row>
    <row r="50" spans="1:15" hidden="1" x14ac:dyDescent="0.3">
      <c r="A50" s="15"/>
      <c r="B50" s="16" t="s">
        <v>4</v>
      </c>
      <c r="C50" s="22">
        <f t="shared" ref="C50:C56" si="35">SUM(D50:L50)</f>
        <v>0</v>
      </c>
      <c r="D50" s="19">
        <f t="shared" ref="D50:E50" si="36">SUM(D51:D54)</f>
        <v>0</v>
      </c>
      <c r="E50" s="19">
        <f t="shared" si="36"/>
        <v>0</v>
      </c>
      <c r="F50" s="100"/>
      <c r="G50" s="19">
        <f t="shared" ref="G50:H50" si="37">SUM(G51:G54)</f>
        <v>0</v>
      </c>
      <c r="H50" s="19">
        <f t="shared" si="37"/>
        <v>0</v>
      </c>
      <c r="I50" s="18"/>
      <c r="J50" s="18"/>
      <c r="K50" s="18"/>
      <c r="L50" s="18"/>
      <c r="M50" s="82"/>
      <c r="N50" s="71"/>
      <c r="O50" s="6"/>
    </row>
    <row r="51" spans="1:15" hidden="1" x14ac:dyDescent="0.3">
      <c r="A51" s="15"/>
      <c r="B51" s="21" t="s">
        <v>7</v>
      </c>
      <c r="C51" s="22">
        <f t="shared" si="35"/>
        <v>0</v>
      </c>
      <c r="D51" s="19"/>
      <c r="E51" s="19"/>
      <c r="F51" s="100"/>
      <c r="G51" s="19"/>
      <c r="H51" s="19"/>
      <c r="I51" s="18"/>
      <c r="J51" s="18"/>
      <c r="K51" s="18"/>
      <c r="L51" s="18"/>
      <c r="M51" s="82"/>
      <c r="N51" s="71"/>
      <c r="O51" s="6"/>
    </row>
    <row r="52" spans="1:15" hidden="1" x14ac:dyDescent="0.3">
      <c r="A52" s="15"/>
      <c r="B52" s="21" t="s">
        <v>8</v>
      </c>
      <c r="C52" s="22">
        <f t="shared" si="35"/>
        <v>0</v>
      </c>
      <c r="D52" s="19"/>
      <c r="E52" s="19"/>
      <c r="F52" s="100"/>
      <c r="G52" s="19"/>
      <c r="H52" s="19"/>
      <c r="I52" s="18"/>
      <c r="J52" s="18"/>
      <c r="K52" s="18"/>
      <c r="L52" s="18"/>
      <c r="M52" s="82"/>
      <c r="N52" s="71"/>
      <c r="O52" s="6"/>
    </row>
    <row r="53" spans="1:15" ht="28.8" hidden="1" x14ac:dyDescent="0.3">
      <c r="A53" s="15"/>
      <c r="B53" s="21" t="s">
        <v>9</v>
      </c>
      <c r="C53" s="22">
        <f t="shared" si="35"/>
        <v>0</v>
      </c>
      <c r="D53" s="19"/>
      <c r="E53" s="19"/>
      <c r="F53" s="100"/>
      <c r="G53" s="19"/>
      <c r="H53" s="19"/>
      <c r="I53" s="18"/>
      <c r="J53" s="18"/>
      <c r="K53" s="18"/>
      <c r="L53" s="18"/>
      <c r="M53" s="82"/>
      <c r="N53" s="71"/>
      <c r="O53" s="6"/>
    </row>
    <row r="54" spans="1:15" hidden="1" x14ac:dyDescent="0.3">
      <c r="A54" s="15"/>
      <c r="B54" s="16" t="s">
        <v>10</v>
      </c>
      <c r="C54" s="22">
        <f t="shared" si="35"/>
        <v>0</v>
      </c>
      <c r="D54" s="19">
        <f t="shared" ref="D54:E54" si="38">D55+D56</f>
        <v>0</v>
      </c>
      <c r="E54" s="19">
        <f t="shared" si="38"/>
        <v>0</v>
      </c>
      <c r="F54" s="100"/>
      <c r="G54" s="19">
        <f t="shared" ref="G54:H54" si="39">G55+G56</f>
        <v>0</v>
      </c>
      <c r="H54" s="19">
        <f t="shared" si="39"/>
        <v>0</v>
      </c>
      <c r="I54" s="18"/>
      <c r="J54" s="18"/>
      <c r="K54" s="18"/>
      <c r="L54" s="18"/>
      <c r="M54" s="82"/>
      <c r="N54" s="71"/>
      <c r="O54" s="6"/>
    </row>
    <row r="55" spans="1:15" hidden="1" x14ac:dyDescent="0.3">
      <c r="A55" s="15"/>
      <c r="B55" s="21" t="s">
        <v>11</v>
      </c>
      <c r="C55" s="22">
        <f t="shared" si="35"/>
        <v>0</v>
      </c>
      <c r="D55" s="19"/>
      <c r="E55" s="19"/>
      <c r="F55" s="100"/>
      <c r="G55" s="19"/>
      <c r="H55" s="19"/>
      <c r="I55" s="18"/>
      <c r="J55" s="18"/>
      <c r="K55" s="18"/>
      <c r="L55" s="18"/>
      <c r="M55" s="82"/>
      <c r="N55" s="71"/>
      <c r="O55" s="6"/>
    </row>
    <row r="56" spans="1:15" ht="57.6" hidden="1" x14ac:dyDescent="0.3">
      <c r="A56" s="15"/>
      <c r="B56" s="21" t="s">
        <v>12</v>
      </c>
      <c r="C56" s="22">
        <f t="shared" si="35"/>
        <v>0</v>
      </c>
      <c r="D56" s="19"/>
      <c r="E56" s="19"/>
      <c r="F56" s="100"/>
      <c r="G56" s="19"/>
      <c r="H56" s="19"/>
      <c r="I56" s="18"/>
      <c r="J56" s="18"/>
      <c r="K56" s="18"/>
      <c r="L56" s="18"/>
      <c r="M56" s="82"/>
      <c r="N56" s="71"/>
      <c r="O56" s="6"/>
    </row>
    <row r="57" spans="1:15" hidden="1" x14ac:dyDescent="0.3">
      <c r="A57" s="15"/>
      <c r="B57" s="16" t="s">
        <v>13</v>
      </c>
      <c r="C57" s="135"/>
      <c r="D57" s="135"/>
      <c r="E57" s="135"/>
      <c r="F57" s="135"/>
      <c r="G57" s="135"/>
      <c r="H57" s="135"/>
      <c r="I57" s="135"/>
      <c r="J57" s="135"/>
      <c r="K57" s="135"/>
      <c r="L57" s="135"/>
      <c r="M57" s="82"/>
      <c r="N57" s="71"/>
      <c r="O57" s="6"/>
    </row>
    <row r="58" spans="1:15" hidden="1" x14ac:dyDescent="0.3">
      <c r="A58" s="15"/>
      <c r="B58" s="21" t="s">
        <v>14</v>
      </c>
      <c r="C58" s="135"/>
      <c r="D58" s="135"/>
      <c r="E58" s="135"/>
      <c r="F58" s="135"/>
      <c r="G58" s="135"/>
      <c r="H58" s="135"/>
      <c r="I58" s="135"/>
      <c r="J58" s="135"/>
      <c r="K58" s="135"/>
      <c r="L58" s="135"/>
      <c r="M58" s="82"/>
      <c r="N58" s="71"/>
      <c r="O58" s="6"/>
    </row>
    <row r="59" spans="1:15" hidden="1" x14ac:dyDescent="0.3">
      <c r="A59" s="15"/>
      <c r="B59" s="21" t="s">
        <v>15</v>
      </c>
      <c r="C59" s="22">
        <f>SUM(D59:L59)</f>
        <v>0</v>
      </c>
      <c r="D59" s="19">
        <f t="shared" ref="D59:E59" si="40">D60+D61</f>
        <v>0</v>
      </c>
      <c r="E59" s="19">
        <f t="shared" si="40"/>
        <v>0</v>
      </c>
      <c r="F59" s="100"/>
      <c r="G59" s="19">
        <f t="shared" ref="G59:H59" si="41">G60+G61</f>
        <v>0</v>
      </c>
      <c r="H59" s="19">
        <f t="shared" si="41"/>
        <v>0</v>
      </c>
      <c r="I59" s="18"/>
      <c r="J59" s="18"/>
      <c r="K59" s="18"/>
      <c r="L59" s="18"/>
      <c r="M59" s="82"/>
      <c r="N59" s="71"/>
      <c r="O59" s="6"/>
    </row>
    <row r="60" spans="1:15" hidden="1" x14ac:dyDescent="0.3">
      <c r="A60" s="15"/>
      <c r="B60" s="21" t="s">
        <v>11</v>
      </c>
      <c r="C60" s="22">
        <f>SUM(D60:L60)</f>
        <v>0</v>
      </c>
      <c r="D60" s="19"/>
      <c r="E60" s="19"/>
      <c r="F60" s="100"/>
      <c r="G60" s="19"/>
      <c r="H60" s="19"/>
      <c r="I60" s="18"/>
      <c r="J60" s="18"/>
      <c r="K60" s="18"/>
      <c r="L60" s="18"/>
      <c r="M60" s="82"/>
      <c r="N60" s="71"/>
      <c r="O60" s="6"/>
    </row>
    <row r="61" spans="1:15" ht="17.25" hidden="1" customHeight="1" x14ac:dyDescent="0.3">
      <c r="A61" s="15"/>
      <c r="B61" s="21" t="s">
        <v>12</v>
      </c>
      <c r="C61" s="22">
        <f>SUM(D61:L61)</f>
        <v>0</v>
      </c>
      <c r="D61" s="19"/>
      <c r="E61" s="19"/>
      <c r="F61" s="100"/>
      <c r="G61" s="19"/>
      <c r="H61" s="19"/>
      <c r="I61" s="18"/>
      <c r="J61" s="18"/>
      <c r="K61" s="18"/>
      <c r="L61" s="18"/>
      <c r="M61" s="82"/>
      <c r="N61" s="71"/>
      <c r="O61" s="6"/>
    </row>
    <row r="62" spans="1:15" ht="54.6" customHeight="1" x14ac:dyDescent="0.3">
      <c r="A62" s="142" t="s">
        <v>62</v>
      </c>
      <c r="B62" s="143"/>
      <c r="C62" s="143"/>
      <c r="D62" s="143"/>
      <c r="E62" s="143"/>
      <c r="F62" s="143"/>
      <c r="G62" s="143"/>
      <c r="H62" s="143"/>
      <c r="I62" s="143"/>
      <c r="J62" s="143"/>
      <c r="K62" s="143"/>
      <c r="L62" s="144"/>
      <c r="M62" s="82" t="s">
        <v>36</v>
      </c>
      <c r="N62" s="21" t="s">
        <v>28</v>
      </c>
      <c r="O62" s="6"/>
    </row>
    <row r="63" spans="1:15" hidden="1" x14ac:dyDescent="0.3">
      <c r="A63" s="15"/>
      <c r="B63" s="16" t="s">
        <v>4</v>
      </c>
      <c r="C63" s="22">
        <f t="shared" ref="C63:C69" si="42">SUM(D63:L63)</f>
        <v>0</v>
      </c>
      <c r="D63" s="24">
        <f>SUM(D64:D67)</f>
        <v>0</v>
      </c>
      <c r="E63" s="25"/>
      <c r="F63" s="101"/>
      <c r="G63" s="24">
        <f>SUM(G64:G67)</f>
        <v>0</v>
      </c>
      <c r="H63" s="18"/>
      <c r="I63" s="18"/>
      <c r="J63" s="18"/>
      <c r="K63" s="18"/>
      <c r="L63" s="18"/>
      <c r="M63" s="82"/>
      <c r="N63" s="71"/>
      <c r="O63" s="6"/>
    </row>
    <row r="64" spans="1:15" hidden="1" x14ac:dyDescent="0.3">
      <c r="A64" s="15"/>
      <c r="B64" s="21" t="s">
        <v>7</v>
      </c>
      <c r="C64" s="22">
        <f t="shared" si="42"/>
        <v>0</v>
      </c>
      <c r="D64" s="24"/>
      <c r="E64" s="59"/>
      <c r="F64" s="102"/>
      <c r="G64" s="24"/>
      <c r="H64" s="18"/>
      <c r="I64" s="18"/>
      <c r="J64" s="18"/>
      <c r="K64" s="18"/>
      <c r="L64" s="18"/>
      <c r="M64" s="82"/>
      <c r="N64" s="71"/>
      <c r="O64" s="6"/>
    </row>
    <row r="65" spans="1:15" hidden="1" x14ac:dyDescent="0.3">
      <c r="A65" s="15"/>
      <c r="B65" s="21" t="s">
        <v>8</v>
      </c>
      <c r="C65" s="22">
        <f t="shared" si="42"/>
        <v>0</v>
      </c>
      <c r="D65" s="24"/>
      <c r="E65" s="59"/>
      <c r="F65" s="102"/>
      <c r="G65" s="24"/>
      <c r="H65" s="18"/>
      <c r="I65" s="18"/>
      <c r="J65" s="18"/>
      <c r="K65" s="18"/>
      <c r="L65" s="18"/>
      <c r="M65" s="82"/>
      <c r="N65" s="71"/>
      <c r="O65" s="6"/>
    </row>
    <row r="66" spans="1:15" ht="28.8" hidden="1" x14ac:dyDescent="0.3">
      <c r="A66" s="15"/>
      <c r="B66" s="21" t="s">
        <v>9</v>
      </c>
      <c r="C66" s="22">
        <f t="shared" si="42"/>
        <v>0</v>
      </c>
      <c r="D66" s="24"/>
      <c r="E66" s="59"/>
      <c r="F66" s="102"/>
      <c r="G66" s="24"/>
      <c r="H66" s="18"/>
      <c r="I66" s="18"/>
      <c r="J66" s="18"/>
      <c r="K66" s="18"/>
      <c r="L66" s="18"/>
      <c r="M66" s="82"/>
      <c r="N66" s="71"/>
      <c r="O66" s="6"/>
    </row>
    <row r="67" spans="1:15" hidden="1" x14ac:dyDescent="0.3">
      <c r="A67" s="15"/>
      <c r="B67" s="16" t="s">
        <v>10</v>
      </c>
      <c r="C67" s="22">
        <f t="shared" si="42"/>
        <v>0</v>
      </c>
      <c r="D67" s="24">
        <f>D68+D69</f>
        <v>0</v>
      </c>
      <c r="E67" s="59"/>
      <c r="F67" s="102"/>
      <c r="G67" s="24">
        <f>G68+G69</f>
        <v>0</v>
      </c>
      <c r="H67" s="18"/>
      <c r="I67" s="18"/>
      <c r="J67" s="18"/>
      <c r="K67" s="18"/>
      <c r="L67" s="18"/>
      <c r="M67" s="82"/>
      <c r="N67" s="71"/>
      <c r="O67" s="6"/>
    </row>
    <row r="68" spans="1:15" hidden="1" x14ac:dyDescent="0.3">
      <c r="A68" s="15"/>
      <c r="B68" s="21" t="s">
        <v>11</v>
      </c>
      <c r="C68" s="22">
        <f t="shared" si="42"/>
        <v>0</v>
      </c>
      <c r="D68" s="24"/>
      <c r="E68" s="59"/>
      <c r="F68" s="102"/>
      <c r="G68" s="24"/>
      <c r="H68" s="18"/>
      <c r="I68" s="18"/>
      <c r="J68" s="18"/>
      <c r="K68" s="18"/>
      <c r="L68" s="18"/>
      <c r="M68" s="82"/>
      <c r="N68" s="71"/>
      <c r="O68" s="6"/>
    </row>
    <row r="69" spans="1:15" ht="57.6" hidden="1" x14ac:dyDescent="0.3">
      <c r="A69" s="15"/>
      <c r="B69" s="21" t="s">
        <v>12</v>
      </c>
      <c r="C69" s="22">
        <f t="shared" si="42"/>
        <v>0</v>
      </c>
      <c r="D69" s="24"/>
      <c r="E69" s="59"/>
      <c r="F69" s="102"/>
      <c r="G69" s="24"/>
      <c r="H69" s="18"/>
      <c r="I69" s="18"/>
      <c r="J69" s="18"/>
      <c r="K69" s="18"/>
      <c r="L69" s="18"/>
      <c r="M69" s="82"/>
      <c r="N69" s="71"/>
      <c r="O69" s="6"/>
    </row>
    <row r="70" spans="1:15" hidden="1" x14ac:dyDescent="0.3">
      <c r="A70" s="15"/>
      <c r="B70" s="16" t="s">
        <v>13</v>
      </c>
      <c r="C70" s="135"/>
      <c r="D70" s="135"/>
      <c r="E70" s="135"/>
      <c r="F70" s="135"/>
      <c r="G70" s="135"/>
      <c r="H70" s="135"/>
      <c r="I70" s="135"/>
      <c r="J70" s="135"/>
      <c r="K70" s="135"/>
      <c r="L70" s="135"/>
      <c r="M70" s="82"/>
      <c r="N70" s="71"/>
      <c r="O70" s="6"/>
    </row>
    <row r="71" spans="1:15" hidden="1" x14ac:dyDescent="0.3">
      <c r="A71" s="15"/>
      <c r="B71" s="21" t="s">
        <v>14</v>
      </c>
      <c r="C71" s="135"/>
      <c r="D71" s="135"/>
      <c r="E71" s="135"/>
      <c r="F71" s="135"/>
      <c r="G71" s="135"/>
      <c r="H71" s="135"/>
      <c r="I71" s="135"/>
      <c r="J71" s="135"/>
      <c r="K71" s="135"/>
      <c r="L71" s="135"/>
      <c r="M71" s="82"/>
      <c r="N71" s="71"/>
      <c r="O71" s="6"/>
    </row>
    <row r="72" spans="1:15" hidden="1" x14ac:dyDescent="0.3">
      <c r="A72" s="15"/>
      <c r="B72" s="21" t="s">
        <v>15</v>
      </c>
      <c r="C72" s="22">
        <f>SUM(D72:L72)</f>
        <v>0</v>
      </c>
      <c r="D72" s="24">
        <f>D73+D74</f>
        <v>0</v>
      </c>
      <c r="E72" s="59"/>
      <c r="F72" s="102"/>
      <c r="G72" s="24">
        <f>G73+G74</f>
        <v>0</v>
      </c>
      <c r="H72" s="18"/>
      <c r="I72" s="18"/>
      <c r="J72" s="18"/>
      <c r="K72" s="18"/>
      <c r="L72" s="18"/>
      <c r="M72" s="82"/>
      <c r="N72" s="71"/>
      <c r="O72" s="6"/>
    </row>
    <row r="73" spans="1:15" hidden="1" x14ac:dyDescent="0.3">
      <c r="A73" s="15"/>
      <c r="B73" s="21" t="s">
        <v>11</v>
      </c>
      <c r="C73" s="22">
        <f>SUM(D73:L73)</f>
        <v>0</v>
      </c>
      <c r="D73" s="24"/>
      <c r="E73" s="59"/>
      <c r="F73" s="102"/>
      <c r="G73" s="24"/>
      <c r="H73" s="18"/>
      <c r="I73" s="18"/>
      <c r="J73" s="18"/>
      <c r="K73" s="18"/>
      <c r="L73" s="18"/>
      <c r="M73" s="82"/>
      <c r="N73" s="71"/>
      <c r="O73" s="6"/>
    </row>
    <row r="74" spans="1:15" ht="57.6" hidden="1" x14ac:dyDescent="0.3">
      <c r="A74" s="15"/>
      <c r="B74" s="21" t="s">
        <v>12</v>
      </c>
      <c r="C74" s="22">
        <f>SUM(D74:L74)</f>
        <v>0</v>
      </c>
      <c r="D74" s="24"/>
      <c r="E74" s="59"/>
      <c r="F74" s="102"/>
      <c r="G74" s="24"/>
      <c r="H74" s="18"/>
      <c r="I74" s="18"/>
      <c r="J74" s="18"/>
      <c r="K74" s="18"/>
      <c r="L74" s="18"/>
      <c r="M74" s="82"/>
      <c r="N74" s="71"/>
      <c r="O74" s="6"/>
    </row>
    <row r="75" spans="1:15" ht="63.6" customHeight="1" x14ac:dyDescent="0.3">
      <c r="A75" s="139" t="s">
        <v>90</v>
      </c>
      <c r="B75" s="140"/>
      <c r="C75" s="140"/>
      <c r="D75" s="140"/>
      <c r="E75" s="140"/>
      <c r="F75" s="140"/>
      <c r="G75" s="140"/>
      <c r="H75" s="140"/>
      <c r="I75" s="140"/>
      <c r="J75" s="140"/>
      <c r="K75" s="140"/>
      <c r="L75" s="141"/>
      <c r="M75" s="83" t="s">
        <v>88</v>
      </c>
      <c r="N75" s="21" t="s">
        <v>28</v>
      </c>
      <c r="O75" s="6"/>
    </row>
    <row r="76" spans="1:15" hidden="1" x14ac:dyDescent="0.3">
      <c r="A76" s="15"/>
      <c r="B76" s="16" t="s">
        <v>4</v>
      </c>
      <c r="C76" s="22">
        <f t="shared" ref="C76:C82" si="43">SUM(D76:L76)</f>
        <v>0</v>
      </c>
      <c r="D76" s="26">
        <f>SUM(D77:D80)</f>
        <v>0</v>
      </c>
      <c r="E76" s="18"/>
      <c r="F76" s="103"/>
      <c r="G76" s="26">
        <f>SUM(G77:G80)</f>
        <v>0</v>
      </c>
      <c r="H76" s="18"/>
      <c r="I76" s="18"/>
      <c r="J76" s="18"/>
      <c r="K76" s="18"/>
      <c r="L76" s="18"/>
      <c r="M76" s="82"/>
      <c r="N76" s="71"/>
      <c r="O76" s="6"/>
    </row>
    <row r="77" spans="1:15" hidden="1" x14ac:dyDescent="0.3">
      <c r="A77" s="15"/>
      <c r="B77" s="21" t="s">
        <v>7</v>
      </c>
      <c r="C77" s="22">
        <f t="shared" si="43"/>
        <v>0</v>
      </c>
      <c r="D77" s="26"/>
      <c r="E77" s="18"/>
      <c r="F77" s="103"/>
      <c r="G77" s="26"/>
      <c r="H77" s="18"/>
      <c r="I77" s="18"/>
      <c r="J77" s="18"/>
      <c r="K77" s="18"/>
      <c r="L77" s="18"/>
      <c r="M77" s="82"/>
      <c r="N77" s="71"/>
      <c r="O77" s="6"/>
    </row>
    <row r="78" spans="1:15" hidden="1" x14ac:dyDescent="0.3">
      <c r="A78" s="15"/>
      <c r="B78" s="21" t="s">
        <v>8</v>
      </c>
      <c r="C78" s="22">
        <f t="shared" si="43"/>
        <v>0</v>
      </c>
      <c r="D78" s="26"/>
      <c r="E78" s="18"/>
      <c r="F78" s="103"/>
      <c r="G78" s="26"/>
      <c r="H78" s="18"/>
      <c r="I78" s="18"/>
      <c r="J78" s="18"/>
      <c r="K78" s="18"/>
      <c r="L78" s="18"/>
      <c r="M78" s="82"/>
      <c r="N78" s="71"/>
      <c r="O78" s="6"/>
    </row>
    <row r="79" spans="1:15" ht="28.8" hidden="1" x14ac:dyDescent="0.3">
      <c r="A79" s="15"/>
      <c r="B79" s="21" t="s">
        <v>9</v>
      </c>
      <c r="C79" s="22">
        <f t="shared" si="43"/>
        <v>0</v>
      </c>
      <c r="D79" s="26"/>
      <c r="E79" s="18"/>
      <c r="F79" s="103"/>
      <c r="G79" s="26"/>
      <c r="H79" s="18"/>
      <c r="I79" s="18"/>
      <c r="J79" s="18"/>
      <c r="K79" s="18"/>
      <c r="L79" s="18"/>
      <c r="M79" s="82"/>
      <c r="N79" s="71"/>
      <c r="O79" s="6"/>
    </row>
    <row r="80" spans="1:15" hidden="1" x14ac:dyDescent="0.3">
      <c r="A80" s="15"/>
      <c r="B80" s="16" t="s">
        <v>10</v>
      </c>
      <c r="C80" s="22">
        <f t="shared" si="43"/>
        <v>0</v>
      </c>
      <c r="D80" s="26">
        <f>D81+D82</f>
        <v>0</v>
      </c>
      <c r="E80" s="18"/>
      <c r="F80" s="103"/>
      <c r="G80" s="26">
        <f>G81+G82</f>
        <v>0</v>
      </c>
      <c r="H80" s="18"/>
      <c r="I80" s="18"/>
      <c r="J80" s="18"/>
      <c r="K80" s="18"/>
      <c r="L80" s="18"/>
      <c r="M80" s="82"/>
      <c r="N80" s="71"/>
      <c r="O80" s="6"/>
    </row>
    <row r="81" spans="1:15" hidden="1" x14ac:dyDescent="0.3">
      <c r="A81" s="15"/>
      <c r="B81" s="21" t="s">
        <v>11</v>
      </c>
      <c r="C81" s="22">
        <f t="shared" si="43"/>
        <v>0</v>
      </c>
      <c r="D81" s="26"/>
      <c r="E81" s="18"/>
      <c r="F81" s="103"/>
      <c r="G81" s="26"/>
      <c r="H81" s="18"/>
      <c r="I81" s="18"/>
      <c r="J81" s="18"/>
      <c r="K81" s="18"/>
      <c r="L81" s="18"/>
      <c r="M81" s="82"/>
      <c r="N81" s="71"/>
      <c r="O81" s="6"/>
    </row>
    <row r="82" spans="1:15" ht="57.6" hidden="1" x14ac:dyDescent="0.3">
      <c r="A82" s="15"/>
      <c r="B82" s="21" t="s">
        <v>12</v>
      </c>
      <c r="C82" s="22">
        <f t="shared" si="43"/>
        <v>0</v>
      </c>
      <c r="D82" s="26"/>
      <c r="E82" s="18"/>
      <c r="F82" s="103"/>
      <c r="G82" s="26"/>
      <c r="H82" s="18"/>
      <c r="I82" s="18"/>
      <c r="J82" s="18"/>
      <c r="K82" s="18"/>
      <c r="L82" s="18"/>
      <c r="M82" s="82"/>
      <c r="N82" s="71"/>
      <c r="O82" s="6"/>
    </row>
    <row r="83" spans="1:15" hidden="1" x14ac:dyDescent="0.3">
      <c r="A83" s="15"/>
      <c r="B83" s="16" t="s">
        <v>13</v>
      </c>
      <c r="C83" s="135"/>
      <c r="D83" s="135"/>
      <c r="E83" s="135"/>
      <c r="F83" s="135"/>
      <c r="G83" s="135"/>
      <c r="H83" s="135"/>
      <c r="I83" s="135"/>
      <c r="J83" s="135"/>
      <c r="K83" s="135"/>
      <c r="L83" s="135"/>
      <c r="M83" s="82"/>
      <c r="N83" s="71"/>
      <c r="O83" s="6"/>
    </row>
    <row r="84" spans="1:15" hidden="1" x14ac:dyDescent="0.3">
      <c r="A84" s="15"/>
      <c r="B84" s="21" t="s">
        <v>14</v>
      </c>
      <c r="C84" s="135"/>
      <c r="D84" s="135"/>
      <c r="E84" s="135"/>
      <c r="F84" s="135"/>
      <c r="G84" s="135"/>
      <c r="H84" s="135"/>
      <c r="I84" s="135"/>
      <c r="J84" s="135"/>
      <c r="K84" s="135"/>
      <c r="L84" s="135"/>
      <c r="M84" s="82"/>
      <c r="N84" s="71"/>
      <c r="O84" s="6"/>
    </row>
    <row r="85" spans="1:15" hidden="1" x14ac:dyDescent="0.3">
      <c r="A85" s="15"/>
      <c r="B85" s="21" t="s">
        <v>15</v>
      </c>
      <c r="C85" s="22">
        <f>SUM(D85:L85)</f>
        <v>0</v>
      </c>
      <c r="D85" s="24">
        <f>D86+D87</f>
        <v>0</v>
      </c>
      <c r="E85" s="59"/>
      <c r="F85" s="102"/>
      <c r="G85" s="24">
        <f>G86+G87</f>
        <v>0</v>
      </c>
      <c r="H85" s="18"/>
      <c r="I85" s="18"/>
      <c r="J85" s="18"/>
      <c r="K85" s="18"/>
      <c r="L85" s="18"/>
      <c r="M85" s="82"/>
      <c r="N85" s="71"/>
      <c r="O85" s="6"/>
    </row>
    <row r="86" spans="1:15" hidden="1" x14ac:dyDescent="0.3">
      <c r="A86" s="15"/>
      <c r="B86" s="21" t="s">
        <v>11</v>
      </c>
      <c r="C86" s="22">
        <f>SUM(D86:L86)</f>
        <v>0</v>
      </c>
      <c r="D86" s="26"/>
      <c r="E86" s="18"/>
      <c r="F86" s="103"/>
      <c r="G86" s="26"/>
      <c r="H86" s="18"/>
      <c r="I86" s="18"/>
      <c r="J86" s="18"/>
      <c r="K86" s="18"/>
      <c r="L86" s="18"/>
      <c r="M86" s="82"/>
      <c r="N86" s="71"/>
      <c r="O86" s="6"/>
    </row>
    <row r="87" spans="1:15" ht="57.6" hidden="1" x14ac:dyDescent="0.3">
      <c r="A87" s="15"/>
      <c r="B87" s="21" t="s">
        <v>12</v>
      </c>
      <c r="C87" s="22">
        <f>SUM(D87:L87)</f>
        <v>0</v>
      </c>
      <c r="D87" s="26"/>
      <c r="E87" s="18"/>
      <c r="F87" s="103"/>
      <c r="G87" s="26"/>
      <c r="H87" s="18"/>
      <c r="I87" s="18"/>
      <c r="J87" s="18"/>
      <c r="K87" s="18"/>
      <c r="L87" s="18"/>
      <c r="M87" s="82"/>
      <c r="N87" s="71"/>
      <c r="O87" s="6"/>
    </row>
    <row r="88" spans="1:15" ht="109.2" customHeight="1" x14ac:dyDescent="0.3">
      <c r="A88" s="142" t="s">
        <v>63</v>
      </c>
      <c r="B88" s="143"/>
      <c r="C88" s="143"/>
      <c r="D88" s="143"/>
      <c r="E88" s="143"/>
      <c r="F88" s="143"/>
      <c r="G88" s="143"/>
      <c r="H88" s="143"/>
      <c r="I88" s="143"/>
      <c r="J88" s="143"/>
      <c r="K88" s="143"/>
      <c r="L88" s="144"/>
      <c r="M88" s="83" t="s">
        <v>105</v>
      </c>
      <c r="N88" s="27" t="s">
        <v>30</v>
      </c>
      <c r="O88" s="6"/>
    </row>
    <row r="89" spans="1:15" x14ac:dyDescent="0.3">
      <c r="B89" s="74" t="s">
        <v>4</v>
      </c>
      <c r="C89" s="73">
        <f t="shared" ref="C89:C95" si="44">SUM(D89:L89)</f>
        <v>2250000</v>
      </c>
      <c r="D89" s="28">
        <f t="shared" ref="D89:E89" si="45">SUM(D90:D93)</f>
        <v>375000</v>
      </c>
      <c r="E89" s="28">
        <f t="shared" si="45"/>
        <v>375000</v>
      </c>
      <c r="F89" s="104">
        <f t="shared" ref="F89" si="46">SUM(F90:F93)</f>
        <v>0</v>
      </c>
      <c r="G89" s="28">
        <f t="shared" ref="G89:L89" si="47">SUM(G90:G93)</f>
        <v>0</v>
      </c>
      <c r="H89" s="28">
        <f t="shared" si="47"/>
        <v>0</v>
      </c>
      <c r="I89" s="28">
        <f t="shared" si="47"/>
        <v>375000</v>
      </c>
      <c r="J89" s="28">
        <f t="shared" si="47"/>
        <v>375000</v>
      </c>
      <c r="K89" s="28">
        <f t="shared" si="47"/>
        <v>375000</v>
      </c>
      <c r="L89" s="28">
        <f t="shared" si="47"/>
        <v>375000</v>
      </c>
      <c r="M89" s="82"/>
      <c r="N89" s="71"/>
      <c r="O89" s="6"/>
    </row>
    <row r="90" spans="1:15" x14ac:dyDescent="0.3">
      <c r="B90" s="75" t="s">
        <v>7</v>
      </c>
      <c r="C90" s="73">
        <f t="shared" si="44"/>
        <v>0</v>
      </c>
      <c r="D90" s="28">
        <v>0</v>
      </c>
      <c r="E90" s="28">
        <v>0</v>
      </c>
      <c r="F90" s="104">
        <v>0</v>
      </c>
      <c r="G90" s="28">
        <v>0</v>
      </c>
      <c r="H90" s="28">
        <v>0</v>
      </c>
      <c r="I90" s="28">
        <v>0</v>
      </c>
      <c r="J90" s="28">
        <v>0</v>
      </c>
      <c r="K90" s="28">
        <v>0</v>
      </c>
      <c r="L90" s="28">
        <v>0</v>
      </c>
      <c r="M90" s="82"/>
      <c r="N90" s="71"/>
      <c r="O90" s="6"/>
    </row>
    <row r="91" spans="1:15" x14ac:dyDescent="0.3">
      <c r="B91" s="75" t="s">
        <v>8</v>
      </c>
      <c r="C91" s="73">
        <f t="shared" si="44"/>
        <v>0</v>
      </c>
      <c r="D91" s="28">
        <v>0</v>
      </c>
      <c r="E91" s="28">
        <v>0</v>
      </c>
      <c r="F91" s="104">
        <v>0</v>
      </c>
      <c r="G91" s="28">
        <v>0</v>
      </c>
      <c r="H91" s="28">
        <v>0</v>
      </c>
      <c r="I91" s="28">
        <v>0</v>
      </c>
      <c r="J91" s="28">
        <v>0</v>
      </c>
      <c r="K91" s="28">
        <v>0</v>
      </c>
      <c r="L91" s="28">
        <v>0</v>
      </c>
      <c r="M91" s="82"/>
      <c r="N91" s="71"/>
      <c r="O91" s="6"/>
    </row>
    <row r="92" spans="1:15" ht="28.8" x14ac:dyDescent="0.3">
      <c r="B92" s="75" t="s">
        <v>9</v>
      </c>
      <c r="C92" s="73">
        <f t="shared" si="44"/>
        <v>0</v>
      </c>
      <c r="D92" s="28">
        <v>0</v>
      </c>
      <c r="E92" s="28">
        <v>0</v>
      </c>
      <c r="F92" s="104">
        <v>0</v>
      </c>
      <c r="G92" s="28">
        <v>0</v>
      </c>
      <c r="H92" s="28">
        <v>0</v>
      </c>
      <c r="I92" s="28">
        <v>0</v>
      </c>
      <c r="J92" s="28">
        <v>0</v>
      </c>
      <c r="K92" s="28">
        <v>0</v>
      </c>
      <c r="L92" s="28">
        <v>0</v>
      </c>
      <c r="M92" s="82"/>
      <c r="N92" s="71"/>
      <c r="O92" s="6"/>
    </row>
    <row r="93" spans="1:15" x14ac:dyDescent="0.3">
      <c r="B93" s="74" t="s">
        <v>10</v>
      </c>
      <c r="C93" s="73">
        <f t="shared" si="44"/>
        <v>2250000</v>
      </c>
      <c r="D93" s="28">
        <f t="shared" ref="D93:F93" si="48">D94+D95</f>
        <v>375000</v>
      </c>
      <c r="E93" s="28">
        <f t="shared" si="48"/>
        <v>375000</v>
      </c>
      <c r="F93" s="104">
        <f t="shared" si="48"/>
        <v>0</v>
      </c>
      <c r="G93" s="28">
        <f t="shared" ref="G93:L93" si="49">G94+G95</f>
        <v>0</v>
      </c>
      <c r="H93" s="28">
        <f t="shared" si="49"/>
        <v>0</v>
      </c>
      <c r="I93" s="28">
        <f t="shared" si="49"/>
        <v>375000</v>
      </c>
      <c r="J93" s="28">
        <f t="shared" si="49"/>
        <v>375000</v>
      </c>
      <c r="K93" s="28">
        <f t="shared" si="49"/>
        <v>375000</v>
      </c>
      <c r="L93" s="28">
        <f t="shared" si="49"/>
        <v>375000</v>
      </c>
      <c r="M93" s="82"/>
      <c r="N93" s="71"/>
      <c r="O93" s="6"/>
    </row>
    <row r="94" spans="1:15" x14ac:dyDescent="0.3">
      <c r="B94" s="75" t="s">
        <v>11</v>
      </c>
      <c r="C94" s="73">
        <f t="shared" si="44"/>
        <v>2250000</v>
      </c>
      <c r="D94" s="28">
        <f t="shared" ref="D94:F94" si="50">D99</f>
        <v>375000</v>
      </c>
      <c r="E94" s="28">
        <f t="shared" si="50"/>
        <v>375000</v>
      </c>
      <c r="F94" s="104">
        <f t="shared" si="50"/>
        <v>0</v>
      </c>
      <c r="G94" s="28">
        <f t="shared" ref="G94:L94" si="51">G99</f>
        <v>0</v>
      </c>
      <c r="H94" s="28">
        <f t="shared" si="51"/>
        <v>0</v>
      </c>
      <c r="I94" s="28">
        <f t="shared" si="51"/>
        <v>375000</v>
      </c>
      <c r="J94" s="28">
        <f t="shared" si="51"/>
        <v>375000</v>
      </c>
      <c r="K94" s="28">
        <f t="shared" si="51"/>
        <v>375000</v>
      </c>
      <c r="L94" s="28">
        <f t="shared" si="51"/>
        <v>375000</v>
      </c>
      <c r="M94" s="82"/>
      <c r="N94" s="71"/>
      <c r="O94" s="6"/>
    </row>
    <row r="95" spans="1:15" ht="57.6" x14ac:dyDescent="0.3">
      <c r="B95" s="75" t="s">
        <v>12</v>
      </c>
      <c r="C95" s="73">
        <f t="shared" si="44"/>
        <v>0</v>
      </c>
      <c r="D95" s="28">
        <v>0</v>
      </c>
      <c r="E95" s="28">
        <v>0</v>
      </c>
      <c r="F95" s="104">
        <v>0</v>
      </c>
      <c r="G95" s="28">
        <v>0</v>
      </c>
      <c r="H95" s="28">
        <v>0</v>
      </c>
      <c r="I95" s="28">
        <v>0</v>
      </c>
      <c r="J95" s="28">
        <v>0</v>
      </c>
      <c r="K95" s="28">
        <v>0</v>
      </c>
      <c r="L95" s="28">
        <v>0</v>
      </c>
      <c r="M95" s="82"/>
      <c r="N95" s="71"/>
      <c r="O95" s="6"/>
    </row>
    <row r="96" spans="1:15" x14ac:dyDescent="0.3">
      <c r="B96" s="74" t="s">
        <v>13</v>
      </c>
      <c r="C96" s="128"/>
      <c r="D96" s="128"/>
      <c r="E96" s="128"/>
      <c r="F96" s="128"/>
      <c r="G96" s="128"/>
      <c r="H96" s="128"/>
      <c r="I96" s="128"/>
      <c r="J96" s="128"/>
      <c r="K96" s="128"/>
      <c r="L96" s="128"/>
      <c r="M96" s="82"/>
      <c r="N96" s="71"/>
      <c r="O96" s="6"/>
    </row>
    <row r="97" spans="1:15" x14ac:dyDescent="0.3">
      <c r="B97" s="75" t="s">
        <v>14</v>
      </c>
      <c r="C97" s="128"/>
      <c r="D97" s="128"/>
      <c r="E97" s="128"/>
      <c r="F97" s="128"/>
      <c r="G97" s="128"/>
      <c r="H97" s="128"/>
      <c r="I97" s="128"/>
      <c r="J97" s="128"/>
      <c r="K97" s="128"/>
      <c r="L97" s="128"/>
      <c r="M97" s="82"/>
      <c r="N97" s="71"/>
      <c r="O97" s="6"/>
    </row>
    <row r="98" spans="1:15" x14ac:dyDescent="0.3">
      <c r="B98" s="75" t="s">
        <v>15</v>
      </c>
      <c r="C98" s="28">
        <f t="shared" ref="C98:C103" si="52">SUM(D98:L98)</f>
        <v>2250000</v>
      </c>
      <c r="D98" s="28">
        <f t="shared" ref="D98:F98" si="53">D99+D100</f>
        <v>375000</v>
      </c>
      <c r="E98" s="28">
        <f t="shared" si="53"/>
        <v>375000</v>
      </c>
      <c r="F98" s="104">
        <f t="shared" si="53"/>
        <v>0</v>
      </c>
      <c r="G98" s="28">
        <f t="shared" ref="G98:L98" si="54">G99+G100</f>
        <v>0</v>
      </c>
      <c r="H98" s="28">
        <f t="shared" si="54"/>
        <v>0</v>
      </c>
      <c r="I98" s="28">
        <f t="shared" si="54"/>
        <v>375000</v>
      </c>
      <c r="J98" s="28">
        <f t="shared" si="54"/>
        <v>375000</v>
      </c>
      <c r="K98" s="28">
        <f t="shared" si="54"/>
        <v>375000</v>
      </c>
      <c r="L98" s="28">
        <f t="shared" si="54"/>
        <v>375000</v>
      </c>
      <c r="M98" s="82"/>
      <c r="N98" s="71"/>
      <c r="O98" s="6"/>
    </row>
    <row r="99" spans="1:15" x14ac:dyDescent="0.3">
      <c r="B99" s="75" t="s">
        <v>11</v>
      </c>
      <c r="C99" s="28">
        <f t="shared" si="52"/>
        <v>2250000</v>
      </c>
      <c r="D99" s="28">
        <v>375000</v>
      </c>
      <c r="E99" s="28">
        <v>375000</v>
      </c>
      <c r="F99" s="104">
        <v>0</v>
      </c>
      <c r="G99" s="28">
        <v>0</v>
      </c>
      <c r="H99" s="28">
        <v>0</v>
      </c>
      <c r="I99" s="28">
        <v>375000</v>
      </c>
      <c r="J99" s="28">
        <v>375000</v>
      </c>
      <c r="K99" s="28">
        <v>375000</v>
      </c>
      <c r="L99" s="28">
        <v>375000</v>
      </c>
      <c r="M99" s="82"/>
      <c r="N99" s="71"/>
      <c r="O99" s="6"/>
    </row>
    <row r="100" spans="1:15" ht="57.6" x14ac:dyDescent="0.3">
      <c r="B100" s="75" t="s">
        <v>12</v>
      </c>
      <c r="C100" s="28">
        <f t="shared" si="52"/>
        <v>0</v>
      </c>
      <c r="D100" s="28">
        <v>0</v>
      </c>
      <c r="E100" s="28">
        <v>0</v>
      </c>
      <c r="F100" s="104">
        <v>0</v>
      </c>
      <c r="G100" s="28">
        <v>0</v>
      </c>
      <c r="H100" s="28">
        <v>0</v>
      </c>
      <c r="I100" s="28">
        <v>0</v>
      </c>
      <c r="J100" s="28">
        <v>0</v>
      </c>
      <c r="K100" s="28">
        <v>0</v>
      </c>
      <c r="L100" s="28">
        <v>0</v>
      </c>
      <c r="M100" s="82"/>
      <c r="N100" s="71"/>
      <c r="O100" s="6"/>
    </row>
    <row r="101" spans="1:15" hidden="1" x14ac:dyDescent="0.3">
      <c r="B101" s="75" t="s">
        <v>18</v>
      </c>
      <c r="C101" s="28">
        <f t="shared" si="52"/>
        <v>0</v>
      </c>
      <c r="D101" s="28">
        <f t="shared" ref="D101:E101" si="55">D102+D103</f>
        <v>0</v>
      </c>
      <c r="E101" s="28">
        <f t="shared" si="55"/>
        <v>0</v>
      </c>
      <c r="F101" s="104"/>
      <c r="G101" s="28">
        <f t="shared" ref="G101:L101" si="56">G102+G103</f>
        <v>0</v>
      </c>
      <c r="H101" s="28">
        <f t="shared" si="56"/>
        <v>0</v>
      </c>
      <c r="I101" s="28">
        <f t="shared" si="56"/>
        <v>0</v>
      </c>
      <c r="J101" s="28">
        <f t="shared" si="56"/>
        <v>0</v>
      </c>
      <c r="K101" s="28">
        <f t="shared" si="56"/>
        <v>0</v>
      </c>
      <c r="L101" s="28">
        <f t="shared" si="56"/>
        <v>0</v>
      </c>
      <c r="M101" s="82"/>
      <c r="N101" s="71"/>
      <c r="O101" s="6"/>
    </row>
    <row r="102" spans="1:15" hidden="1" x14ac:dyDescent="0.3">
      <c r="B102" s="75" t="s">
        <v>11</v>
      </c>
      <c r="C102" s="28">
        <f t="shared" si="52"/>
        <v>0</v>
      </c>
      <c r="D102" s="28">
        <v>0</v>
      </c>
      <c r="E102" s="28">
        <v>0</v>
      </c>
      <c r="F102" s="104"/>
      <c r="G102" s="28">
        <v>0</v>
      </c>
      <c r="H102" s="28">
        <v>0</v>
      </c>
      <c r="I102" s="28">
        <v>0</v>
      </c>
      <c r="J102" s="28">
        <v>0</v>
      </c>
      <c r="K102" s="28">
        <v>0</v>
      </c>
      <c r="L102" s="28">
        <v>0</v>
      </c>
      <c r="M102" s="82"/>
      <c r="N102" s="71"/>
      <c r="O102" s="6"/>
    </row>
    <row r="103" spans="1:15" ht="57.6" hidden="1" x14ac:dyDescent="0.3">
      <c r="B103" s="75" t="s">
        <v>12</v>
      </c>
      <c r="C103" s="28">
        <f t="shared" si="52"/>
        <v>0</v>
      </c>
      <c r="D103" s="29"/>
      <c r="E103" s="29"/>
      <c r="F103" s="105"/>
      <c r="G103" s="29"/>
      <c r="H103" s="29"/>
      <c r="I103" s="29"/>
      <c r="J103" s="29"/>
      <c r="K103" s="29"/>
      <c r="L103" s="29"/>
      <c r="M103" s="82"/>
      <c r="N103" s="71"/>
      <c r="O103" s="6"/>
    </row>
    <row r="104" spans="1:15" ht="60" customHeight="1" x14ac:dyDescent="0.3">
      <c r="A104" s="136" t="s">
        <v>89</v>
      </c>
      <c r="B104" s="137"/>
      <c r="C104" s="137"/>
      <c r="D104" s="137"/>
      <c r="E104" s="137"/>
      <c r="F104" s="137"/>
      <c r="G104" s="137"/>
      <c r="H104" s="137"/>
      <c r="I104" s="137"/>
      <c r="J104" s="137"/>
      <c r="K104" s="137"/>
      <c r="L104" s="138"/>
      <c r="M104" s="83" t="s">
        <v>110</v>
      </c>
      <c r="N104" s="21" t="s">
        <v>28</v>
      </c>
      <c r="O104" s="6"/>
    </row>
    <row r="105" spans="1:15" hidden="1" x14ac:dyDescent="0.3">
      <c r="A105" s="15"/>
      <c r="B105" s="16" t="s">
        <v>4</v>
      </c>
      <c r="C105" s="22">
        <f t="shared" ref="C105:C111" si="57">SUM(D105:L105)</f>
        <v>0</v>
      </c>
      <c r="D105" s="18"/>
      <c r="E105" s="26">
        <f>SUM(E106:E109)</f>
        <v>0</v>
      </c>
      <c r="F105" s="106"/>
      <c r="G105" s="18"/>
      <c r="H105" s="26">
        <f>SUM(H106:H109)</f>
        <v>0</v>
      </c>
      <c r="I105" s="18"/>
      <c r="J105" s="18"/>
      <c r="K105" s="18"/>
      <c r="L105" s="18"/>
      <c r="M105" s="82"/>
      <c r="N105" s="72"/>
      <c r="O105" s="6"/>
    </row>
    <row r="106" spans="1:15" hidden="1" x14ac:dyDescent="0.3">
      <c r="A106" s="15"/>
      <c r="B106" s="21" t="s">
        <v>7</v>
      </c>
      <c r="C106" s="22">
        <f t="shared" si="57"/>
        <v>0</v>
      </c>
      <c r="D106" s="18"/>
      <c r="E106" s="26"/>
      <c r="F106" s="106"/>
      <c r="G106" s="18"/>
      <c r="H106" s="26"/>
      <c r="I106" s="18"/>
      <c r="J106" s="18"/>
      <c r="K106" s="18"/>
      <c r="L106" s="18"/>
      <c r="M106" s="82"/>
      <c r="N106" s="72"/>
      <c r="O106" s="6"/>
    </row>
    <row r="107" spans="1:15" hidden="1" x14ac:dyDescent="0.3">
      <c r="A107" s="15"/>
      <c r="B107" s="21" t="s">
        <v>8</v>
      </c>
      <c r="C107" s="22">
        <f t="shared" si="57"/>
        <v>0</v>
      </c>
      <c r="D107" s="18"/>
      <c r="E107" s="26"/>
      <c r="F107" s="106"/>
      <c r="G107" s="18"/>
      <c r="H107" s="26"/>
      <c r="I107" s="18"/>
      <c r="J107" s="18"/>
      <c r="K107" s="18"/>
      <c r="L107" s="18"/>
      <c r="M107" s="82"/>
      <c r="N107" s="72"/>
      <c r="O107" s="6"/>
    </row>
    <row r="108" spans="1:15" ht="28.8" hidden="1" x14ac:dyDescent="0.3">
      <c r="A108" s="15"/>
      <c r="B108" s="21" t="s">
        <v>9</v>
      </c>
      <c r="C108" s="22">
        <f t="shared" si="57"/>
        <v>0</v>
      </c>
      <c r="D108" s="18"/>
      <c r="E108" s="26"/>
      <c r="F108" s="106"/>
      <c r="G108" s="18"/>
      <c r="H108" s="26"/>
      <c r="I108" s="18"/>
      <c r="J108" s="18"/>
      <c r="K108" s="18"/>
      <c r="L108" s="18"/>
      <c r="M108" s="82"/>
      <c r="N108" s="72"/>
      <c r="O108" s="6"/>
    </row>
    <row r="109" spans="1:15" hidden="1" x14ac:dyDescent="0.3">
      <c r="A109" s="15"/>
      <c r="B109" s="16" t="s">
        <v>10</v>
      </c>
      <c r="C109" s="22">
        <f t="shared" si="57"/>
        <v>0</v>
      </c>
      <c r="D109" s="18"/>
      <c r="E109" s="26">
        <f>E110+E111</f>
        <v>0</v>
      </c>
      <c r="F109" s="106"/>
      <c r="G109" s="18"/>
      <c r="H109" s="26">
        <f>H110+H111</f>
        <v>0</v>
      </c>
      <c r="I109" s="18"/>
      <c r="J109" s="18"/>
      <c r="K109" s="18"/>
      <c r="L109" s="18"/>
      <c r="M109" s="82"/>
      <c r="N109" s="72"/>
      <c r="O109" s="6"/>
    </row>
    <row r="110" spans="1:15" hidden="1" x14ac:dyDescent="0.3">
      <c r="A110" s="15"/>
      <c r="B110" s="21" t="s">
        <v>11</v>
      </c>
      <c r="C110" s="22">
        <f t="shared" si="57"/>
        <v>0</v>
      </c>
      <c r="D110" s="18"/>
      <c r="E110" s="26"/>
      <c r="F110" s="106"/>
      <c r="G110" s="18"/>
      <c r="H110" s="26"/>
      <c r="I110" s="18"/>
      <c r="J110" s="18"/>
      <c r="K110" s="18"/>
      <c r="L110" s="18"/>
      <c r="M110" s="82"/>
      <c r="N110" s="72"/>
      <c r="O110" s="6"/>
    </row>
    <row r="111" spans="1:15" ht="57.6" hidden="1" x14ac:dyDescent="0.3">
      <c r="A111" s="15"/>
      <c r="B111" s="21" t="s">
        <v>12</v>
      </c>
      <c r="C111" s="22">
        <f t="shared" si="57"/>
        <v>0</v>
      </c>
      <c r="D111" s="18"/>
      <c r="E111" s="26"/>
      <c r="F111" s="106"/>
      <c r="G111" s="18"/>
      <c r="H111" s="26"/>
      <c r="I111" s="18"/>
      <c r="J111" s="18"/>
      <c r="K111" s="18"/>
      <c r="L111" s="18"/>
      <c r="M111" s="82"/>
      <c r="N111" s="72"/>
      <c r="O111" s="6"/>
    </row>
    <row r="112" spans="1:15" hidden="1" x14ac:dyDescent="0.3">
      <c r="A112" s="15"/>
      <c r="B112" s="16" t="s">
        <v>13</v>
      </c>
      <c r="C112" s="135"/>
      <c r="D112" s="135"/>
      <c r="E112" s="135"/>
      <c r="F112" s="135"/>
      <c r="G112" s="135"/>
      <c r="H112" s="135"/>
      <c r="I112" s="135"/>
      <c r="J112" s="135"/>
      <c r="K112" s="135"/>
      <c r="L112" s="135"/>
      <c r="M112" s="82"/>
      <c r="N112" s="72"/>
      <c r="O112" s="6"/>
    </row>
    <row r="113" spans="1:15" hidden="1" x14ac:dyDescent="0.3">
      <c r="A113" s="15"/>
      <c r="B113" s="21" t="s">
        <v>14</v>
      </c>
      <c r="C113" s="135"/>
      <c r="D113" s="135"/>
      <c r="E113" s="135"/>
      <c r="F113" s="135"/>
      <c r="G113" s="135"/>
      <c r="H113" s="135"/>
      <c r="I113" s="135"/>
      <c r="J113" s="135"/>
      <c r="K113" s="135"/>
      <c r="L113" s="135"/>
      <c r="M113" s="82"/>
      <c r="N113" s="72"/>
      <c r="O113" s="6"/>
    </row>
    <row r="114" spans="1:15" hidden="1" x14ac:dyDescent="0.3">
      <c r="A114" s="15"/>
      <c r="B114" s="21" t="s">
        <v>15</v>
      </c>
      <c r="C114" s="22">
        <f>SUM(D114:L114)</f>
        <v>0</v>
      </c>
      <c r="D114" s="18"/>
      <c r="E114" s="26">
        <f>E115+E116</f>
        <v>0</v>
      </c>
      <c r="F114" s="106"/>
      <c r="G114" s="18"/>
      <c r="H114" s="26">
        <f>H115+H116</f>
        <v>0</v>
      </c>
      <c r="I114" s="18"/>
      <c r="J114" s="18"/>
      <c r="K114" s="18"/>
      <c r="L114" s="18"/>
      <c r="M114" s="82"/>
      <c r="N114" s="72"/>
      <c r="O114" s="6"/>
    </row>
    <row r="115" spans="1:15" hidden="1" x14ac:dyDescent="0.3">
      <c r="A115" s="15"/>
      <c r="B115" s="21" t="s">
        <v>11</v>
      </c>
      <c r="C115" s="22">
        <f>SUM(D115:L115)</f>
        <v>0</v>
      </c>
      <c r="D115" s="18"/>
      <c r="E115" s="26"/>
      <c r="F115" s="106"/>
      <c r="G115" s="18"/>
      <c r="H115" s="26"/>
      <c r="I115" s="18"/>
      <c r="J115" s="18"/>
      <c r="K115" s="18"/>
      <c r="L115" s="18"/>
      <c r="M115" s="82"/>
      <c r="N115" s="72"/>
      <c r="O115" s="6"/>
    </row>
    <row r="116" spans="1:15" ht="57.6" hidden="1" x14ac:dyDescent="0.3">
      <c r="A116" s="15"/>
      <c r="B116" s="21" t="s">
        <v>12</v>
      </c>
      <c r="C116" s="22">
        <f>SUM(D116:L116)</f>
        <v>0</v>
      </c>
      <c r="D116" s="18"/>
      <c r="E116" s="26"/>
      <c r="F116" s="106"/>
      <c r="G116" s="18"/>
      <c r="H116" s="26"/>
      <c r="I116" s="18"/>
      <c r="J116" s="18"/>
      <c r="K116" s="18"/>
      <c r="L116" s="18"/>
      <c r="M116" s="82"/>
      <c r="N116" s="72"/>
      <c r="O116" s="6"/>
    </row>
    <row r="117" spans="1:15" hidden="1" x14ac:dyDescent="0.3">
      <c r="A117" s="145"/>
      <c r="B117" s="145"/>
      <c r="C117" s="145"/>
      <c r="D117" s="145"/>
      <c r="E117" s="145"/>
      <c r="F117" s="145"/>
      <c r="G117" s="145"/>
      <c r="H117" s="145"/>
      <c r="I117" s="145"/>
      <c r="J117" s="145"/>
      <c r="K117" s="145"/>
      <c r="L117" s="145"/>
      <c r="M117" s="83"/>
      <c r="N117" s="21"/>
      <c r="O117" s="6"/>
    </row>
    <row r="118" spans="1:15" hidden="1" x14ac:dyDescent="0.3">
      <c r="A118" s="15"/>
      <c r="B118" s="16" t="s">
        <v>4</v>
      </c>
      <c r="C118" s="22">
        <f t="shared" ref="C118:C124" si="58">SUM(D118:L118)</f>
        <v>0</v>
      </c>
      <c r="D118" s="18"/>
      <c r="E118" s="26">
        <f>SUM(E119:E122)</f>
        <v>0</v>
      </c>
      <c r="F118" s="106"/>
      <c r="G118" s="18"/>
      <c r="H118" s="26">
        <f>SUM(H119:H122)</f>
        <v>0</v>
      </c>
      <c r="I118" s="18"/>
      <c r="J118" s="18"/>
      <c r="K118" s="18"/>
      <c r="L118" s="18"/>
      <c r="M118" s="82"/>
      <c r="N118" s="71"/>
      <c r="O118" s="6"/>
    </row>
    <row r="119" spans="1:15" hidden="1" x14ac:dyDescent="0.3">
      <c r="A119" s="15"/>
      <c r="B119" s="21" t="s">
        <v>7</v>
      </c>
      <c r="C119" s="22">
        <f t="shared" si="58"/>
        <v>0</v>
      </c>
      <c r="D119" s="18"/>
      <c r="E119" s="26"/>
      <c r="F119" s="106"/>
      <c r="G119" s="18"/>
      <c r="H119" s="26"/>
      <c r="I119" s="18"/>
      <c r="J119" s="18"/>
      <c r="K119" s="18"/>
      <c r="L119" s="18"/>
      <c r="M119" s="82"/>
      <c r="N119" s="71"/>
      <c r="O119" s="6"/>
    </row>
    <row r="120" spans="1:15" hidden="1" x14ac:dyDescent="0.3">
      <c r="A120" s="15"/>
      <c r="B120" s="21" t="s">
        <v>8</v>
      </c>
      <c r="C120" s="22">
        <f t="shared" si="58"/>
        <v>0</v>
      </c>
      <c r="D120" s="18"/>
      <c r="E120" s="26"/>
      <c r="F120" s="106"/>
      <c r="G120" s="18"/>
      <c r="H120" s="26"/>
      <c r="I120" s="18"/>
      <c r="J120" s="18"/>
      <c r="K120" s="18"/>
      <c r="L120" s="18"/>
      <c r="M120" s="82"/>
      <c r="N120" s="71"/>
      <c r="O120" s="6"/>
    </row>
    <row r="121" spans="1:15" ht="28.8" hidden="1" x14ac:dyDescent="0.3">
      <c r="A121" s="15"/>
      <c r="B121" s="21" t="s">
        <v>9</v>
      </c>
      <c r="C121" s="22">
        <f t="shared" si="58"/>
        <v>0</v>
      </c>
      <c r="D121" s="18"/>
      <c r="E121" s="26"/>
      <c r="F121" s="106"/>
      <c r="G121" s="18"/>
      <c r="H121" s="26"/>
      <c r="I121" s="18"/>
      <c r="J121" s="18"/>
      <c r="K121" s="18"/>
      <c r="L121" s="18"/>
      <c r="M121" s="82"/>
      <c r="N121" s="71"/>
      <c r="O121" s="6"/>
    </row>
    <row r="122" spans="1:15" hidden="1" x14ac:dyDescent="0.3">
      <c r="A122" s="15"/>
      <c r="B122" s="16" t="s">
        <v>10</v>
      </c>
      <c r="C122" s="22">
        <f t="shared" si="58"/>
        <v>0</v>
      </c>
      <c r="D122" s="18"/>
      <c r="E122" s="26">
        <f>E123+E124</f>
        <v>0</v>
      </c>
      <c r="F122" s="106"/>
      <c r="G122" s="18"/>
      <c r="H122" s="26">
        <f>H123+H124</f>
        <v>0</v>
      </c>
      <c r="I122" s="18"/>
      <c r="J122" s="18"/>
      <c r="K122" s="18"/>
      <c r="L122" s="18"/>
      <c r="M122" s="82"/>
      <c r="N122" s="71"/>
      <c r="O122" s="6"/>
    </row>
    <row r="123" spans="1:15" hidden="1" x14ac:dyDescent="0.3">
      <c r="A123" s="15"/>
      <c r="B123" s="21" t="s">
        <v>11</v>
      </c>
      <c r="C123" s="22">
        <f t="shared" si="58"/>
        <v>0</v>
      </c>
      <c r="D123" s="18"/>
      <c r="E123" s="26"/>
      <c r="F123" s="106"/>
      <c r="G123" s="18"/>
      <c r="H123" s="26"/>
      <c r="I123" s="18"/>
      <c r="J123" s="18"/>
      <c r="K123" s="18"/>
      <c r="L123" s="18"/>
      <c r="M123" s="82"/>
      <c r="N123" s="71"/>
      <c r="O123" s="6"/>
    </row>
    <row r="124" spans="1:15" ht="57.6" hidden="1" x14ac:dyDescent="0.3">
      <c r="A124" s="15"/>
      <c r="B124" s="21" t="s">
        <v>12</v>
      </c>
      <c r="C124" s="22">
        <f t="shared" si="58"/>
        <v>0</v>
      </c>
      <c r="D124" s="18"/>
      <c r="E124" s="26"/>
      <c r="F124" s="106"/>
      <c r="G124" s="18"/>
      <c r="H124" s="26"/>
      <c r="I124" s="18"/>
      <c r="J124" s="18"/>
      <c r="K124" s="18"/>
      <c r="L124" s="18"/>
      <c r="M124" s="82"/>
      <c r="N124" s="71"/>
      <c r="O124" s="6"/>
    </row>
    <row r="125" spans="1:15" hidden="1" x14ac:dyDescent="0.3">
      <c r="A125" s="15"/>
      <c r="B125" s="16" t="s">
        <v>13</v>
      </c>
      <c r="C125" s="135"/>
      <c r="D125" s="135"/>
      <c r="E125" s="135"/>
      <c r="F125" s="135"/>
      <c r="G125" s="135"/>
      <c r="H125" s="135"/>
      <c r="I125" s="135"/>
      <c r="J125" s="135"/>
      <c r="K125" s="135"/>
      <c r="L125" s="135"/>
      <c r="M125" s="82"/>
      <c r="N125" s="71"/>
      <c r="O125" s="6"/>
    </row>
    <row r="126" spans="1:15" hidden="1" x14ac:dyDescent="0.3">
      <c r="A126" s="15"/>
      <c r="B126" s="21" t="s">
        <v>14</v>
      </c>
      <c r="C126" s="135"/>
      <c r="D126" s="135"/>
      <c r="E126" s="135"/>
      <c r="F126" s="135"/>
      <c r="G126" s="135"/>
      <c r="H126" s="135"/>
      <c r="I126" s="135"/>
      <c r="J126" s="135"/>
      <c r="K126" s="135"/>
      <c r="L126" s="135"/>
      <c r="M126" s="82"/>
      <c r="N126" s="71"/>
      <c r="O126" s="6"/>
    </row>
    <row r="127" spans="1:15" hidden="1" x14ac:dyDescent="0.3">
      <c r="A127" s="15"/>
      <c r="B127" s="21" t="s">
        <v>15</v>
      </c>
      <c r="C127" s="22">
        <f>SUM(D127:L127)</f>
        <v>0</v>
      </c>
      <c r="D127" s="18"/>
      <c r="E127" s="26">
        <f>E128+E129</f>
        <v>0</v>
      </c>
      <c r="F127" s="106"/>
      <c r="G127" s="18"/>
      <c r="H127" s="26">
        <f>H128+H129</f>
        <v>0</v>
      </c>
      <c r="I127" s="18"/>
      <c r="J127" s="18"/>
      <c r="K127" s="18"/>
      <c r="L127" s="18"/>
      <c r="M127" s="82"/>
      <c r="N127" s="71"/>
      <c r="O127" s="6"/>
    </row>
    <row r="128" spans="1:15" hidden="1" x14ac:dyDescent="0.3">
      <c r="A128" s="15"/>
      <c r="B128" s="21" t="s">
        <v>11</v>
      </c>
      <c r="C128" s="22">
        <f>SUM(D128:L128)</f>
        <v>0</v>
      </c>
      <c r="D128" s="18"/>
      <c r="E128" s="26"/>
      <c r="F128" s="106"/>
      <c r="G128" s="18"/>
      <c r="H128" s="26"/>
      <c r="I128" s="18"/>
      <c r="J128" s="18"/>
      <c r="K128" s="18"/>
      <c r="L128" s="18"/>
      <c r="M128" s="82"/>
      <c r="N128" s="71"/>
      <c r="O128" s="6"/>
    </row>
    <row r="129" spans="1:15" ht="57.6" hidden="1" x14ac:dyDescent="0.3">
      <c r="A129" s="15"/>
      <c r="B129" s="21" t="s">
        <v>12</v>
      </c>
      <c r="C129" s="22">
        <f>SUM(D129:L129)</f>
        <v>0</v>
      </c>
      <c r="D129" s="18"/>
      <c r="E129" s="26"/>
      <c r="F129" s="106"/>
      <c r="G129" s="18"/>
      <c r="H129" s="26"/>
      <c r="I129" s="18"/>
      <c r="J129" s="18"/>
      <c r="K129" s="18"/>
      <c r="L129" s="18"/>
      <c r="M129" s="82"/>
      <c r="N129" s="71"/>
      <c r="O129" s="6"/>
    </row>
    <row r="130" spans="1:15" ht="109.5" customHeight="1" x14ac:dyDescent="0.3">
      <c r="A130" s="146" t="s">
        <v>64</v>
      </c>
      <c r="B130" s="146"/>
      <c r="C130" s="146"/>
      <c r="D130" s="146"/>
      <c r="E130" s="146"/>
      <c r="F130" s="146"/>
      <c r="G130" s="146"/>
      <c r="H130" s="146"/>
      <c r="I130" s="146"/>
      <c r="J130" s="146"/>
      <c r="K130" s="146"/>
      <c r="L130" s="146"/>
      <c r="M130" s="83" t="s">
        <v>111</v>
      </c>
      <c r="N130" s="63" t="s">
        <v>38</v>
      </c>
      <c r="O130" s="6"/>
    </row>
    <row r="131" spans="1:15" x14ac:dyDescent="0.3">
      <c r="B131" s="74" t="s">
        <v>4</v>
      </c>
      <c r="C131" s="73">
        <f t="shared" ref="C131:C137" si="59">SUM(D131:L131)</f>
        <v>780000</v>
      </c>
      <c r="D131" s="28">
        <f t="shared" ref="D131:F131" si="60">SUM(D132:D135)</f>
        <v>0</v>
      </c>
      <c r="E131" s="28">
        <f t="shared" si="60"/>
        <v>0</v>
      </c>
      <c r="F131" s="104">
        <f t="shared" si="60"/>
        <v>0</v>
      </c>
      <c r="G131" s="28">
        <f t="shared" ref="G131:L131" si="61">SUM(G132:G135)</f>
        <v>0</v>
      </c>
      <c r="H131" s="28">
        <f t="shared" si="61"/>
        <v>500000</v>
      </c>
      <c r="I131" s="28">
        <f t="shared" si="61"/>
        <v>70000</v>
      </c>
      <c r="J131" s="28">
        <f t="shared" si="61"/>
        <v>70000</v>
      </c>
      <c r="K131" s="28">
        <f t="shared" si="61"/>
        <v>70000</v>
      </c>
      <c r="L131" s="28">
        <f t="shared" si="61"/>
        <v>70000</v>
      </c>
      <c r="M131" s="82"/>
      <c r="N131" s="71"/>
      <c r="O131" s="6"/>
    </row>
    <row r="132" spans="1:15" x14ac:dyDescent="0.3">
      <c r="B132" s="75" t="s">
        <v>7</v>
      </c>
      <c r="C132" s="73">
        <f t="shared" si="59"/>
        <v>0</v>
      </c>
      <c r="D132" s="28">
        <v>0</v>
      </c>
      <c r="E132" s="28">
        <v>0</v>
      </c>
      <c r="F132" s="104">
        <v>0</v>
      </c>
      <c r="G132" s="28">
        <v>0</v>
      </c>
      <c r="H132" s="28">
        <v>0</v>
      </c>
      <c r="I132" s="28">
        <v>0</v>
      </c>
      <c r="J132" s="28">
        <v>0</v>
      </c>
      <c r="K132" s="28">
        <v>0</v>
      </c>
      <c r="L132" s="28">
        <v>0</v>
      </c>
      <c r="M132" s="82"/>
      <c r="N132" s="71"/>
      <c r="O132" s="6"/>
    </row>
    <row r="133" spans="1:15" x14ac:dyDescent="0.3">
      <c r="B133" s="75" t="s">
        <v>8</v>
      </c>
      <c r="C133" s="73">
        <f t="shared" si="59"/>
        <v>0</v>
      </c>
      <c r="D133" s="28">
        <v>0</v>
      </c>
      <c r="E133" s="28">
        <v>0</v>
      </c>
      <c r="F133" s="104">
        <v>0</v>
      </c>
      <c r="G133" s="28">
        <v>0</v>
      </c>
      <c r="H133" s="28">
        <v>0</v>
      </c>
      <c r="I133" s="28">
        <v>0</v>
      </c>
      <c r="J133" s="28">
        <v>0</v>
      </c>
      <c r="K133" s="28">
        <v>0</v>
      </c>
      <c r="L133" s="28">
        <v>0</v>
      </c>
      <c r="M133" s="82"/>
      <c r="N133" s="71"/>
      <c r="O133" s="6"/>
    </row>
    <row r="134" spans="1:15" ht="28.8" x14ac:dyDescent="0.3">
      <c r="B134" s="75" t="s">
        <v>9</v>
      </c>
      <c r="C134" s="73">
        <f t="shared" si="59"/>
        <v>0</v>
      </c>
      <c r="D134" s="28">
        <v>0</v>
      </c>
      <c r="E134" s="28">
        <v>0</v>
      </c>
      <c r="F134" s="104">
        <v>0</v>
      </c>
      <c r="G134" s="28">
        <v>0</v>
      </c>
      <c r="H134" s="28">
        <v>0</v>
      </c>
      <c r="I134" s="28">
        <v>0</v>
      </c>
      <c r="J134" s="28">
        <v>0</v>
      </c>
      <c r="K134" s="28">
        <v>0</v>
      </c>
      <c r="L134" s="28">
        <v>0</v>
      </c>
      <c r="M134" s="82"/>
      <c r="N134" s="71"/>
      <c r="O134" s="6"/>
    </row>
    <row r="135" spans="1:15" x14ac:dyDescent="0.3">
      <c r="B135" s="74" t="s">
        <v>10</v>
      </c>
      <c r="C135" s="73">
        <f t="shared" si="59"/>
        <v>780000</v>
      </c>
      <c r="D135" s="28">
        <f t="shared" ref="D135:F135" si="62">D136+D137</f>
        <v>0</v>
      </c>
      <c r="E135" s="28">
        <f t="shared" si="62"/>
        <v>0</v>
      </c>
      <c r="F135" s="104">
        <f t="shared" si="62"/>
        <v>0</v>
      </c>
      <c r="G135" s="28">
        <f t="shared" ref="G135:L135" si="63">G136+G137</f>
        <v>0</v>
      </c>
      <c r="H135" s="28">
        <f t="shared" si="63"/>
        <v>500000</v>
      </c>
      <c r="I135" s="28">
        <f t="shared" si="63"/>
        <v>70000</v>
      </c>
      <c r="J135" s="28">
        <f t="shared" si="63"/>
        <v>70000</v>
      </c>
      <c r="K135" s="28">
        <f t="shared" si="63"/>
        <v>70000</v>
      </c>
      <c r="L135" s="28">
        <f t="shared" si="63"/>
        <v>70000</v>
      </c>
      <c r="M135" s="82"/>
      <c r="N135" s="71"/>
      <c r="O135" s="6"/>
    </row>
    <row r="136" spans="1:15" x14ac:dyDescent="0.3">
      <c r="B136" s="75" t="s">
        <v>11</v>
      </c>
      <c r="C136" s="73">
        <f t="shared" si="59"/>
        <v>780000</v>
      </c>
      <c r="D136" s="28">
        <f t="shared" ref="D136:F136" si="64">D140</f>
        <v>0</v>
      </c>
      <c r="E136" s="28">
        <f t="shared" si="64"/>
        <v>0</v>
      </c>
      <c r="F136" s="104">
        <f t="shared" si="64"/>
        <v>0</v>
      </c>
      <c r="G136" s="28">
        <f t="shared" ref="G136:L136" si="65">G140</f>
        <v>0</v>
      </c>
      <c r="H136" s="28">
        <f t="shared" si="65"/>
        <v>500000</v>
      </c>
      <c r="I136" s="28">
        <f t="shared" si="65"/>
        <v>70000</v>
      </c>
      <c r="J136" s="28">
        <f t="shared" si="65"/>
        <v>70000</v>
      </c>
      <c r="K136" s="28">
        <f t="shared" si="65"/>
        <v>70000</v>
      </c>
      <c r="L136" s="28">
        <f t="shared" si="65"/>
        <v>70000</v>
      </c>
      <c r="M136" s="82"/>
      <c r="N136" s="71"/>
      <c r="O136" s="6"/>
    </row>
    <row r="137" spans="1:15" ht="57.6" x14ac:dyDescent="0.3">
      <c r="B137" s="75" t="s">
        <v>12</v>
      </c>
      <c r="C137" s="73">
        <f t="shared" si="59"/>
        <v>0</v>
      </c>
      <c r="D137" s="28">
        <v>0</v>
      </c>
      <c r="E137" s="28">
        <v>0</v>
      </c>
      <c r="F137" s="104">
        <v>0</v>
      </c>
      <c r="G137" s="28">
        <v>0</v>
      </c>
      <c r="H137" s="28">
        <v>0</v>
      </c>
      <c r="I137" s="28">
        <v>0</v>
      </c>
      <c r="J137" s="28">
        <v>0</v>
      </c>
      <c r="K137" s="28">
        <v>0</v>
      </c>
      <c r="L137" s="28">
        <v>0</v>
      </c>
      <c r="M137" s="82"/>
      <c r="N137" s="71"/>
      <c r="O137" s="6"/>
    </row>
    <row r="138" spans="1:15" x14ac:dyDescent="0.3">
      <c r="B138" s="74" t="s">
        <v>13</v>
      </c>
      <c r="C138" s="128"/>
      <c r="D138" s="128"/>
      <c r="E138" s="128"/>
      <c r="F138" s="128"/>
      <c r="G138" s="128"/>
      <c r="H138" s="128"/>
      <c r="I138" s="128"/>
      <c r="J138" s="128"/>
      <c r="K138" s="128"/>
      <c r="L138" s="128"/>
      <c r="M138" s="82"/>
      <c r="N138" s="71"/>
      <c r="O138" s="6"/>
    </row>
    <row r="139" spans="1:15" x14ac:dyDescent="0.3">
      <c r="B139" s="75" t="s">
        <v>14</v>
      </c>
      <c r="C139" s="128"/>
      <c r="D139" s="128"/>
      <c r="E139" s="128"/>
      <c r="F139" s="128"/>
      <c r="G139" s="128"/>
      <c r="H139" s="128"/>
      <c r="I139" s="128"/>
      <c r="J139" s="128"/>
      <c r="K139" s="128"/>
      <c r="L139" s="128"/>
      <c r="M139" s="82"/>
      <c r="N139" s="71"/>
      <c r="O139" s="6"/>
    </row>
    <row r="140" spans="1:15" x14ac:dyDescent="0.3">
      <c r="B140" s="75" t="s">
        <v>15</v>
      </c>
      <c r="C140" s="73">
        <f>SUM(D140:L140)</f>
        <v>780000</v>
      </c>
      <c r="D140" s="28">
        <f t="shared" ref="D140:F140" si="66">D141+D142</f>
        <v>0</v>
      </c>
      <c r="E140" s="28">
        <f t="shared" si="66"/>
        <v>0</v>
      </c>
      <c r="F140" s="104">
        <f t="shared" si="66"/>
        <v>0</v>
      </c>
      <c r="G140" s="28">
        <f t="shared" ref="G140:L140" si="67">G141+G142</f>
        <v>0</v>
      </c>
      <c r="H140" s="28">
        <f t="shared" si="67"/>
        <v>500000</v>
      </c>
      <c r="I140" s="28">
        <f t="shared" si="67"/>
        <v>70000</v>
      </c>
      <c r="J140" s="28">
        <f t="shared" si="67"/>
        <v>70000</v>
      </c>
      <c r="K140" s="28">
        <f t="shared" si="67"/>
        <v>70000</v>
      </c>
      <c r="L140" s="28">
        <f t="shared" si="67"/>
        <v>70000</v>
      </c>
      <c r="M140" s="82"/>
      <c r="N140" s="71"/>
      <c r="O140" s="6"/>
    </row>
    <row r="141" spans="1:15" x14ac:dyDescent="0.3">
      <c r="B141" s="75" t="s">
        <v>11</v>
      </c>
      <c r="C141" s="73">
        <f>SUM(D141:L141)</f>
        <v>780000</v>
      </c>
      <c r="D141" s="28">
        <v>0</v>
      </c>
      <c r="E141" s="28">
        <v>0</v>
      </c>
      <c r="F141" s="104">
        <v>0</v>
      </c>
      <c r="G141" s="28">
        <v>0</v>
      </c>
      <c r="H141" s="28">
        <v>500000</v>
      </c>
      <c r="I141" s="28">
        <v>70000</v>
      </c>
      <c r="J141" s="28">
        <v>70000</v>
      </c>
      <c r="K141" s="28">
        <v>70000</v>
      </c>
      <c r="L141" s="28">
        <v>70000</v>
      </c>
      <c r="M141" s="82"/>
      <c r="N141" s="71"/>
      <c r="O141" s="6"/>
    </row>
    <row r="142" spans="1:15" ht="57.6" x14ac:dyDescent="0.3">
      <c r="B142" s="75" t="s">
        <v>12</v>
      </c>
      <c r="C142" s="73">
        <f>SUM(D142:L142)</f>
        <v>0</v>
      </c>
      <c r="D142" s="28">
        <v>0</v>
      </c>
      <c r="E142" s="28">
        <v>0</v>
      </c>
      <c r="F142" s="104">
        <v>0</v>
      </c>
      <c r="G142" s="28">
        <v>0</v>
      </c>
      <c r="H142" s="28">
        <v>0</v>
      </c>
      <c r="I142" s="28">
        <v>0</v>
      </c>
      <c r="J142" s="28">
        <v>0</v>
      </c>
      <c r="K142" s="28">
        <v>0</v>
      </c>
      <c r="L142" s="28">
        <v>0</v>
      </c>
      <c r="M142" s="82"/>
      <c r="N142" s="71"/>
      <c r="O142" s="6"/>
    </row>
    <row r="143" spans="1:15" ht="28.8" x14ac:dyDescent="0.3">
      <c r="A143" s="136" t="s">
        <v>65</v>
      </c>
      <c r="B143" s="137"/>
      <c r="C143" s="137"/>
      <c r="D143" s="137"/>
      <c r="E143" s="137"/>
      <c r="F143" s="137"/>
      <c r="G143" s="137"/>
      <c r="H143" s="137"/>
      <c r="I143" s="137"/>
      <c r="J143" s="137"/>
      <c r="K143" s="137"/>
      <c r="L143" s="138"/>
      <c r="M143" s="82" t="s">
        <v>36</v>
      </c>
      <c r="N143" s="64" t="s">
        <v>28</v>
      </c>
      <c r="O143" s="6"/>
    </row>
    <row r="144" spans="1:15" hidden="1" x14ac:dyDescent="0.3">
      <c r="B144" s="74" t="s">
        <v>4</v>
      </c>
      <c r="C144" s="73">
        <f t="shared" ref="C144:C150" si="68">SUM(D144:L144)</f>
        <v>0</v>
      </c>
      <c r="D144" s="31">
        <f>SUM(A145:A148)</f>
        <v>0</v>
      </c>
      <c r="E144" s="30"/>
      <c r="F144" s="107"/>
      <c r="G144" s="31">
        <f>SUM(G145:G148)</f>
        <v>0</v>
      </c>
      <c r="H144" s="30"/>
      <c r="I144" s="30"/>
      <c r="J144" s="30"/>
      <c r="K144" s="30"/>
      <c r="L144" s="30"/>
      <c r="M144" s="82"/>
      <c r="N144" s="71"/>
      <c r="O144" s="6"/>
    </row>
    <row r="145" spans="1:15" hidden="1" x14ac:dyDescent="0.3">
      <c r="B145" s="75" t="s">
        <v>7</v>
      </c>
      <c r="C145" s="73">
        <f t="shared" si="68"/>
        <v>0</v>
      </c>
      <c r="D145" s="31"/>
      <c r="E145" s="30"/>
      <c r="F145" s="107"/>
      <c r="G145" s="31"/>
      <c r="H145" s="30"/>
      <c r="I145" s="30"/>
      <c r="J145" s="30"/>
      <c r="K145" s="30"/>
      <c r="L145" s="30"/>
      <c r="M145" s="82"/>
      <c r="N145" s="71"/>
      <c r="O145" s="6"/>
    </row>
    <row r="146" spans="1:15" hidden="1" x14ac:dyDescent="0.3">
      <c r="B146" s="75" t="s">
        <v>8</v>
      </c>
      <c r="C146" s="73">
        <f t="shared" si="68"/>
        <v>0</v>
      </c>
      <c r="D146" s="31"/>
      <c r="E146" s="30"/>
      <c r="F146" s="107"/>
      <c r="G146" s="31"/>
      <c r="H146" s="30"/>
      <c r="I146" s="30"/>
      <c r="J146" s="30"/>
      <c r="K146" s="30"/>
      <c r="L146" s="30"/>
      <c r="M146" s="82"/>
      <c r="N146" s="71"/>
      <c r="O146" s="6"/>
    </row>
    <row r="147" spans="1:15" ht="28.8" hidden="1" x14ac:dyDescent="0.3">
      <c r="B147" s="75" t="s">
        <v>9</v>
      </c>
      <c r="C147" s="73">
        <f t="shared" si="68"/>
        <v>0</v>
      </c>
      <c r="D147" s="31"/>
      <c r="E147" s="30"/>
      <c r="F147" s="107"/>
      <c r="G147" s="31"/>
      <c r="H147" s="30"/>
      <c r="I147" s="30"/>
      <c r="J147" s="30"/>
      <c r="K147" s="30"/>
      <c r="L147" s="30"/>
      <c r="M147" s="82"/>
      <c r="N147" s="71"/>
      <c r="O147" s="6"/>
    </row>
    <row r="148" spans="1:15" hidden="1" x14ac:dyDescent="0.3">
      <c r="B148" s="74" t="s">
        <v>10</v>
      </c>
      <c r="C148" s="73">
        <f t="shared" si="68"/>
        <v>0</v>
      </c>
      <c r="D148" s="31">
        <f>D149+D150</f>
        <v>0</v>
      </c>
      <c r="E148" s="30"/>
      <c r="F148" s="107"/>
      <c r="G148" s="31">
        <f>G149+G150</f>
        <v>0</v>
      </c>
      <c r="H148" s="30"/>
      <c r="I148" s="30"/>
      <c r="J148" s="30"/>
      <c r="K148" s="30"/>
      <c r="L148" s="30"/>
      <c r="M148" s="82"/>
      <c r="N148" s="71"/>
      <c r="O148" s="6"/>
    </row>
    <row r="149" spans="1:15" hidden="1" x14ac:dyDescent="0.3">
      <c r="B149" s="75" t="s">
        <v>11</v>
      </c>
      <c r="C149" s="73">
        <f t="shared" si="68"/>
        <v>0</v>
      </c>
      <c r="D149" s="31"/>
      <c r="E149" s="30"/>
      <c r="F149" s="107"/>
      <c r="G149" s="31"/>
      <c r="H149" s="30"/>
      <c r="I149" s="30"/>
      <c r="J149" s="30"/>
      <c r="K149" s="30"/>
      <c r="L149" s="30"/>
      <c r="M149" s="82"/>
      <c r="N149" s="71"/>
      <c r="O149" s="6"/>
    </row>
    <row r="150" spans="1:15" ht="57.6" hidden="1" x14ac:dyDescent="0.3">
      <c r="B150" s="75" t="s">
        <v>12</v>
      </c>
      <c r="C150" s="73">
        <f t="shared" si="68"/>
        <v>0</v>
      </c>
      <c r="D150" s="31"/>
      <c r="E150" s="30"/>
      <c r="F150" s="107"/>
      <c r="G150" s="31"/>
      <c r="H150" s="30"/>
      <c r="I150" s="30"/>
      <c r="J150" s="30"/>
      <c r="K150" s="30"/>
      <c r="L150" s="30"/>
      <c r="M150" s="82"/>
      <c r="N150" s="71"/>
      <c r="O150" s="6"/>
    </row>
    <row r="151" spans="1:15" hidden="1" x14ac:dyDescent="0.3">
      <c r="B151" s="74" t="s">
        <v>13</v>
      </c>
      <c r="C151" s="128"/>
      <c r="D151" s="128"/>
      <c r="E151" s="128"/>
      <c r="F151" s="128"/>
      <c r="G151" s="128"/>
      <c r="H151" s="128"/>
      <c r="I151" s="128"/>
      <c r="J151" s="128"/>
      <c r="K151" s="128"/>
      <c r="L151" s="128"/>
      <c r="M151" s="82"/>
      <c r="N151" s="71"/>
      <c r="O151" s="6"/>
    </row>
    <row r="152" spans="1:15" hidden="1" x14ac:dyDescent="0.3">
      <c r="B152" s="75" t="s">
        <v>14</v>
      </c>
      <c r="C152" s="128"/>
      <c r="D152" s="128"/>
      <c r="E152" s="128"/>
      <c r="F152" s="128"/>
      <c r="G152" s="128"/>
      <c r="H152" s="128"/>
      <c r="I152" s="128"/>
      <c r="J152" s="128"/>
      <c r="K152" s="128"/>
      <c r="L152" s="128"/>
      <c r="M152" s="82"/>
      <c r="N152" s="71"/>
      <c r="O152" s="6"/>
    </row>
    <row r="153" spans="1:15" hidden="1" x14ac:dyDescent="0.3">
      <c r="B153" s="75" t="s">
        <v>15</v>
      </c>
      <c r="C153" s="73">
        <f>SUM(D153:L153)</f>
        <v>0</v>
      </c>
      <c r="D153" s="31">
        <f>D154+D155</f>
        <v>0</v>
      </c>
      <c r="E153" s="30"/>
      <c r="F153" s="107"/>
      <c r="G153" s="31">
        <f>G154+G155</f>
        <v>0</v>
      </c>
      <c r="H153" s="30"/>
      <c r="I153" s="30"/>
      <c r="J153" s="30"/>
      <c r="K153" s="30"/>
      <c r="L153" s="30"/>
      <c r="M153" s="82"/>
      <c r="N153" s="71"/>
      <c r="O153" s="6"/>
    </row>
    <row r="154" spans="1:15" hidden="1" x14ac:dyDescent="0.3">
      <c r="B154" s="75" t="s">
        <v>11</v>
      </c>
      <c r="C154" s="73">
        <f>SUM(D154:L154)</f>
        <v>0</v>
      </c>
      <c r="D154" s="31"/>
      <c r="E154" s="30"/>
      <c r="F154" s="107"/>
      <c r="G154" s="31"/>
      <c r="H154" s="30"/>
      <c r="I154" s="30"/>
      <c r="J154" s="30"/>
      <c r="K154" s="30"/>
      <c r="L154" s="30"/>
      <c r="M154" s="82"/>
      <c r="N154" s="71"/>
      <c r="O154" s="6"/>
    </row>
    <row r="155" spans="1:15" ht="57.6" hidden="1" x14ac:dyDescent="0.3">
      <c r="B155" s="75" t="s">
        <v>12</v>
      </c>
      <c r="C155" s="73">
        <f>SUM(D155:L155)</f>
        <v>0</v>
      </c>
      <c r="D155" s="31"/>
      <c r="E155" s="30"/>
      <c r="F155" s="107"/>
      <c r="G155" s="31"/>
      <c r="H155" s="30"/>
      <c r="I155" s="30"/>
      <c r="J155" s="30"/>
      <c r="K155" s="30"/>
      <c r="L155" s="30"/>
      <c r="M155" s="82"/>
      <c r="N155" s="71"/>
      <c r="O155" s="6"/>
    </row>
    <row r="156" spans="1:15" ht="14.1" customHeight="1" x14ac:dyDescent="0.3">
      <c r="A156" s="147" t="s">
        <v>19</v>
      </c>
      <c r="B156" s="147"/>
      <c r="C156" s="147"/>
      <c r="D156" s="147"/>
      <c r="E156" s="147"/>
      <c r="F156" s="147"/>
      <c r="G156" s="147"/>
      <c r="H156" s="147"/>
      <c r="I156" s="147"/>
      <c r="J156" s="147"/>
      <c r="K156" s="147"/>
      <c r="L156" s="32"/>
      <c r="M156" s="82"/>
      <c r="N156" s="71"/>
      <c r="O156" s="6"/>
    </row>
    <row r="157" spans="1:15" x14ac:dyDescent="0.3">
      <c r="B157" s="74" t="s">
        <v>4</v>
      </c>
      <c r="C157" s="73">
        <f t="shared" ref="C157:C163" si="69">SUM(D157:L157)</f>
        <v>35518721</v>
      </c>
      <c r="D157" s="94">
        <f t="shared" ref="D157:F157" si="70">D158+D159+D160+D161</f>
        <v>3493689</v>
      </c>
      <c r="E157" s="94">
        <f t="shared" si="70"/>
        <v>2354164</v>
      </c>
      <c r="F157" s="68">
        <f t="shared" si="70"/>
        <v>1670868</v>
      </c>
      <c r="G157" s="73">
        <f t="shared" ref="G157:L157" si="71">G158+G159+G160+G161</f>
        <v>0</v>
      </c>
      <c r="H157" s="73">
        <f t="shared" si="71"/>
        <v>5600000</v>
      </c>
      <c r="I157" s="73">
        <f t="shared" si="71"/>
        <v>5600000</v>
      </c>
      <c r="J157" s="73">
        <f t="shared" si="71"/>
        <v>5600000</v>
      </c>
      <c r="K157" s="73">
        <f t="shared" si="71"/>
        <v>5600000</v>
      </c>
      <c r="L157" s="73">
        <f t="shared" si="71"/>
        <v>5600000</v>
      </c>
      <c r="M157" s="82"/>
      <c r="N157" s="71"/>
      <c r="O157" s="6"/>
    </row>
    <row r="158" spans="1:15" x14ac:dyDescent="0.3">
      <c r="B158" s="75" t="s">
        <v>7</v>
      </c>
      <c r="C158" s="73">
        <f t="shared" si="69"/>
        <v>0</v>
      </c>
      <c r="D158" s="94">
        <v>0</v>
      </c>
      <c r="E158" s="94">
        <v>0</v>
      </c>
      <c r="F158" s="68">
        <v>0</v>
      </c>
      <c r="G158" s="73">
        <v>0</v>
      </c>
      <c r="H158" s="73">
        <v>0</v>
      </c>
      <c r="I158" s="73">
        <v>0</v>
      </c>
      <c r="J158" s="73">
        <v>0</v>
      </c>
      <c r="K158" s="73">
        <v>0</v>
      </c>
      <c r="L158" s="73">
        <v>0</v>
      </c>
      <c r="M158" s="82"/>
      <c r="N158" s="71"/>
      <c r="O158" s="6"/>
    </row>
    <row r="159" spans="1:15" x14ac:dyDescent="0.3">
      <c r="B159" s="75" t="s">
        <v>8</v>
      </c>
      <c r="C159" s="73">
        <f t="shared" si="69"/>
        <v>0</v>
      </c>
      <c r="D159" s="94">
        <v>0</v>
      </c>
      <c r="E159" s="94">
        <v>0</v>
      </c>
      <c r="F159" s="68">
        <v>0</v>
      </c>
      <c r="G159" s="73">
        <v>0</v>
      </c>
      <c r="H159" s="73">
        <v>0</v>
      </c>
      <c r="I159" s="73">
        <v>0</v>
      </c>
      <c r="J159" s="73">
        <v>0</v>
      </c>
      <c r="K159" s="73">
        <v>0</v>
      </c>
      <c r="L159" s="73">
        <v>0</v>
      </c>
      <c r="M159" s="82"/>
      <c r="N159" s="71"/>
      <c r="O159" s="6"/>
    </row>
    <row r="160" spans="1:15" ht="28.8" x14ac:dyDescent="0.3">
      <c r="B160" s="75" t="s">
        <v>9</v>
      </c>
      <c r="C160" s="73">
        <f t="shared" si="69"/>
        <v>0</v>
      </c>
      <c r="D160" s="94">
        <v>0</v>
      </c>
      <c r="E160" s="94">
        <v>0</v>
      </c>
      <c r="F160" s="68">
        <v>0</v>
      </c>
      <c r="G160" s="73">
        <v>0</v>
      </c>
      <c r="H160" s="73">
        <v>0</v>
      </c>
      <c r="I160" s="73">
        <v>0</v>
      </c>
      <c r="J160" s="73">
        <v>0</v>
      </c>
      <c r="K160" s="73">
        <v>0</v>
      </c>
      <c r="L160" s="73">
        <v>0</v>
      </c>
      <c r="M160" s="82"/>
      <c r="N160" s="71"/>
      <c r="O160" s="6"/>
    </row>
    <row r="161" spans="1:15" x14ac:dyDescent="0.3">
      <c r="B161" s="74" t="s">
        <v>10</v>
      </c>
      <c r="C161" s="73">
        <f t="shared" si="69"/>
        <v>35518721</v>
      </c>
      <c r="D161" s="94">
        <f t="shared" ref="D161:F161" si="72">D162+D163</f>
        <v>3493689</v>
      </c>
      <c r="E161" s="94">
        <f t="shared" si="72"/>
        <v>2354164</v>
      </c>
      <c r="F161" s="68">
        <f t="shared" si="72"/>
        <v>1670868</v>
      </c>
      <c r="G161" s="73">
        <f t="shared" ref="G161:L161" si="73">G162+G163</f>
        <v>0</v>
      </c>
      <c r="H161" s="73">
        <f t="shared" si="73"/>
        <v>5600000</v>
      </c>
      <c r="I161" s="73">
        <f t="shared" si="73"/>
        <v>5600000</v>
      </c>
      <c r="J161" s="73">
        <f t="shared" si="73"/>
        <v>5600000</v>
      </c>
      <c r="K161" s="73">
        <f t="shared" si="73"/>
        <v>5600000</v>
      </c>
      <c r="L161" s="73">
        <f t="shared" si="73"/>
        <v>5600000</v>
      </c>
      <c r="M161" s="82"/>
      <c r="N161" s="71"/>
      <c r="O161" s="6"/>
    </row>
    <row r="162" spans="1:15" x14ac:dyDescent="0.3">
      <c r="B162" s="75" t="s">
        <v>11</v>
      </c>
      <c r="C162" s="73">
        <f t="shared" si="69"/>
        <v>35518721</v>
      </c>
      <c r="D162" s="94">
        <f t="shared" ref="D162:F162" si="74">D167+D170</f>
        <v>3493689</v>
      </c>
      <c r="E162" s="94">
        <f t="shared" si="74"/>
        <v>2354164</v>
      </c>
      <c r="F162" s="68">
        <f t="shared" si="74"/>
        <v>1670868</v>
      </c>
      <c r="G162" s="73">
        <f t="shared" ref="G162:L162" si="75">G167+G170</f>
        <v>0</v>
      </c>
      <c r="H162" s="73">
        <f t="shared" si="75"/>
        <v>5600000</v>
      </c>
      <c r="I162" s="73">
        <f t="shared" si="75"/>
        <v>5600000</v>
      </c>
      <c r="J162" s="73">
        <f t="shared" si="75"/>
        <v>5600000</v>
      </c>
      <c r="K162" s="73">
        <f t="shared" si="75"/>
        <v>5600000</v>
      </c>
      <c r="L162" s="73">
        <f t="shared" si="75"/>
        <v>5600000</v>
      </c>
      <c r="M162" s="82"/>
      <c r="N162" s="71"/>
      <c r="O162" s="6"/>
    </row>
    <row r="163" spans="1:15" ht="57.6" x14ac:dyDescent="0.3">
      <c r="B163" s="75" t="s">
        <v>12</v>
      </c>
      <c r="C163" s="73">
        <f t="shared" si="69"/>
        <v>0</v>
      </c>
      <c r="D163" s="94">
        <v>0</v>
      </c>
      <c r="E163" s="94">
        <v>0</v>
      </c>
      <c r="F163" s="68">
        <v>0</v>
      </c>
      <c r="G163" s="73">
        <v>0</v>
      </c>
      <c r="H163" s="73">
        <v>0</v>
      </c>
      <c r="I163" s="73">
        <v>0</v>
      </c>
      <c r="J163" s="73">
        <v>0</v>
      </c>
      <c r="K163" s="73">
        <v>0</v>
      </c>
      <c r="L163" s="73">
        <v>0</v>
      </c>
      <c r="M163" s="82"/>
      <c r="N163" s="71"/>
      <c r="O163" s="6"/>
    </row>
    <row r="164" spans="1:15" x14ac:dyDescent="0.3">
      <c r="B164" s="74" t="s">
        <v>13</v>
      </c>
      <c r="C164" s="128"/>
      <c r="D164" s="128"/>
      <c r="E164" s="128"/>
      <c r="F164" s="128"/>
      <c r="G164" s="128"/>
      <c r="H164" s="128"/>
      <c r="I164" s="128"/>
      <c r="J164" s="128"/>
      <c r="K164" s="128"/>
      <c r="L164" s="128"/>
      <c r="M164" s="82"/>
      <c r="N164" s="71"/>
      <c r="O164" s="6"/>
    </row>
    <row r="165" spans="1:15" x14ac:dyDescent="0.3">
      <c r="B165" s="75" t="s">
        <v>14</v>
      </c>
      <c r="C165" s="128"/>
      <c r="D165" s="128"/>
      <c r="E165" s="128"/>
      <c r="F165" s="128"/>
      <c r="G165" s="128"/>
      <c r="H165" s="128"/>
      <c r="I165" s="128"/>
      <c r="J165" s="128"/>
      <c r="K165" s="128"/>
      <c r="L165" s="128"/>
      <c r="M165" s="82"/>
      <c r="N165" s="71"/>
      <c r="O165" s="6"/>
    </row>
    <row r="166" spans="1:15" x14ac:dyDescent="0.3">
      <c r="B166" s="75" t="s">
        <v>15</v>
      </c>
      <c r="C166" s="73">
        <f t="shared" ref="C166:C171" si="76">SUM(D166:L166)</f>
        <v>34018721</v>
      </c>
      <c r="D166" s="94">
        <f t="shared" ref="D166:L166" si="77">D167</f>
        <v>3493689</v>
      </c>
      <c r="E166" s="94">
        <f t="shared" si="77"/>
        <v>2354164</v>
      </c>
      <c r="F166" s="68">
        <f t="shared" si="77"/>
        <v>1670868</v>
      </c>
      <c r="G166" s="73">
        <f t="shared" si="77"/>
        <v>0</v>
      </c>
      <c r="H166" s="73">
        <f t="shared" si="77"/>
        <v>5300000</v>
      </c>
      <c r="I166" s="73">
        <f t="shared" si="77"/>
        <v>5300000</v>
      </c>
      <c r="J166" s="73">
        <f t="shared" si="77"/>
        <v>5300000</v>
      </c>
      <c r="K166" s="73">
        <f t="shared" si="77"/>
        <v>5300000</v>
      </c>
      <c r="L166" s="73">
        <f t="shared" si="77"/>
        <v>5300000</v>
      </c>
      <c r="M166" s="82"/>
      <c r="N166" s="71"/>
      <c r="O166" s="6"/>
    </row>
    <row r="167" spans="1:15" x14ac:dyDescent="0.3">
      <c r="B167" s="75" t="s">
        <v>11</v>
      </c>
      <c r="C167" s="73">
        <f t="shared" si="76"/>
        <v>34018721</v>
      </c>
      <c r="D167" s="10">
        <f t="shared" ref="D167:E167" si="78">D195+D208</f>
        <v>3493689</v>
      </c>
      <c r="E167" s="10">
        <f t="shared" si="78"/>
        <v>2354164</v>
      </c>
      <c r="F167" s="108">
        <f>F195+F208</f>
        <v>1670868</v>
      </c>
      <c r="G167" s="10">
        <f t="shared" ref="G167:L167" si="79">G195+G208</f>
        <v>0</v>
      </c>
      <c r="H167" s="10">
        <f t="shared" si="79"/>
        <v>5300000</v>
      </c>
      <c r="I167" s="10">
        <f t="shared" si="79"/>
        <v>5300000</v>
      </c>
      <c r="J167" s="10">
        <f t="shared" si="79"/>
        <v>5300000</v>
      </c>
      <c r="K167" s="10">
        <f t="shared" si="79"/>
        <v>5300000</v>
      </c>
      <c r="L167" s="10">
        <f t="shared" si="79"/>
        <v>5300000</v>
      </c>
      <c r="M167" s="82"/>
      <c r="N167" s="71"/>
      <c r="O167" s="6"/>
    </row>
    <row r="168" spans="1:15" ht="57.6" x14ac:dyDescent="0.3">
      <c r="B168" s="75" t="s">
        <v>12</v>
      </c>
      <c r="C168" s="73">
        <f t="shared" si="76"/>
        <v>0</v>
      </c>
      <c r="D168" s="94">
        <v>0</v>
      </c>
      <c r="E168" s="94">
        <v>0</v>
      </c>
      <c r="F168" s="68">
        <v>0</v>
      </c>
      <c r="G168" s="73">
        <v>0</v>
      </c>
      <c r="H168" s="73">
        <v>0</v>
      </c>
      <c r="I168" s="73">
        <v>0</v>
      </c>
      <c r="J168" s="73">
        <v>0</v>
      </c>
      <c r="K168" s="73">
        <v>0</v>
      </c>
      <c r="L168" s="73"/>
      <c r="M168" s="82"/>
      <c r="N168" s="71"/>
      <c r="O168" s="6"/>
    </row>
    <row r="169" spans="1:15" ht="28.8" x14ac:dyDescent="0.3">
      <c r="B169" s="75" t="s">
        <v>16</v>
      </c>
      <c r="C169" s="73">
        <f t="shared" si="76"/>
        <v>1500000</v>
      </c>
      <c r="D169" s="94">
        <f t="shared" ref="D169:F169" si="80">D247+D282</f>
        <v>0</v>
      </c>
      <c r="E169" s="94">
        <f t="shared" si="80"/>
        <v>0</v>
      </c>
      <c r="F169" s="68">
        <f t="shared" si="80"/>
        <v>0</v>
      </c>
      <c r="G169" s="73">
        <f t="shared" ref="G169:L169" si="81">G247+G282</f>
        <v>0</v>
      </c>
      <c r="H169" s="73">
        <f t="shared" si="81"/>
        <v>300000</v>
      </c>
      <c r="I169" s="73">
        <f t="shared" si="81"/>
        <v>300000</v>
      </c>
      <c r="J169" s="73">
        <f t="shared" si="81"/>
        <v>300000</v>
      </c>
      <c r="K169" s="73">
        <f t="shared" si="81"/>
        <v>300000</v>
      </c>
      <c r="L169" s="73">
        <f t="shared" si="81"/>
        <v>300000</v>
      </c>
      <c r="M169" s="82"/>
      <c r="N169" s="71"/>
      <c r="O169" s="6"/>
    </row>
    <row r="170" spans="1:15" x14ac:dyDescent="0.3">
      <c r="B170" s="75" t="s">
        <v>11</v>
      </c>
      <c r="C170" s="73">
        <f t="shared" si="76"/>
        <v>1500000</v>
      </c>
      <c r="D170" s="94">
        <f t="shared" ref="D170:F170" si="82">D247+D282</f>
        <v>0</v>
      </c>
      <c r="E170" s="94">
        <f t="shared" si="82"/>
        <v>0</v>
      </c>
      <c r="F170" s="68">
        <f t="shared" si="82"/>
        <v>0</v>
      </c>
      <c r="G170" s="73">
        <f t="shared" ref="G170:L170" si="83">G247+G282</f>
        <v>0</v>
      </c>
      <c r="H170" s="73">
        <f t="shared" si="83"/>
        <v>300000</v>
      </c>
      <c r="I170" s="73">
        <f t="shared" si="83"/>
        <v>300000</v>
      </c>
      <c r="J170" s="73">
        <f t="shared" si="83"/>
        <v>300000</v>
      </c>
      <c r="K170" s="73">
        <f t="shared" si="83"/>
        <v>300000</v>
      </c>
      <c r="L170" s="73">
        <f t="shared" si="83"/>
        <v>300000</v>
      </c>
      <c r="M170" s="82"/>
      <c r="N170" s="71"/>
      <c r="O170" s="6"/>
    </row>
    <row r="171" spans="1:15" ht="57.6" x14ac:dyDescent="0.3">
      <c r="B171" s="75" t="s">
        <v>12</v>
      </c>
      <c r="C171" s="73">
        <f t="shared" si="76"/>
        <v>0</v>
      </c>
      <c r="D171" s="94">
        <v>0</v>
      </c>
      <c r="E171" s="94">
        <v>0</v>
      </c>
      <c r="F171" s="68">
        <v>0</v>
      </c>
      <c r="G171" s="73">
        <v>0</v>
      </c>
      <c r="H171" s="73">
        <v>0</v>
      </c>
      <c r="I171" s="73">
        <v>0</v>
      </c>
      <c r="J171" s="73">
        <v>0</v>
      </c>
      <c r="K171" s="73">
        <v>0</v>
      </c>
      <c r="L171" s="73">
        <v>0</v>
      </c>
      <c r="M171" s="82"/>
      <c r="N171" s="71"/>
      <c r="O171" s="6"/>
    </row>
    <row r="172" spans="1:15" ht="75.599999999999994" customHeight="1" x14ac:dyDescent="0.3">
      <c r="A172" s="136" t="s">
        <v>66</v>
      </c>
      <c r="B172" s="137"/>
      <c r="C172" s="137"/>
      <c r="D172" s="137"/>
      <c r="E172" s="137"/>
      <c r="F172" s="137"/>
      <c r="G172" s="137"/>
      <c r="H172" s="137"/>
      <c r="I172" s="137"/>
      <c r="J172" s="137"/>
      <c r="K172" s="137"/>
      <c r="L172" s="138"/>
      <c r="M172" s="82" t="s">
        <v>36</v>
      </c>
      <c r="N172" s="64" t="s">
        <v>37</v>
      </c>
      <c r="O172" s="6"/>
    </row>
    <row r="173" spans="1:15" hidden="1" x14ac:dyDescent="0.3">
      <c r="A173" s="15"/>
      <c r="B173" s="16" t="s">
        <v>4</v>
      </c>
      <c r="C173" s="22">
        <f t="shared" ref="C173:C184" si="84">SUM(D173:L173)</f>
        <v>0</v>
      </c>
      <c r="D173" s="26"/>
      <c r="E173" s="18"/>
      <c r="F173" s="103"/>
      <c r="G173" s="26"/>
      <c r="H173" s="18"/>
      <c r="I173" s="18"/>
      <c r="J173" s="18"/>
      <c r="K173" s="18"/>
      <c r="L173" s="18"/>
      <c r="M173" s="82"/>
      <c r="N173" s="71"/>
      <c r="O173" s="6"/>
    </row>
    <row r="174" spans="1:15" hidden="1" x14ac:dyDescent="0.3">
      <c r="A174" s="15"/>
      <c r="B174" s="21" t="s">
        <v>7</v>
      </c>
      <c r="C174" s="22">
        <f t="shared" si="84"/>
        <v>0</v>
      </c>
      <c r="D174" s="26"/>
      <c r="E174" s="18"/>
      <c r="F174" s="103"/>
      <c r="G174" s="26"/>
      <c r="H174" s="18"/>
      <c r="I174" s="18"/>
      <c r="J174" s="18"/>
      <c r="K174" s="18"/>
      <c r="L174" s="18"/>
      <c r="M174" s="82"/>
      <c r="N174" s="71"/>
      <c r="O174" s="6"/>
    </row>
    <row r="175" spans="1:15" hidden="1" x14ac:dyDescent="0.3">
      <c r="A175" s="15"/>
      <c r="B175" s="21" t="s">
        <v>8</v>
      </c>
      <c r="C175" s="22">
        <f t="shared" si="84"/>
        <v>0</v>
      </c>
      <c r="D175" s="26"/>
      <c r="E175" s="18"/>
      <c r="F175" s="103"/>
      <c r="G175" s="26"/>
      <c r="H175" s="18"/>
      <c r="I175" s="18"/>
      <c r="J175" s="18"/>
      <c r="K175" s="18"/>
      <c r="L175" s="18"/>
      <c r="M175" s="82"/>
      <c r="N175" s="71"/>
      <c r="O175" s="6"/>
    </row>
    <row r="176" spans="1:15" ht="28.8" hidden="1" x14ac:dyDescent="0.3">
      <c r="A176" s="15"/>
      <c r="B176" s="21" t="s">
        <v>9</v>
      </c>
      <c r="C176" s="22">
        <f t="shared" si="84"/>
        <v>0</v>
      </c>
      <c r="D176" s="26"/>
      <c r="E176" s="18"/>
      <c r="F176" s="103"/>
      <c r="G176" s="26"/>
      <c r="H176" s="18"/>
      <c r="I176" s="18"/>
      <c r="J176" s="18"/>
      <c r="K176" s="18"/>
      <c r="L176" s="18"/>
      <c r="M176" s="82"/>
      <c r="N176" s="71"/>
      <c r="O176" s="6"/>
    </row>
    <row r="177" spans="1:15" hidden="1" x14ac:dyDescent="0.3">
      <c r="A177" s="15"/>
      <c r="B177" s="16" t="s">
        <v>10</v>
      </c>
      <c r="C177" s="22">
        <f t="shared" si="84"/>
        <v>0</v>
      </c>
      <c r="D177" s="26"/>
      <c r="E177" s="18"/>
      <c r="F177" s="103"/>
      <c r="G177" s="26"/>
      <c r="H177" s="18"/>
      <c r="I177" s="18"/>
      <c r="J177" s="18"/>
      <c r="K177" s="18"/>
      <c r="L177" s="18"/>
      <c r="M177" s="82"/>
      <c r="N177" s="71"/>
      <c r="O177" s="6"/>
    </row>
    <row r="178" spans="1:15" hidden="1" x14ac:dyDescent="0.3">
      <c r="A178" s="15"/>
      <c r="B178" s="21" t="s">
        <v>11</v>
      </c>
      <c r="C178" s="22">
        <f t="shared" si="84"/>
        <v>0</v>
      </c>
      <c r="D178" s="26"/>
      <c r="E178" s="18"/>
      <c r="F178" s="103"/>
      <c r="G178" s="26"/>
      <c r="H178" s="18"/>
      <c r="I178" s="18"/>
      <c r="J178" s="18"/>
      <c r="K178" s="18"/>
      <c r="L178" s="18"/>
      <c r="M178" s="82"/>
      <c r="N178" s="71"/>
      <c r="O178" s="6"/>
    </row>
    <row r="179" spans="1:15" ht="57.6" hidden="1" x14ac:dyDescent="0.3">
      <c r="A179" s="15"/>
      <c r="B179" s="21" t="s">
        <v>12</v>
      </c>
      <c r="C179" s="22">
        <f t="shared" si="84"/>
        <v>0</v>
      </c>
      <c r="D179" s="26"/>
      <c r="E179" s="18"/>
      <c r="F179" s="103"/>
      <c r="G179" s="26"/>
      <c r="H179" s="18"/>
      <c r="I179" s="18"/>
      <c r="J179" s="18"/>
      <c r="K179" s="18"/>
      <c r="L179" s="18"/>
      <c r="M179" s="82"/>
      <c r="N179" s="71"/>
      <c r="O179" s="6"/>
    </row>
    <row r="180" spans="1:15" hidden="1" x14ac:dyDescent="0.3">
      <c r="A180" s="15"/>
      <c r="B180" s="16" t="s">
        <v>13</v>
      </c>
      <c r="C180" s="22">
        <f t="shared" si="84"/>
        <v>0</v>
      </c>
      <c r="D180" s="26"/>
      <c r="E180" s="18"/>
      <c r="F180" s="103"/>
      <c r="G180" s="26"/>
      <c r="H180" s="18"/>
      <c r="I180" s="18"/>
      <c r="J180" s="18"/>
      <c r="K180" s="18"/>
      <c r="L180" s="18"/>
      <c r="M180" s="82"/>
      <c r="N180" s="71"/>
      <c r="O180" s="6"/>
    </row>
    <row r="181" spans="1:15" hidden="1" x14ac:dyDescent="0.3">
      <c r="A181" s="15"/>
      <c r="B181" s="21" t="s">
        <v>14</v>
      </c>
      <c r="C181" s="22">
        <f t="shared" si="84"/>
        <v>0</v>
      </c>
      <c r="D181" s="26"/>
      <c r="E181" s="18"/>
      <c r="F181" s="103"/>
      <c r="G181" s="26"/>
      <c r="H181" s="18"/>
      <c r="I181" s="18"/>
      <c r="J181" s="18"/>
      <c r="K181" s="18"/>
      <c r="L181" s="18"/>
      <c r="M181" s="82"/>
      <c r="N181" s="71"/>
      <c r="O181" s="6"/>
    </row>
    <row r="182" spans="1:15" hidden="1" x14ac:dyDescent="0.3">
      <c r="A182" s="15"/>
      <c r="B182" s="21" t="s">
        <v>15</v>
      </c>
      <c r="C182" s="22">
        <f t="shared" si="84"/>
        <v>0</v>
      </c>
      <c r="D182" s="26"/>
      <c r="E182" s="18"/>
      <c r="F182" s="103"/>
      <c r="G182" s="26"/>
      <c r="H182" s="18"/>
      <c r="I182" s="18"/>
      <c r="J182" s="18"/>
      <c r="K182" s="18"/>
      <c r="L182" s="18"/>
      <c r="M182" s="82"/>
      <c r="N182" s="71"/>
      <c r="O182" s="6"/>
    </row>
    <row r="183" spans="1:15" hidden="1" x14ac:dyDescent="0.3">
      <c r="A183" s="15"/>
      <c r="B183" s="21" t="s">
        <v>11</v>
      </c>
      <c r="C183" s="22">
        <f t="shared" si="84"/>
        <v>50000</v>
      </c>
      <c r="D183" s="26"/>
      <c r="E183" s="18"/>
      <c r="F183" s="103"/>
      <c r="G183" s="26">
        <v>50000</v>
      </c>
      <c r="H183" s="18"/>
      <c r="I183" s="18"/>
      <c r="J183" s="18"/>
      <c r="K183" s="18"/>
      <c r="L183" s="18"/>
      <c r="M183" s="82"/>
      <c r="N183" s="71"/>
      <c r="O183" s="6"/>
    </row>
    <row r="184" spans="1:15" ht="6" hidden="1" customHeight="1" x14ac:dyDescent="0.3">
      <c r="A184" s="15"/>
      <c r="B184" s="21" t="s">
        <v>12</v>
      </c>
      <c r="C184" s="22">
        <f t="shared" si="84"/>
        <v>0</v>
      </c>
      <c r="D184" s="26"/>
      <c r="E184" s="18"/>
      <c r="F184" s="103"/>
      <c r="G184" s="26"/>
      <c r="H184" s="18"/>
      <c r="I184" s="18"/>
      <c r="J184" s="18"/>
      <c r="K184" s="18"/>
      <c r="L184" s="18"/>
      <c r="M184" s="82"/>
      <c r="N184" s="71"/>
      <c r="O184" s="6"/>
    </row>
    <row r="185" spans="1:15" ht="123" customHeight="1" x14ac:dyDescent="0.3">
      <c r="A185" s="146" t="s">
        <v>67</v>
      </c>
      <c r="B185" s="146"/>
      <c r="C185" s="146"/>
      <c r="D185" s="146"/>
      <c r="E185" s="146"/>
      <c r="F185" s="146"/>
      <c r="G185" s="146"/>
      <c r="H185" s="146"/>
      <c r="I185" s="146"/>
      <c r="J185" s="146"/>
      <c r="K185" s="146"/>
      <c r="L185" s="146"/>
      <c r="M185" s="83" t="s">
        <v>118</v>
      </c>
      <c r="N185" s="64" t="s">
        <v>53</v>
      </c>
      <c r="O185" s="6">
        <v>433</v>
      </c>
    </row>
    <row r="186" spans="1:15" x14ac:dyDescent="0.3">
      <c r="B186" s="74" t="s">
        <v>4</v>
      </c>
      <c r="C186" s="28">
        <f t="shared" ref="C186:C192" si="85">SUM(D186:L186)</f>
        <v>30634850</v>
      </c>
      <c r="D186" s="28">
        <f t="shared" ref="D186:F186" si="86">D187+D188+D189+D190</f>
        <v>2865732</v>
      </c>
      <c r="E186" s="28">
        <f t="shared" si="86"/>
        <v>1726207</v>
      </c>
      <c r="F186" s="104">
        <f t="shared" si="86"/>
        <v>1042911</v>
      </c>
      <c r="G186" s="28">
        <f t="shared" ref="G186:L186" si="87">G187+G188+G189+G190</f>
        <v>0</v>
      </c>
      <c r="H186" s="28">
        <f t="shared" si="87"/>
        <v>5000000</v>
      </c>
      <c r="I186" s="28">
        <f t="shared" si="87"/>
        <v>5000000</v>
      </c>
      <c r="J186" s="28">
        <f t="shared" si="87"/>
        <v>5000000</v>
      </c>
      <c r="K186" s="28">
        <f t="shared" si="87"/>
        <v>5000000</v>
      </c>
      <c r="L186" s="28">
        <f t="shared" si="87"/>
        <v>5000000</v>
      </c>
      <c r="M186" s="82"/>
      <c r="N186" s="77"/>
      <c r="O186" s="6"/>
    </row>
    <row r="187" spans="1:15" x14ac:dyDescent="0.3">
      <c r="B187" s="75" t="s">
        <v>7</v>
      </c>
      <c r="C187" s="28">
        <f t="shared" si="85"/>
        <v>0</v>
      </c>
      <c r="D187" s="28">
        <v>0</v>
      </c>
      <c r="E187" s="28">
        <v>0</v>
      </c>
      <c r="F187" s="104">
        <v>0</v>
      </c>
      <c r="G187" s="28">
        <v>0</v>
      </c>
      <c r="H187" s="28">
        <v>0</v>
      </c>
      <c r="I187" s="28">
        <v>0</v>
      </c>
      <c r="J187" s="28">
        <v>0</v>
      </c>
      <c r="K187" s="28">
        <v>0</v>
      </c>
      <c r="L187" s="28">
        <v>0</v>
      </c>
      <c r="M187" s="82"/>
      <c r="N187" s="71"/>
      <c r="O187" s="6"/>
    </row>
    <row r="188" spans="1:15" x14ac:dyDescent="0.3">
      <c r="B188" s="75" t="s">
        <v>8</v>
      </c>
      <c r="C188" s="28">
        <f t="shared" si="85"/>
        <v>0</v>
      </c>
      <c r="D188" s="28">
        <v>0</v>
      </c>
      <c r="E188" s="28">
        <v>0</v>
      </c>
      <c r="F188" s="104">
        <v>0</v>
      </c>
      <c r="G188" s="28">
        <v>0</v>
      </c>
      <c r="H188" s="28">
        <v>0</v>
      </c>
      <c r="I188" s="28">
        <v>0</v>
      </c>
      <c r="J188" s="28">
        <v>0</v>
      </c>
      <c r="K188" s="28">
        <v>0</v>
      </c>
      <c r="L188" s="28">
        <v>0</v>
      </c>
      <c r="M188" s="82"/>
      <c r="N188" s="64"/>
      <c r="O188" s="6"/>
    </row>
    <row r="189" spans="1:15" ht="28.8" x14ac:dyDescent="0.3">
      <c r="B189" s="75" t="s">
        <v>9</v>
      </c>
      <c r="C189" s="28">
        <f t="shared" si="85"/>
        <v>0</v>
      </c>
      <c r="D189" s="28">
        <v>0</v>
      </c>
      <c r="E189" s="28">
        <v>0</v>
      </c>
      <c r="F189" s="104">
        <v>0</v>
      </c>
      <c r="G189" s="28">
        <v>0</v>
      </c>
      <c r="H189" s="28">
        <v>0</v>
      </c>
      <c r="I189" s="28">
        <v>0</v>
      </c>
      <c r="J189" s="28">
        <v>0</v>
      </c>
      <c r="K189" s="28">
        <v>0</v>
      </c>
      <c r="L189" s="28">
        <v>0</v>
      </c>
      <c r="M189" s="83"/>
      <c r="N189" s="71"/>
      <c r="O189" s="6"/>
    </row>
    <row r="190" spans="1:15" x14ac:dyDescent="0.3">
      <c r="B190" s="74" t="s">
        <v>10</v>
      </c>
      <c r="C190" s="28">
        <f t="shared" si="85"/>
        <v>30634850</v>
      </c>
      <c r="D190" s="28">
        <f t="shared" ref="D190:L190" si="88">D191</f>
        <v>2865732</v>
      </c>
      <c r="E190" s="28">
        <f t="shared" si="88"/>
        <v>1726207</v>
      </c>
      <c r="F190" s="104">
        <f t="shared" si="88"/>
        <v>1042911</v>
      </c>
      <c r="G190" s="28">
        <f t="shared" si="88"/>
        <v>0</v>
      </c>
      <c r="H190" s="28">
        <f t="shared" si="88"/>
        <v>5000000</v>
      </c>
      <c r="I190" s="28">
        <f t="shared" si="88"/>
        <v>5000000</v>
      </c>
      <c r="J190" s="28">
        <f t="shared" si="88"/>
        <v>5000000</v>
      </c>
      <c r="K190" s="28">
        <f t="shared" si="88"/>
        <v>5000000</v>
      </c>
      <c r="L190" s="28">
        <f t="shared" si="88"/>
        <v>5000000</v>
      </c>
      <c r="M190" s="82"/>
      <c r="N190" s="71"/>
      <c r="O190" s="6"/>
    </row>
    <row r="191" spans="1:15" x14ac:dyDescent="0.3">
      <c r="B191" s="75" t="s">
        <v>11</v>
      </c>
      <c r="C191" s="28">
        <f t="shared" si="85"/>
        <v>30634850</v>
      </c>
      <c r="D191" s="28">
        <f t="shared" ref="D191:F191" si="89">D195</f>
        <v>2865732</v>
      </c>
      <c r="E191" s="28">
        <f t="shared" si="89"/>
        <v>1726207</v>
      </c>
      <c r="F191" s="104">
        <f t="shared" si="89"/>
        <v>1042911</v>
      </c>
      <c r="G191" s="28">
        <f t="shared" ref="G191:L191" si="90">G195</f>
        <v>0</v>
      </c>
      <c r="H191" s="28">
        <f t="shared" si="90"/>
        <v>5000000</v>
      </c>
      <c r="I191" s="28">
        <f t="shared" si="90"/>
        <v>5000000</v>
      </c>
      <c r="J191" s="28">
        <f t="shared" si="90"/>
        <v>5000000</v>
      </c>
      <c r="K191" s="28">
        <f t="shared" si="90"/>
        <v>5000000</v>
      </c>
      <c r="L191" s="28">
        <f t="shared" si="90"/>
        <v>5000000</v>
      </c>
      <c r="M191" s="82"/>
      <c r="N191" s="71"/>
      <c r="O191" s="6"/>
    </row>
    <row r="192" spans="1:15" ht="57.6" x14ac:dyDescent="0.3">
      <c r="B192" s="75" t="s">
        <v>12</v>
      </c>
      <c r="C192" s="28">
        <f t="shared" si="85"/>
        <v>0</v>
      </c>
      <c r="D192" s="28">
        <v>0</v>
      </c>
      <c r="E192" s="28">
        <v>0</v>
      </c>
      <c r="F192" s="104">
        <v>0</v>
      </c>
      <c r="G192" s="28">
        <v>0</v>
      </c>
      <c r="H192" s="28">
        <v>0</v>
      </c>
      <c r="I192" s="28">
        <v>0</v>
      </c>
      <c r="J192" s="28">
        <v>0</v>
      </c>
      <c r="K192" s="28">
        <v>0</v>
      </c>
      <c r="L192" s="28">
        <v>0</v>
      </c>
      <c r="M192" s="82"/>
      <c r="N192" s="71"/>
      <c r="O192" s="6"/>
    </row>
    <row r="193" spans="1:15" x14ac:dyDescent="0.3">
      <c r="B193" s="74" t="s">
        <v>13</v>
      </c>
      <c r="C193" s="148"/>
      <c r="D193" s="148"/>
      <c r="E193" s="148"/>
      <c r="F193" s="148"/>
      <c r="G193" s="148"/>
      <c r="H193" s="148"/>
      <c r="I193" s="148"/>
      <c r="J193" s="148"/>
      <c r="K193" s="148"/>
      <c r="L193" s="148"/>
      <c r="M193" s="82"/>
      <c r="N193" s="71"/>
      <c r="O193" s="6"/>
    </row>
    <row r="194" spans="1:15" x14ac:dyDescent="0.3">
      <c r="B194" s="75" t="s">
        <v>14</v>
      </c>
      <c r="C194" s="148"/>
      <c r="D194" s="148"/>
      <c r="E194" s="148"/>
      <c r="F194" s="148"/>
      <c r="G194" s="148"/>
      <c r="H194" s="148"/>
      <c r="I194" s="148"/>
      <c r="J194" s="148"/>
      <c r="K194" s="148"/>
      <c r="L194" s="148"/>
      <c r="M194" s="82"/>
      <c r="N194" s="71"/>
      <c r="O194" s="6"/>
    </row>
    <row r="195" spans="1:15" x14ac:dyDescent="0.3">
      <c r="B195" s="75" t="s">
        <v>15</v>
      </c>
      <c r="C195" s="28">
        <f>SUM(D195:L195)</f>
        <v>30634850</v>
      </c>
      <c r="D195" s="28">
        <f t="shared" ref="D195:L195" si="91">D196</f>
        <v>2865732</v>
      </c>
      <c r="E195" s="28">
        <f t="shared" si="91"/>
        <v>1726207</v>
      </c>
      <c r="F195" s="104">
        <f t="shared" si="91"/>
        <v>1042911</v>
      </c>
      <c r="G195" s="28">
        <f t="shared" si="91"/>
        <v>0</v>
      </c>
      <c r="H195" s="28">
        <f t="shared" si="91"/>
        <v>5000000</v>
      </c>
      <c r="I195" s="28">
        <f t="shared" si="91"/>
        <v>5000000</v>
      </c>
      <c r="J195" s="28">
        <f t="shared" si="91"/>
        <v>5000000</v>
      </c>
      <c r="K195" s="28">
        <f t="shared" si="91"/>
        <v>5000000</v>
      </c>
      <c r="L195" s="28">
        <f t="shared" si="91"/>
        <v>5000000</v>
      </c>
      <c r="M195" s="82"/>
      <c r="N195" s="71"/>
      <c r="O195" s="6"/>
    </row>
    <row r="196" spans="1:15" x14ac:dyDescent="0.3">
      <c r="B196" s="75" t="s">
        <v>11</v>
      </c>
      <c r="C196" s="28">
        <f>SUM(D196:L196)</f>
        <v>30634850</v>
      </c>
      <c r="D196" s="28">
        <f>1000000+1865732</f>
        <v>2865732</v>
      </c>
      <c r="E196" s="28">
        <v>1726207</v>
      </c>
      <c r="F196" s="104">
        <v>1042911</v>
      </c>
      <c r="G196" s="28">
        <v>0</v>
      </c>
      <c r="H196" s="28">
        <v>5000000</v>
      </c>
      <c r="I196" s="28">
        <v>5000000</v>
      </c>
      <c r="J196" s="28">
        <v>5000000</v>
      </c>
      <c r="K196" s="28">
        <v>5000000</v>
      </c>
      <c r="L196" s="28">
        <v>5000000</v>
      </c>
      <c r="M196" s="82"/>
      <c r="N196" s="71"/>
      <c r="O196" s="6"/>
    </row>
    <row r="197" spans="1:15" ht="57.6" x14ac:dyDescent="0.3">
      <c r="B197" s="75" t="s">
        <v>12</v>
      </c>
      <c r="C197" s="28">
        <f>SUM(D197:L197)</f>
        <v>0</v>
      </c>
      <c r="D197" s="28">
        <v>0</v>
      </c>
      <c r="E197" s="28">
        <v>0</v>
      </c>
      <c r="F197" s="104">
        <v>0</v>
      </c>
      <c r="G197" s="28">
        <v>0</v>
      </c>
      <c r="H197" s="28">
        <v>0</v>
      </c>
      <c r="I197" s="28">
        <v>0</v>
      </c>
      <c r="J197" s="28">
        <v>0</v>
      </c>
      <c r="K197" s="28">
        <v>0</v>
      </c>
      <c r="L197" s="28">
        <v>0</v>
      </c>
      <c r="M197" s="82"/>
      <c r="N197" s="71"/>
      <c r="O197" s="6"/>
    </row>
    <row r="198" spans="1:15" ht="126.75" customHeight="1" x14ac:dyDescent="0.3">
      <c r="A198" s="146" t="s">
        <v>68</v>
      </c>
      <c r="B198" s="146"/>
      <c r="C198" s="146"/>
      <c r="D198" s="146"/>
      <c r="E198" s="146"/>
      <c r="F198" s="146"/>
      <c r="G198" s="146"/>
      <c r="H198" s="146"/>
      <c r="I198" s="146"/>
      <c r="J198" s="146"/>
      <c r="K198" s="146"/>
      <c r="L198" s="146"/>
      <c r="M198" s="83" t="s">
        <v>107</v>
      </c>
      <c r="N198" s="65" t="s">
        <v>29</v>
      </c>
      <c r="O198" s="6">
        <v>433</v>
      </c>
    </row>
    <row r="199" spans="1:15" x14ac:dyDescent="0.3">
      <c r="B199" s="74" t="s">
        <v>4</v>
      </c>
      <c r="C199" s="28">
        <f t="shared" ref="C199:C205" si="92">SUM(D199:L199)</f>
        <v>3383871</v>
      </c>
      <c r="D199" s="28">
        <f t="shared" ref="D199:F199" si="93">D200+D201+D202+D203</f>
        <v>627957</v>
      </c>
      <c r="E199" s="28">
        <f t="shared" si="93"/>
        <v>627957</v>
      </c>
      <c r="F199" s="104">
        <f t="shared" si="93"/>
        <v>627957</v>
      </c>
      <c r="G199" s="28">
        <f t="shared" ref="G199:L199" si="94">G200+G201+G202+G203</f>
        <v>0</v>
      </c>
      <c r="H199" s="28">
        <f t="shared" si="94"/>
        <v>300000</v>
      </c>
      <c r="I199" s="28">
        <f t="shared" si="94"/>
        <v>300000</v>
      </c>
      <c r="J199" s="28">
        <f t="shared" si="94"/>
        <v>300000</v>
      </c>
      <c r="K199" s="28">
        <f t="shared" si="94"/>
        <v>300000</v>
      </c>
      <c r="L199" s="28">
        <f t="shared" si="94"/>
        <v>300000</v>
      </c>
      <c r="M199" s="82"/>
      <c r="N199" s="71"/>
      <c r="O199" s="6"/>
    </row>
    <row r="200" spans="1:15" x14ac:dyDescent="0.3">
      <c r="B200" s="75" t="s">
        <v>7</v>
      </c>
      <c r="C200" s="28">
        <f t="shared" si="92"/>
        <v>0</v>
      </c>
      <c r="D200" s="28">
        <v>0</v>
      </c>
      <c r="E200" s="28">
        <v>0</v>
      </c>
      <c r="F200" s="104">
        <v>0</v>
      </c>
      <c r="G200" s="28">
        <v>0</v>
      </c>
      <c r="H200" s="28">
        <v>0</v>
      </c>
      <c r="I200" s="28">
        <v>0</v>
      </c>
      <c r="J200" s="28">
        <v>0</v>
      </c>
      <c r="K200" s="28">
        <v>0</v>
      </c>
      <c r="L200" s="28">
        <v>0</v>
      </c>
      <c r="M200" s="82"/>
      <c r="N200" s="71"/>
      <c r="O200" s="6"/>
    </row>
    <row r="201" spans="1:15" x14ac:dyDescent="0.3">
      <c r="B201" s="75" t="s">
        <v>8</v>
      </c>
      <c r="C201" s="28">
        <f t="shared" si="92"/>
        <v>0</v>
      </c>
      <c r="D201" s="28">
        <v>0</v>
      </c>
      <c r="E201" s="28">
        <v>0</v>
      </c>
      <c r="F201" s="104">
        <v>0</v>
      </c>
      <c r="G201" s="28">
        <v>0</v>
      </c>
      <c r="H201" s="28">
        <v>0</v>
      </c>
      <c r="I201" s="28">
        <v>0</v>
      </c>
      <c r="J201" s="28">
        <v>0</v>
      </c>
      <c r="K201" s="28">
        <v>0</v>
      </c>
      <c r="L201" s="28">
        <v>0</v>
      </c>
      <c r="M201" s="82"/>
      <c r="N201" s="71"/>
      <c r="O201" s="6"/>
    </row>
    <row r="202" spans="1:15" ht="28.8" x14ac:dyDescent="0.3">
      <c r="B202" s="75" t="s">
        <v>9</v>
      </c>
      <c r="C202" s="28">
        <f t="shared" si="92"/>
        <v>0</v>
      </c>
      <c r="D202" s="28">
        <v>0</v>
      </c>
      <c r="E202" s="28">
        <v>0</v>
      </c>
      <c r="F202" s="104">
        <v>0</v>
      </c>
      <c r="G202" s="28">
        <v>0</v>
      </c>
      <c r="H202" s="28">
        <v>0</v>
      </c>
      <c r="I202" s="28">
        <v>0</v>
      </c>
      <c r="J202" s="28">
        <v>0</v>
      </c>
      <c r="K202" s="28">
        <v>0</v>
      </c>
      <c r="L202" s="28">
        <v>0</v>
      </c>
      <c r="M202" s="82"/>
      <c r="N202" s="71"/>
      <c r="O202" s="6"/>
    </row>
    <row r="203" spans="1:15" x14ac:dyDescent="0.3">
      <c r="B203" s="74" t="s">
        <v>10</v>
      </c>
      <c r="C203" s="28">
        <f t="shared" si="92"/>
        <v>3383871</v>
      </c>
      <c r="D203" s="28">
        <f t="shared" ref="D203:F204" si="95">D208</f>
        <v>627957</v>
      </c>
      <c r="E203" s="28">
        <f t="shared" si="95"/>
        <v>627957</v>
      </c>
      <c r="F203" s="104">
        <f t="shared" si="95"/>
        <v>627957</v>
      </c>
      <c r="G203" s="28">
        <f t="shared" ref="G203:L203" si="96">G204</f>
        <v>0</v>
      </c>
      <c r="H203" s="28">
        <f t="shared" si="96"/>
        <v>300000</v>
      </c>
      <c r="I203" s="28">
        <f t="shared" si="96"/>
        <v>300000</v>
      </c>
      <c r="J203" s="28">
        <f t="shared" si="96"/>
        <v>300000</v>
      </c>
      <c r="K203" s="28">
        <f t="shared" si="96"/>
        <v>300000</v>
      </c>
      <c r="L203" s="28">
        <f t="shared" si="96"/>
        <v>300000</v>
      </c>
      <c r="M203" s="82"/>
      <c r="N203" s="71"/>
      <c r="O203" s="6"/>
    </row>
    <row r="204" spans="1:15" x14ac:dyDescent="0.3">
      <c r="B204" s="75" t="s">
        <v>11</v>
      </c>
      <c r="C204" s="28">
        <f t="shared" si="92"/>
        <v>3383871</v>
      </c>
      <c r="D204" s="28">
        <f t="shared" ref="D204:E204" si="97">D209</f>
        <v>627957</v>
      </c>
      <c r="E204" s="28">
        <f t="shared" si="97"/>
        <v>627957</v>
      </c>
      <c r="F204" s="104">
        <f t="shared" si="95"/>
        <v>627957</v>
      </c>
      <c r="G204" s="28">
        <f t="shared" ref="G204:L204" si="98">G208</f>
        <v>0</v>
      </c>
      <c r="H204" s="28">
        <f t="shared" si="98"/>
        <v>300000</v>
      </c>
      <c r="I204" s="28">
        <f t="shared" si="98"/>
        <v>300000</v>
      </c>
      <c r="J204" s="28">
        <f t="shared" si="98"/>
        <v>300000</v>
      </c>
      <c r="K204" s="28">
        <f t="shared" si="98"/>
        <v>300000</v>
      </c>
      <c r="L204" s="28">
        <f t="shared" si="98"/>
        <v>300000</v>
      </c>
      <c r="M204" s="82"/>
      <c r="N204" s="71"/>
      <c r="O204" s="6"/>
    </row>
    <row r="205" spans="1:15" ht="57.6" x14ac:dyDescent="0.3">
      <c r="B205" s="75" t="s">
        <v>12</v>
      </c>
      <c r="C205" s="28">
        <f t="shared" si="92"/>
        <v>0</v>
      </c>
      <c r="D205" s="28">
        <v>0</v>
      </c>
      <c r="E205" s="28">
        <v>0</v>
      </c>
      <c r="F205" s="104">
        <v>0</v>
      </c>
      <c r="G205" s="28">
        <v>0</v>
      </c>
      <c r="H205" s="28">
        <v>0</v>
      </c>
      <c r="I205" s="28">
        <v>0</v>
      </c>
      <c r="J205" s="28">
        <v>0</v>
      </c>
      <c r="K205" s="28">
        <v>0</v>
      </c>
      <c r="L205" s="28">
        <v>0</v>
      </c>
      <c r="M205" s="82"/>
      <c r="N205" s="71"/>
      <c r="O205" s="6"/>
    </row>
    <row r="206" spans="1:15" x14ac:dyDescent="0.3">
      <c r="B206" s="74" t="s">
        <v>13</v>
      </c>
      <c r="C206" s="148"/>
      <c r="D206" s="148"/>
      <c r="E206" s="148"/>
      <c r="F206" s="148"/>
      <c r="G206" s="148"/>
      <c r="H206" s="148"/>
      <c r="I206" s="148"/>
      <c r="J206" s="148"/>
      <c r="K206" s="148"/>
      <c r="L206" s="148"/>
      <c r="M206" s="82"/>
      <c r="N206" s="71"/>
      <c r="O206" s="6"/>
    </row>
    <row r="207" spans="1:15" x14ac:dyDescent="0.3">
      <c r="B207" s="75" t="s">
        <v>14</v>
      </c>
      <c r="C207" s="148"/>
      <c r="D207" s="148"/>
      <c r="E207" s="148"/>
      <c r="F207" s="148"/>
      <c r="G207" s="148"/>
      <c r="H207" s="148"/>
      <c r="I207" s="148"/>
      <c r="J207" s="148"/>
      <c r="K207" s="148"/>
      <c r="L207" s="148"/>
      <c r="M207" s="82"/>
      <c r="N207" s="71"/>
      <c r="O207" s="6"/>
    </row>
    <row r="208" spans="1:15" x14ac:dyDescent="0.3">
      <c r="B208" s="75" t="s">
        <v>15</v>
      </c>
      <c r="C208" s="28">
        <f>SUM(D208:L208)</f>
        <v>3383871</v>
      </c>
      <c r="D208" s="28">
        <f t="shared" ref="D208:L208" si="99">D209</f>
        <v>627957</v>
      </c>
      <c r="E208" s="28">
        <f t="shared" si="99"/>
        <v>627957</v>
      </c>
      <c r="F208" s="104">
        <f t="shared" si="99"/>
        <v>627957</v>
      </c>
      <c r="G208" s="28">
        <f t="shared" si="99"/>
        <v>0</v>
      </c>
      <c r="H208" s="28">
        <f t="shared" si="99"/>
        <v>300000</v>
      </c>
      <c r="I208" s="28">
        <f t="shared" si="99"/>
        <v>300000</v>
      </c>
      <c r="J208" s="28">
        <f t="shared" si="99"/>
        <v>300000</v>
      </c>
      <c r="K208" s="28">
        <f t="shared" si="99"/>
        <v>300000</v>
      </c>
      <c r="L208" s="28">
        <f t="shared" si="99"/>
        <v>300000</v>
      </c>
      <c r="M208" s="82"/>
      <c r="N208" s="71"/>
      <c r="O208" s="6"/>
    </row>
    <row r="209" spans="1:15" x14ac:dyDescent="0.3">
      <c r="B209" s="75" t="s">
        <v>11</v>
      </c>
      <c r="C209" s="28">
        <f>SUM(D209:L209)</f>
        <v>3383871</v>
      </c>
      <c r="D209" s="28">
        <f>627957</f>
        <v>627957</v>
      </c>
      <c r="E209" s="28">
        <f>627957</f>
        <v>627957</v>
      </c>
      <c r="F209" s="104">
        <v>627957</v>
      </c>
      <c r="G209" s="28">
        <v>0</v>
      </c>
      <c r="H209" s="28">
        <v>300000</v>
      </c>
      <c r="I209" s="28">
        <v>300000</v>
      </c>
      <c r="J209" s="28">
        <v>300000</v>
      </c>
      <c r="K209" s="28">
        <v>300000</v>
      </c>
      <c r="L209" s="28">
        <v>300000</v>
      </c>
      <c r="M209" s="82"/>
      <c r="N209" s="71"/>
      <c r="O209" s="6"/>
    </row>
    <row r="210" spans="1:15" ht="57.6" x14ac:dyDescent="0.3">
      <c r="B210" s="75" t="s">
        <v>12</v>
      </c>
      <c r="C210" s="28">
        <f>SUM(D210:L210)</f>
        <v>0</v>
      </c>
      <c r="D210" s="28">
        <v>0</v>
      </c>
      <c r="E210" s="28">
        <v>0</v>
      </c>
      <c r="F210" s="104">
        <v>0</v>
      </c>
      <c r="G210" s="28">
        <v>0</v>
      </c>
      <c r="H210" s="28">
        <v>0</v>
      </c>
      <c r="I210" s="28">
        <v>0</v>
      </c>
      <c r="J210" s="28">
        <v>0</v>
      </c>
      <c r="K210" s="28">
        <v>0</v>
      </c>
      <c r="L210" s="28">
        <v>0</v>
      </c>
      <c r="M210" s="82"/>
      <c r="N210" s="71"/>
      <c r="O210" s="6"/>
    </row>
    <row r="211" spans="1:15" ht="47.4" customHeight="1" x14ac:dyDescent="0.3">
      <c r="A211" s="149" t="s">
        <v>72</v>
      </c>
      <c r="B211" s="149"/>
      <c r="C211" s="149"/>
      <c r="D211" s="149"/>
      <c r="E211" s="149"/>
      <c r="F211" s="149"/>
      <c r="G211" s="149"/>
      <c r="H211" s="149"/>
      <c r="I211" s="149"/>
      <c r="J211" s="149"/>
      <c r="K211" s="149"/>
      <c r="L211" s="149"/>
      <c r="M211" s="82" t="s">
        <v>36</v>
      </c>
      <c r="N211" s="66" t="s">
        <v>28</v>
      </c>
      <c r="O211" s="6"/>
    </row>
    <row r="212" spans="1:15" ht="28.8" hidden="1" x14ac:dyDescent="0.3">
      <c r="A212" s="15"/>
      <c r="B212" s="16" t="s">
        <v>4</v>
      </c>
      <c r="C212" s="22">
        <f t="shared" ref="C212:C223" si="100">SUM(D212:L212)</f>
        <v>0</v>
      </c>
      <c r="D212" s="26"/>
      <c r="E212" s="18"/>
      <c r="F212" s="103"/>
      <c r="G212" s="26"/>
      <c r="H212" s="18"/>
      <c r="I212" s="18"/>
      <c r="J212" s="18"/>
      <c r="K212" s="18"/>
      <c r="L212" s="30"/>
      <c r="M212" s="82"/>
      <c r="N212" s="76" t="s">
        <v>28</v>
      </c>
      <c r="O212" s="6"/>
    </row>
    <row r="213" spans="1:15" ht="28.8" hidden="1" x14ac:dyDescent="0.3">
      <c r="A213" s="15"/>
      <c r="B213" s="21" t="s">
        <v>7</v>
      </c>
      <c r="C213" s="22">
        <f t="shared" si="100"/>
        <v>0</v>
      </c>
      <c r="D213" s="26"/>
      <c r="E213" s="18"/>
      <c r="F213" s="103"/>
      <c r="G213" s="26"/>
      <c r="H213" s="18"/>
      <c r="I213" s="18"/>
      <c r="J213" s="18"/>
      <c r="K213" s="18"/>
      <c r="L213" s="30"/>
      <c r="M213" s="82"/>
      <c r="N213" s="76" t="s">
        <v>28</v>
      </c>
      <c r="O213" s="6"/>
    </row>
    <row r="214" spans="1:15" ht="28.8" hidden="1" x14ac:dyDescent="0.3">
      <c r="A214" s="15"/>
      <c r="B214" s="21" t="s">
        <v>8</v>
      </c>
      <c r="C214" s="22">
        <f t="shared" si="100"/>
        <v>0</v>
      </c>
      <c r="D214" s="26"/>
      <c r="E214" s="18"/>
      <c r="F214" s="103"/>
      <c r="G214" s="26"/>
      <c r="H214" s="18"/>
      <c r="I214" s="18"/>
      <c r="J214" s="18"/>
      <c r="K214" s="18"/>
      <c r="L214" s="30"/>
      <c r="M214" s="82"/>
      <c r="N214" s="76" t="s">
        <v>28</v>
      </c>
      <c r="O214" s="6"/>
    </row>
    <row r="215" spans="1:15" ht="28.8" hidden="1" x14ac:dyDescent="0.3">
      <c r="A215" s="15"/>
      <c r="B215" s="21" t="s">
        <v>9</v>
      </c>
      <c r="C215" s="22">
        <f t="shared" si="100"/>
        <v>0</v>
      </c>
      <c r="D215" s="26"/>
      <c r="E215" s="18"/>
      <c r="F215" s="103"/>
      <c r="G215" s="26"/>
      <c r="H215" s="18"/>
      <c r="I215" s="18"/>
      <c r="J215" s="18"/>
      <c r="K215" s="18"/>
      <c r="L215" s="30"/>
      <c r="M215" s="82"/>
      <c r="N215" s="76" t="s">
        <v>28</v>
      </c>
      <c r="O215" s="6"/>
    </row>
    <row r="216" spans="1:15" ht="28.8" hidden="1" x14ac:dyDescent="0.3">
      <c r="A216" s="15"/>
      <c r="B216" s="16" t="s">
        <v>10</v>
      </c>
      <c r="C216" s="22">
        <f t="shared" si="100"/>
        <v>0</v>
      </c>
      <c r="D216" s="26"/>
      <c r="E216" s="18"/>
      <c r="F216" s="103"/>
      <c r="G216" s="26"/>
      <c r="H216" s="18"/>
      <c r="I216" s="18"/>
      <c r="J216" s="18"/>
      <c r="K216" s="18"/>
      <c r="L216" s="30"/>
      <c r="M216" s="82"/>
      <c r="N216" s="76" t="s">
        <v>28</v>
      </c>
      <c r="O216" s="6"/>
    </row>
    <row r="217" spans="1:15" ht="28.8" hidden="1" x14ac:dyDescent="0.3">
      <c r="A217" s="15"/>
      <c r="B217" s="21" t="s">
        <v>11</v>
      </c>
      <c r="C217" s="22">
        <f t="shared" si="100"/>
        <v>0</v>
      </c>
      <c r="D217" s="26"/>
      <c r="E217" s="18"/>
      <c r="F217" s="103"/>
      <c r="G217" s="26"/>
      <c r="H217" s="18"/>
      <c r="I217" s="18"/>
      <c r="J217" s="18"/>
      <c r="K217" s="18"/>
      <c r="L217" s="30"/>
      <c r="M217" s="82"/>
      <c r="N217" s="76" t="s">
        <v>28</v>
      </c>
      <c r="O217" s="6"/>
    </row>
    <row r="218" spans="1:15" ht="57.6" hidden="1" x14ac:dyDescent="0.3">
      <c r="A218" s="15"/>
      <c r="B218" s="21" t="s">
        <v>12</v>
      </c>
      <c r="C218" s="22">
        <f t="shared" si="100"/>
        <v>0</v>
      </c>
      <c r="D218" s="26"/>
      <c r="E218" s="18"/>
      <c r="F218" s="103"/>
      <c r="G218" s="26"/>
      <c r="H218" s="18"/>
      <c r="I218" s="18"/>
      <c r="J218" s="18"/>
      <c r="K218" s="18"/>
      <c r="L218" s="30"/>
      <c r="M218" s="82"/>
      <c r="N218" s="76" t="s">
        <v>28</v>
      </c>
      <c r="O218" s="6"/>
    </row>
    <row r="219" spans="1:15" ht="28.8" hidden="1" x14ac:dyDescent="0.3">
      <c r="A219" s="15"/>
      <c r="B219" s="16" t="s">
        <v>13</v>
      </c>
      <c r="C219" s="22">
        <f t="shared" si="100"/>
        <v>0</v>
      </c>
      <c r="D219" s="26"/>
      <c r="E219" s="18"/>
      <c r="F219" s="103"/>
      <c r="G219" s="26"/>
      <c r="H219" s="18"/>
      <c r="I219" s="18"/>
      <c r="J219" s="18"/>
      <c r="K219" s="18"/>
      <c r="L219" s="30"/>
      <c r="M219" s="82"/>
      <c r="N219" s="76" t="s">
        <v>28</v>
      </c>
      <c r="O219" s="6"/>
    </row>
    <row r="220" spans="1:15" ht="28.8" hidden="1" x14ac:dyDescent="0.3">
      <c r="A220" s="15"/>
      <c r="B220" s="21" t="s">
        <v>14</v>
      </c>
      <c r="C220" s="22">
        <f t="shared" si="100"/>
        <v>0</v>
      </c>
      <c r="D220" s="26"/>
      <c r="E220" s="18"/>
      <c r="F220" s="103"/>
      <c r="G220" s="26"/>
      <c r="H220" s="18"/>
      <c r="I220" s="18"/>
      <c r="J220" s="18"/>
      <c r="K220" s="18"/>
      <c r="L220" s="30"/>
      <c r="M220" s="82"/>
      <c r="N220" s="76" t="s">
        <v>28</v>
      </c>
      <c r="O220" s="6"/>
    </row>
    <row r="221" spans="1:15" ht="28.8" hidden="1" x14ac:dyDescent="0.3">
      <c r="A221" s="15"/>
      <c r="B221" s="21" t="s">
        <v>15</v>
      </c>
      <c r="C221" s="22">
        <f t="shared" si="100"/>
        <v>0</v>
      </c>
      <c r="D221" s="26"/>
      <c r="E221" s="18"/>
      <c r="F221" s="103"/>
      <c r="G221" s="26"/>
      <c r="H221" s="18"/>
      <c r="I221" s="18"/>
      <c r="J221" s="18"/>
      <c r="K221" s="18"/>
      <c r="L221" s="30"/>
      <c r="M221" s="82"/>
      <c r="N221" s="76" t="s">
        <v>28</v>
      </c>
      <c r="O221" s="6"/>
    </row>
    <row r="222" spans="1:15" ht="28.8" hidden="1" x14ac:dyDescent="0.3">
      <c r="A222" s="15"/>
      <c r="B222" s="21" t="s">
        <v>11</v>
      </c>
      <c r="C222" s="22">
        <f t="shared" si="100"/>
        <v>0</v>
      </c>
      <c r="D222" s="26"/>
      <c r="E222" s="18"/>
      <c r="F222" s="103"/>
      <c r="G222" s="26"/>
      <c r="H222" s="18"/>
      <c r="I222" s="18"/>
      <c r="J222" s="18"/>
      <c r="K222" s="18"/>
      <c r="L222" s="30"/>
      <c r="M222" s="82"/>
      <c r="N222" s="76" t="s">
        <v>28</v>
      </c>
      <c r="O222" s="6"/>
    </row>
    <row r="223" spans="1:15" ht="57.6" hidden="1" x14ac:dyDescent="0.3">
      <c r="A223" s="15"/>
      <c r="B223" s="21" t="s">
        <v>12</v>
      </c>
      <c r="C223" s="22">
        <f t="shared" si="100"/>
        <v>0</v>
      </c>
      <c r="D223" s="26"/>
      <c r="E223" s="18"/>
      <c r="F223" s="103"/>
      <c r="G223" s="26"/>
      <c r="H223" s="18"/>
      <c r="I223" s="18"/>
      <c r="J223" s="18"/>
      <c r="K223" s="18"/>
      <c r="L223" s="30"/>
      <c r="M223" s="82"/>
      <c r="N223" s="76" t="s">
        <v>28</v>
      </c>
      <c r="O223" s="6"/>
    </row>
    <row r="224" spans="1:15" ht="46.2" customHeight="1" x14ac:dyDescent="0.3">
      <c r="A224" s="150" t="s">
        <v>71</v>
      </c>
      <c r="B224" s="151"/>
      <c r="C224" s="151"/>
      <c r="D224" s="151"/>
      <c r="E224" s="151"/>
      <c r="F224" s="151"/>
      <c r="G224" s="151"/>
      <c r="H224" s="151"/>
      <c r="I224" s="151"/>
      <c r="J224" s="151"/>
      <c r="K224" s="151"/>
      <c r="L224" s="152"/>
      <c r="M224" s="82" t="s">
        <v>36</v>
      </c>
      <c r="N224" s="66" t="s">
        <v>28</v>
      </c>
      <c r="O224" s="6"/>
    </row>
    <row r="225" spans="1:15" hidden="1" x14ac:dyDescent="0.3">
      <c r="A225" s="15"/>
      <c r="B225" s="16" t="s">
        <v>4</v>
      </c>
      <c r="C225" s="22">
        <f t="shared" ref="C225:C236" si="101">SUM(D225:L225)</f>
        <v>0</v>
      </c>
      <c r="D225" s="18"/>
      <c r="E225" s="18"/>
      <c r="F225" s="103"/>
      <c r="G225" s="18"/>
      <c r="H225" s="18"/>
      <c r="I225" s="26"/>
      <c r="J225" s="18"/>
      <c r="K225" s="18"/>
      <c r="L225" s="30"/>
      <c r="M225" s="82"/>
      <c r="N225" s="71"/>
      <c r="O225" s="6"/>
    </row>
    <row r="226" spans="1:15" hidden="1" x14ac:dyDescent="0.3">
      <c r="A226" s="15"/>
      <c r="B226" s="21" t="s">
        <v>7</v>
      </c>
      <c r="C226" s="22">
        <f t="shared" si="101"/>
        <v>0</v>
      </c>
      <c r="D226" s="18"/>
      <c r="E226" s="18"/>
      <c r="F226" s="103"/>
      <c r="G226" s="18"/>
      <c r="H226" s="18"/>
      <c r="I226" s="26"/>
      <c r="J226" s="18"/>
      <c r="K226" s="18"/>
      <c r="L226" s="30"/>
      <c r="M226" s="82"/>
      <c r="N226" s="71"/>
      <c r="O226" s="6"/>
    </row>
    <row r="227" spans="1:15" hidden="1" x14ac:dyDescent="0.3">
      <c r="A227" s="15"/>
      <c r="B227" s="21" t="s">
        <v>8</v>
      </c>
      <c r="C227" s="22">
        <f t="shared" si="101"/>
        <v>0</v>
      </c>
      <c r="D227" s="18"/>
      <c r="E227" s="18"/>
      <c r="F227" s="103"/>
      <c r="G227" s="18"/>
      <c r="H227" s="18"/>
      <c r="I227" s="26"/>
      <c r="J227" s="18"/>
      <c r="K227" s="18"/>
      <c r="L227" s="30"/>
      <c r="M227" s="82"/>
      <c r="N227" s="71"/>
      <c r="O227" s="6"/>
    </row>
    <row r="228" spans="1:15" ht="28.8" hidden="1" x14ac:dyDescent="0.3">
      <c r="A228" s="15"/>
      <c r="B228" s="21" t="s">
        <v>9</v>
      </c>
      <c r="C228" s="22">
        <f t="shared" si="101"/>
        <v>0</v>
      </c>
      <c r="D228" s="18"/>
      <c r="E228" s="18"/>
      <c r="F228" s="103"/>
      <c r="G228" s="18"/>
      <c r="H228" s="18"/>
      <c r="I228" s="26"/>
      <c r="J228" s="18"/>
      <c r="K228" s="18"/>
      <c r="L228" s="30"/>
      <c r="M228" s="82"/>
      <c r="N228" s="71"/>
      <c r="O228" s="6"/>
    </row>
    <row r="229" spans="1:15" hidden="1" x14ac:dyDescent="0.3">
      <c r="A229" s="15"/>
      <c r="B229" s="16" t="s">
        <v>10</v>
      </c>
      <c r="C229" s="22">
        <f t="shared" si="101"/>
        <v>0</v>
      </c>
      <c r="D229" s="18"/>
      <c r="E229" s="18"/>
      <c r="F229" s="103"/>
      <c r="G229" s="18"/>
      <c r="H229" s="18"/>
      <c r="I229" s="26"/>
      <c r="J229" s="18"/>
      <c r="K229" s="18"/>
      <c r="L229" s="30"/>
      <c r="M229" s="82"/>
      <c r="N229" s="71"/>
      <c r="O229" s="6"/>
    </row>
    <row r="230" spans="1:15" hidden="1" x14ac:dyDescent="0.3">
      <c r="A230" s="15"/>
      <c r="B230" s="21" t="s">
        <v>11</v>
      </c>
      <c r="C230" s="22">
        <f t="shared" si="101"/>
        <v>0</v>
      </c>
      <c r="D230" s="18"/>
      <c r="E230" s="18"/>
      <c r="F230" s="103"/>
      <c r="G230" s="18"/>
      <c r="H230" s="18"/>
      <c r="I230" s="26"/>
      <c r="J230" s="18"/>
      <c r="K230" s="18"/>
      <c r="L230" s="30"/>
      <c r="M230" s="82"/>
      <c r="N230" s="71"/>
      <c r="O230" s="6"/>
    </row>
    <row r="231" spans="1:15" ht="57.6" hidden="1" x14ac:dyDescent="0.3">
      <c r="A231" s="15"/>
      <c r="B231" s="21" t="s">
        <v>12</v>
      </c>
      <c r="C231" s="22">
        <f t="shared" si="101"/>
        <v>0</v>
      </c>
      <c r="D231" s="18"/>
      <c r="E231" s="18"/>
      <c r="F231" s="103"/>
      <c r="G231" s="18"/>
      <c r="H231" s="18"/>
      <c r="I231" s="26"/>
      <c r="J231" s="18"/>
      <c r="K231" s="18"/>
      <c r="L231" s="30"/>
      <c r="M231" s="82"/>
      <c r="N231" s="71"/>
      <c r="O231" s="6"/>
    </row>
    <row r="232" spans="1:15" hidden="1" x14ac:dyDescent="0.3">
      <c r="A232" s="15"/>
      <c r="B232" s="16" t="s">
        <v>13</v>
      </c>
      <c r="C232" s="22">
        <f t="shared" si="101"/>
        <v>0</v>
      </c>
      <c r="D232" s="18"/>
      <c r="E232" s="18"/>
      <c r="F232" s="103"/>
      <c r="G232" s="18"/>
      <c r="H232" s="18"/>
      <c r="I232" s="26"/>
      <c r="J232" s="18"/>
      <c r="K232" s="18"/>
      <c r="L232" s="30"/>
      <c r="M232" s="82"/>
      <c r="N232" s="71"/>
      <c r="O232" s="6"/>
    </row>
    <row r="233" spans="1:15" hidden="1" x14ac:dyDescent="0.3">
      <c r="A233" s="15"/>
      <c r="B233" s="21" t="s">
        <v>14</v>
      </c>
      <c r="C233" s="22">
        <f t="shared" si="101"/>
        <v>0</v>
      </c>
      <c r="D233" s="18"/>
      <c r="E233" s="18"/>
      <c r="F233" s="103"/>
      <c r="G233" s="18"/>
      <c r="H233" s="18"/>
      <c r="I233" s="26"/>
      <c r="J233" s="18"/>
      <c r="K233" s="18"/>
      <c r="L233" s="30"/>
      <c r="M233" s="82"/>
      <c r="N233" s="71"/>
      <c r="O233" s="6"/>
    </row>
    <row r="234" spans="1:15" hidden="1" x14ac:dyDescent="0.3">
      <c r="A234" s="15"/>
      <c r="B234" s="21" t="s">
        <v>15</v>
      </c>
      <c r="C234" s="22">
        <f t="shared" si="101"/>
        <v>0</v>
      </c>
      <c r="D234" s="18"/>
      <c r="E234" s="18"/>
      <c r="F234" s="103"/>
      <c r="G234" s="18"/>
      <c r="H234" s="18"/>
      <c r="I234" s="26"/>
      <c r="J234" s="18"/>
      <c r="K234" s="18"/>
      <c r="L234" s="30"/>
      <c r="M234" s="82"/>
      <c r="N234" s="71"/>
      <c r="O234" s="6"/>
    </row>
    <row r="235" spans="1:15" hidden="1" x14ac:dyDescent="0.3">
      <c r="A235" s="15"/>
      <c r="B235" s="21" t="s">
        <v>11</v>
      </c>
      <c r="C235" s="22">
        <f t="shared" si="101"/>
        <v>0</v>
      </c>
      <c r="D235" s="18"/>
      <c r="E235" s="18"/>
      <c r="F235" s="103"/>
      <c r="G235" s="18"/>
      <c r="H235" s="18"/>
      <c r="I235" s="26"/>
      <c r="J235" s="18"/>
      <c r="K235" s="18"/>
      <c r="L235" s="30"/>
      <c r="M235" s="82"/>
      <c r="N235" s="71"/>
      <c r="O235" s="6"/>
    </row>
    <row r="236" spans="1:15" ht="57.6" hidden="1" x14ac:dyDescent="0.3">
      <c r="A236" s="15"/>
      <c r="B236" s="21" t="s">
        <v>12</v>
      </c>
      <c r="C236" s="22">
        <f t="shared" si="101"/>
        <v>0</v>
      </c>
      <c r="D236" s="18"/>
      <c r="E236" s="18"/>
      <c r="F236" s="103"/>
      <c r="G236" s="18"/>
      <c r="H236" s="18"/>
      <c r="I236" s="26"/>
      <c r="J236" s="18"/>
      <c r="K236" s="18"/>
      <c r="L236" s="30"/>
      <c r="M236" s="82"/>
      <c r="N236" s="71"/>
      <c r="O236" s="6"/>
    </row>
    <row r="237" spans="1:15" ht="123.75" customHeight="1" x14ac:dyDescent="0.3">
      <c r="A237" s="150" t="s">
        <v>70</v>
      </c>
      <c r="B237" s="151"/>
      <c r="C237" s="151"/>
      <c r="D237" s="151"/>
      <c r="E237" s="151"/>
      <c r="F237" s="151"/>
      <c r="G237" s="151"/>
      <c r="H237" s="151"/>
      <c r="I237" s="151"/>
      <c r="J237" s="151"/>
      <c r="K237" s="151"/>
      <c r="L237" s="152"/>
      <c r="M237" s="83" t="s">
        <v>106</v>
      </c>
      <c r="N237" s="21"/>
      <c r="O237" s="6"/>
    </row>
    <row r="238" spans="1:15" x14ac:dyDescent="0.3">
      <c r="B238" s="74" t="s">
        <v>4</v>
      </c>
      <c r="C238" s="73">
        <f t="shared" ref="C238:C244" si="102">SUM(D238:L238)</f>
        <v>1500000</v>
      </c>
      <c r="D238" s="28">
        <f t="shared" ref="D238:F238" si="103">D239+D240+D241+D242</f>
        <v>0</v>
      </c>
      <c r="E238" s="28">
        <f t="shared" si="103"/>
        <v>0</v>
      </c>
      <c r="F238" s="104">
        <f t="shared" si="103"/>
        <v>0</v>
      </c>
      <c r="G238" s="28">
        <f t="shared" ref="G238:L238" si="104">G239+G240+G241+G242</f>
        <v>0</v>
      </c>
      <c r="H238" s="28">
        <f t="shared" si="104"/>
        <v>300000</v>
      </c>
      <c r="I238" s="28">
        <f t="shared" si="104"/>
        <v>300000</v>
      </c>
      <c r="J238" s="28">
        <f t="shared" si="104"/>
        <v>300000</v>
      </c>
      <c r="K238" s="28">
        <f t="shared" si="104"/>
        <v>300000</v>
      </c>
      <c r="L238" s="28">
        <f t="shared" si="104"/>
        <v>300000</v>
      </c>
      <c r="M238" s="82"/>
      <c r="N238" s="71"/>
      <c r="O238" s="6"/>
    </row>
    <row r="239" spans="1:15" x14ac:dyDescent="0.3">
      <c r="B239" s="75" t="s">
        <v>7</v>
      </c>
      <c r="C239" s="73">
        <f t="shared" si="102"/>
        <v>0</v>
      </c>
      <c r="D239" s="28">
        <v>0</v>
      </c>
      <c r="E239" s="28">
        <v>0</v>
      </c>
      <c r="F239" s="104">
        <v>0</v>
      </c>
      <c r="G239" s="28">
        <v>0</v>
      </c>
      <c r="H239" s="28">
        <v>0</v>
      </c>
      <c r="I239" s="28">
        <v>0</v>
      </c>
      <c r="J239" s="28">
        <v>0</v>
      </c>
      <c r="K239" s="28">
        <v>0</v>
      </c>
      <c r="L239" s="28">
        <v>0</v>
      </c>
      <c r="M239" s="82"/>
      <c r="N239" s="71"/>
      <c r="O239" s="6"/>
    </row>
    <row r="240" spans="1:15" x14ac:dyDescent="0.3">
      <c r="B240" s="75" t="s">
        <v>8</v>
      </c>
      <c r="C240" s="73">
        <f t="shared" si="102"/>
        <v>0</v>
      </c>
      <c r="D240" s="28">
        <v>0</v>
      </c>
      <c r="E240" s="28">
        <v>0</v>
      </c>
      <c r="F240" s="104">
        <v>0</v>
      </c>
      <c r="G240" s="28">
        <v>0</v>
      </c>
      <c r="H240" s="28">
        <v>0</v>
      </c>
      <c r="I240" s="28">
        <v>0</v>
      </c>
      <c r="J240" s="28">
        <v>0</v>
      </c>
      <c r="K240" s="28">
        <v>0</v>
      </c>
      <c r="L240" s="28">
        <v>0</v>
      </c>
      <c r="M240" s="82"/>
      <c r="N240" s="71"/>
      <c r="O240" s="6"/>
    </row>
    <row r="241" spans="1:15" ht="28.8" x14ac:dyDescent="0.3">
      <c r="B241" s="75" t="s">
        <v>9</v>
      </c>
      <c r="C241" s="73">
        <f t="shared" si="102"/>
        <v>0</v>
      </c>
      <c r="D241" s="28">
        <v>0</v>
      </c>
      <c r="E241" s="28">
        <v>0</v>
      </c>
      <c r="F241" s="104">
        <v>0</v>
      </c>
      <c r="G241" s="28">
        <v>0</v>
      </c>
      <c r="H241" s="28">
        <v>0</v>
      </c>
      <c r="I241" s="28">
        <v>0</v>
      </c>
      <c r="J241" s="28">
        <v>0</v>
      </c>
      <c r="K241" s="28">
        <v>0</v>
      </c>
      <c r="L241" s="28"/>
      <c r="M241" s="82"/>
      <c r="N241" s="71"/>
      <c r="O241" s="6"/>
    </row>
    <row r="242" spans="1:15" x14ac:dyDescent="0.3">
      <c r="B242" s="74" t="s">
        <v>10</v>
      </c>
      <c r="C242" s="73">
        <f t="shared" si="102"/>
        <v>1500000</v>
      </c>
      <c r="D242" s="28"/>
      <c r="E242" s="28"/>
      <c r="F242" s="104"/>
      <c r="G242" s="28">
        <f t="shared" ref="G242:L242" si="105">G243</f>
        <v>0</v>
      </c>
      <c r="H242" s="28">
        <f t="shared" si="105"/>
        <v>300000</v>
      </c>
      <c r="I242" s="28">
        <f t="shared" si="105"/>
        <v>300000</v>
      </c>
      <c r="J242" s="28">
        <f t="shared" si="105"/>
        <v>300000</v>
      </c>
      <c r="K242" s="28">
        <f t="shared" si="105"/>
        <v>300000</v>
      </c>
      <c r="L242" s="28">
        <f t="shared" si="105"/>
        <v>300000</v>
      </c>
      <c r="M242" s="82"/>
      <c r="N242" s="71"/>
      <c r="O242" s="6"/>
    </row>
    <row r="243" spans="1:15" x14ac:dyDescent="0.3">
      <c r="B243" s="75" t="s">
        <v>11</v>
      </c>
      <c r="C243" s="73">
        <f t="shared" si="102"/>
        <v>1500000</v>
      </c>
      <c r="D243" s="28"/>
      <c r="E243" s="28"/>
      <c r="F243" s="104"/>
      <c r="G243" s="28">
        <f t="shared" ref="G243:L243" si="106">G247</f>
        <v>0</v>
      </c>
      <c r="H243" s="28">
        <f t="shared" si="106"/>
        <v>300000</v>
      </c>
      <c r="I243" s="28">
        <f t="shared" si="106"/>
        <v>300000</v>
      </c>
      <c r="J243" s="28">
        <f t="shared" si="106"/>
        <v>300000</v>
      </c>
      <c r="K243" s="28">
        <f t="shared" si="106"/>
        <v>300000</v>
      </c>
      <c r="L243" s="28">
        <f t="shared" si="106"/>
        <v>300000</v>
      </c>
      <c r="M243" s="82"/>
      <c r="N243" s="71"/>
      <c r="O243" s="6"/>
    </row>
    <row r="244" spans="1:15" ht="57.6" x14ac:dyDescent="0.3">
      <c r="B244" s="75" t="s">
        <v>12</v>
      </c>
      <c r="C244" s="73">
        <f t="shared" si="102"/>
        <v>0</v>
      </c>
      <c r="D244" s="28">
        <v>0</v>
      </c>
      <c r="E244" s="28">
        <v>0</v>
      </c>
      <c r="F244" s="104">
        <v>0</v>
      </c>
      <c r="G244" s="28">
        <v>0</v>
      </c>
      <c r="H244" s="28">
        <v>0</v>
      </c>
      <c r="I244" s="28">
        <v>0</v>
      </c>
      <c r="J244" s="28">
        <v>0</v>
      </c>
      <c r="K244" s="28"/>
      <c r="L244" s="28">
        <v>0</v>
      </c>
      <c r="M244" s="82"/>
      <c r="N244" s="71"/>
      <c r="O244" s="6"/>
    </row>
    <row r="245" spans="1:15" x14ac:dyDescent="0.3">
      <c r="B245" s="74" t="s">
        <v>13</v>
      </c>
      <c r="C245" s="128"/>
      <c r="D245" s="128"/>
      <c r="E245" s="128"/>
      <c r="F245" s="128"/>
      <c r="G245" s="128"/>
      <c r="H245" s="128"/>
      <c r="I245" s="128"/>
      <c r="J245" s="128"/>
      <c r="K245" s="128"/>
      <c r="L245" s="128"/>
      <c r="M245" s="82"/>
      <c r="N245" s="71"/>
      <c r="O245" s="6"/>
    </row>
    <row r="246" spans="1:15" x14ac:dyDescent="0.3">
      <c r="B246" s="75" t="s">
        <v>14</v>
      </c>
      <c r="C246" s="128"/>
      <c r="D246" s="128"/>
      <c r="E246" s="128"/>
      <c r="F246" s="128"/>
      <c r="G246" s="128"/>
      <c r="H246" s="128"/>
      <c r="I246" s="128"/>
      <c r="J246" s="128"/>
      <c r="K246" s="128"/>
      <c r="L246" s="128"/>
      <c r="M246" s="82"/>
      <c r="N246" s="71"/>
      <c r="O246" s="6"/>
    </row>
    <row r="247" spans="1:15" ht="28.8" x14ac:dyDescent="0.3">
      <c r="B247" s="75" t="s">
        <v>16</v>
      </c>
      <c r="C247" s="73">
        <f>SUM(D247:L247)</f>
        <v>1500000</v>
      </c>
      <c r="D247" s="28">
        <f t="shared" ref="D247:L247" si="107">D248</f>
        <v>0</v>
      </c>
      <c r="E247" s="28">
        <f t="shared" si="107"/>
        <v>0</v>
      </c>
      <c r="F247" s="104">
        <f t="shared" si="107"/>
        <v>0</v>
      </c>
      <c r="G247" s="28">
        <f t="shared" si="107"/>
        <v>0</v>
      </c>
      <c r="H247" s="28">
        <f t="shared" si="107"/>
        <v>300000</v>
      </c>
      <c r="I247" s="28">
        <f t="shared" si="107"/>
        <v>300000</v>
      </c>
      <c r="J247" s="28">
        <f t="shared" si="107"/>
        <v>300000</v>
      </c>
      <c r="K247" s="28">
        <f t="shared" si="107"/>
        <v>300000</v>
      </c>
      <c r="L247" s="28">
        <f t="shared" si="107"/>
        <v>300000</v>
      </c>
      <c r="M247" s="82"/>
      <c r="N247" s="71"/>
      <c r="O247" s="6"/>
    </row>
    <row r="248" spans="1:15" x14ac:dyDescent="0.3">
      <c r="B248" s="75" t="s">
        <v>11</v>
      </c>
      <c r="C248" s="73">
        <f>SUM(D248:L248)</f>
        <v>1500000</v>
      </c>
      <c r="D248" s="28">
        <v>0</v>
      </c>
      <c r="E248" s="28">
        <v>0</v>
      </c>
      <c r="F248" s="104">
        <v>0</v>
      </c>
      <c r="G248" s="28">
        <v>0</v>
      </c>
      <c r="H248" s="28">
        <v>300000</v>
      </c>
      <c r="I248" s="28">
        <v>300000</v>
      </c>
      <c r="J248" s="28">
        <v>300000</v>
      </c>
      <c r="K248" s="28">
        <v>300000</v>
      </c>
      <c r="L248" s="28">
        <v>300000</v>
      </c>
      <c r="M248" s="82"/>
      <c r="N248" s="71"/>
      <c r="O248" s="6"/>
    </row>
    <row r="249" spans="1:15" ht="82.2" customHeight="1" x14ac:dyDescent="0.3">
      <c r="B249" s="75" t="s">
        <v>12</v>
      </c>
      <c r="C249" s="73">
        <f>SUM(D249:L249)</f>
        <v>0</v>
      </c>
      <c r="D249" s="28">
        <v>0</v>
      </c>
      <c r="E249" s="28">
        <v>0</v>
      </c>
      <c r="F249" s="104">
        <v>0</v>
      </c>
      <c r="G249" s="28">
        <v>0</v>
      </c>
      <c r="H249" s="28">
        <v>0</v>
      </c>
      <c r="I249" s="28">
        <v>0</v>
      </c>
      <c r="J249" s="28">
        <v>0</v>
      </c>
      <c r="K249" s="28">
        <v>0</v>
      </c>
      <c r="L249" s="28">
        <v>0</v>
      </c>
      <c r="M249" s="82"/>
      <c r="N249" s="64"/>
      <c r="O249" s="6"/>
    </row>
    <row r="250" spans="1:15" ht="60" hidden="1" customHeight="1" x14ac:dyDescent="0.3">
      <c r="A250" s="145"/>
      <c r="B250" s="145"/>
      <c r="C250" s="145"/>
      <c r="D250" s="145"/>
      <c r="E250" s="145"/>
      <c r="F250" s="145"/>
      <c r="G250" s="145"/>
      <c r="H250" s="145"/>
      <c r="I250" s="145"/>
      <c r="J250" s="145"/>
      <c r="K250" s="145"/>
      <c r="L250" s="145"/>
      <c r="M250" s="82"/>
      <c r="N250" s="67"/>
      <c r="O250" s="6"/>
    </row>
    <row r="251" spans="1:15" hidden="1" x14ac:dyDescent="0.3">
      <c r="A251" s="15"/>
      <c r="B251" s="16" t="s">
        <v>4</v>
      </c>
      <c r="C251" s="22">
        <f t="shared" ref="C251:C268" si="108">SUM(D251:L251)</f>
        <v>0</v>
      </c>
      <c r="D251" s="26"/>
      <c r="E251" s="26"/>
      <c r="F251" s="106"/>
      <c r="G251" s="26"/>
      <c r="H251" s="26"/>
      <c r="I251" s="26"/>
      <c r="J251" s="26"/>
      <c r="K251" s="26"/>
      <c r="L251" s="31"/>
      <c r="M251" s="82"/>
      <c r="N251" s="71"/>
      <c r="O251" s="6"/>
    </row>
    <row r="252" spans="1:15" hidden="1" x14ac:dyDescent="0.3">
      <c r="A252" s="15"/>
      <c r="B252" s="21" t="s">
        <v>7</v>
      </c>
      <c r="C252" s="22">
        <f t="shared" si="108"/>
        <v>0</v>
      </c>
      <c r="D252" s="26"/>
      <c r="E252" s="26"/>
      <c r="F252" s="106"/>
      <c r="G252" s="26"/>
      <c r="H252" s="26"/>
      <c r="I252" s="26"/>
      <c r="J252" s="26"/>
      <c r="K252" s="26"/>
      <c r="L252" s="31"/>
      <c r="M252" s="82"/>
      <c r="N252" s="71"/>
      <c r="O252" s="6"/>
    </row>
    <row r="253" spans="1:15" hidden="1" x14ac:dyDescent="0.3">
      <c r="A253" s="15"/>
      <c r="B253" s="21" t="s">
        <v>8</v>
      </c>
      <c r="C253" s="22">
        <f t="shared" si="108"/>
        <v>0</v>
      </c>
      <c r="D253" s="26"/>
      <c r="E253" s="26"/>
      <c r="F253" s="106"/>
      <c r="G253" s="26"/>
      <c r="H253" s="26"/>
      <c r="I253" s="26"/>
      <c r="J253" s="26"/>
      <c r="K253" s="26"/>
      <c r="L253" s="31"/>
      <c r="M253" s="82"/>
      <c r="N253" s="71"/>
      <c r="O253" s="6"/>
    </row>
    <row r="254" spans="1:15" ht="28.8" hidden="1" x14ac:dyDescent="0.3">
      <c r="A254" s="15"/>
      <c r="B254" s="21" t="s">
        <v>9</v>
      </c>
      <c r="C254" s="22">
        <f t="shared" si="108"/>
        <v>0</v>
      </c>
      <c r="D254" s="26"/>
      <c r="E254" s="26"/>
      <c r="F254" s="106"/>
      <c r="G254" s="26"/>
      <c r="H254" s="26"/>
      <c r="I254" s="26"/>
      <c r="J254" s="26"/>
      <c r="K254" s="26"/>
      <c r="L254" s="31"/>
      <c r="M254" s="82"/>
      <c r="N254" s="71"/>
      <c r="O254" s="6"/>
    </row>
    <row r="255" spans="1:15" hidden="1" x14ac:dyDescent="0.3">
      <c r="A255" s="15"/>
      <c r="B255" s="16" t="s">
        <v>10</v>
      </c>
      <c r="C255" s="22">
        <f t="shared" si="108"/>
        <v>0</v>
      </c>
      <c r="D255" s="26"/>
      <c r="E255" s="26"/>
      <c r="F255" s="106"/>
      <c r="G255" s="26"/>
      <c r="H255" s="26"/>
      <c r="I255" s="26"/>
      <c r="J255" s="26"/>
      <c r="K255" s="26"/>
      <c r="L255" s="31"/>
      <c r="M255" s="82"/>
      <c r="N255" s="71"/>
      <c r="O255" s="6"/>
    </row>
    <row r="256" spans="1:15" hidden="1" x14ac:dyDescent="0.3">
      <c r="A256" s="15"/>
      <c r="B256" s="21" t="s">
        <v>11</v>
      </c>
      <c r="C256" s="22">
        <f t="shared" si="108"/>
        <v>0</v>
      </c>
      <c r="D256" s="26"/>
      <c r="E256" s="26"/>
      <c r="F256" s="106"/>
      <c r="G256" s="26"/>
      <c r="H256" s="26"/>
      <c r="I256" s="26"/>
      <c r="J256" s="26"/>
      <c r="K256" s="26"/>
      <c r="L256" s="31"/>
      <c r="M256" s="82"/>
      <c r="N256" s="71"/>
      <c r="O256" s="6"/>
    </row>
    <row r="257" spans="1:15" ht="57.6" hidden="1" x14ac:dyDescent="0.3">
      <c r="A257" s="15"/>
      <c r="B257" s="21" t="s">
        <v>12</v>
      </c>
      <c r="C257" s="22">
        <f t="shared" si="108"/>
        <v>0</v>
      </c>
      <c r="D257" s="26"/>
      <c r="E257" s="26"/>
      <c r="F257" s="106"/>
      <c r="G257" s="26"/>
      <c r="H257" s="26"/>
      <c r="I257" s="26"/>
      <c r="J257" s="26"/>
      <c r="K257" s="26"/>
      <c r="L257" s="31"/>
      <c r="M257" s="82"/>
      <c r="N257" s="71"/>
      <c r="O257" s="6"/>
    </row>
    <row r="258" spans="1:15" hidden="1" x14ac:dyDescent="0.3">
      <c r="A258" s="15"/>
      <c r="B258" s="16" t="s">
        <v>13</v>
      </c>
      <c r="C258" s="22">
        <f t="shared" si="108"/>
        <v>0</v>
      </c>
      <c r="D258" s="26"/>
      <c r="E258" s="26"/>
      <c r="F258" s="106"/>
      <c r="G258" s="26"/>
      <c r="H258" s="26"/>
      <c r="I258" s="26"/>
      <c r="J258" s="26"/>
      <c r="K258" s="26"/>
      <c r="L258" s="31"/>
      <c r="M258" s="82"/>
      <c r="N258" s="71"/>
      <c r="O258" s="6"/>
    </row>
    <row r="259" spans="1:15" hidden="1" x14ac:dyDescent="0.3">
      <c r="A259" s="15"/>
      <c r="B259" s="21" t="s">
        <v>14</v>
      </c>
      <c r="C259" s="22">
        <f t="shared" si="108"/>
        <v>0</v>
      </c>
      <c r="D259" s="26"/>
      <c r="E259" s="26"/>
      <c r="F259" s="106"/>
      <c r="G259" s="26"/>
      <c r="H259" s="26"/>
      <c r="I259" s="26"/>
      <c r="J259" s="26"/>
      <c r="K259" s="26"/>
      <c r="L259" s="31"/>
      <c r="M259" s="82"/>
      <c r="N259" s="71"/>
      <c r="O259" s="6"/>
    </row>
    <row r="260" spans="1:15" hidden="1" x14ac:dyDescent="0.3">
      <c r="A260" s="15"/>
      <c r="B260" s="21" t="s">
        <v>15</v>
      </c>
      <c r="C260" s="22">
        <f t="shared" si="108"/>
        <v>0</v>
      </c>
      <c r="D260" s="26"/>
      <c r="E260" s="26"/>
      <c r="F260" s="106"/>
      <c r="G260" s="26"/>
      <c r="H260" s="26"/>
      <c r="I260" s="26"/>
      <c r="J260" s="26"/>
      <c r="K260" s="26"/>
      <c r="L260" s="31"/>
      <c r="M260" s="82"/>
      <c r="N260" s="71"/>
      <c r="O260" s="6"/>
    </row>
    <row r="261" spans="1:15" hidden="1" x14ac:dyDescent="0.3">
      <c r="A261" s="15"/>
      <c r="B261" s="21" t="s">
        <v>11</v>
      </c>
      <c r="C261" s="22">
        <f t="shared" si="108"/>
        <v>0</v>
      </c>
      <c r="D261" s="26"/>
      <c r="E261" s="26"/>
      <c r="F261" s="106"/>
      <c r="G261" s="26"/>
      <c r="H261" s="26"/>
      <c r="I261" s="26"/>
      <c r="J261" s="26"/>
      <c r="K261" s="26"/>
      <c r="L261" s="31"/>
      <c r="M261" s="82"/>
      <c r="N261" s="71"/>
      <c r="O261" s="6"/>
    </row>
    <row r="262" spans="1:15" ht="57.6" hidden="1" x14ac:dyDescent="0.3">
      <c r="A262" s="15"/>
      <c r="B262" s="21" t="s">
        <v>12</v>
      </c>
      <c r="C262" s="22">
        <f t="shared" si="108"/>
        <v>0</v>
      </c>
      <c r="D262" s="26"/>
      <c r="E262" s="26"/>
      <c r="F262" s="106"/>
      <c r="G262" s="26"/>
      <c r="H262" s="26"/>
      <c r="I262" s="26"/>
      <c r="J262" s="26"/>
      <c r="K262" s="26"/>
      <c r="L262" s="31"/>
      <c r="M262" s="82"/>
      <c r="N262" s="71"/>
      <c r="O262" s="6"/>
    </row>
    <row r="263" spans="1:15" ht="28.8" hidden="1" x14ac:dyDescent="0.3">
      <c r="A263" s="15"/>
      <c r="B263" s="21" t="s">
        <v>20</v>
      </c>
      <c r="C263" s="22">
        <f t="shared" si="108"/>
        <v>0</v>
      </c>
      <c r="D263" s="26"/>
      <c r="E263" s="26"/>
      <c r="F263" s="106"/>
      <c r="G263" s="26"/>
      <c r="H263" s="26"/>
      <c r="I263" s="26"/>
      <c r="J263" s="26"/>
      <c r="K263" s="26"/>
      <c r="L263" s="31"/>
      <c r="M263" s="82"/>
      <c r="N263" s="71"/>
      <c r="O263" s="6"/>
    </row>
    <row r="264" spans="1:15" hidden="1" x14ac:dyDescent="0.3">
      <c r="A264" s="15"/>
      <c r="B264" s="21" t="s">
        <v>11</v>
      </c>
      <c r="C264" s="22">
        <f t="shared" si="108"/>
        <v>0</v>
      </c>
      <c r="D264" s="26"/>
      <c r="E264" s="26"/>
      <c r="F264" s="106"/>
      <c r="G264" s="26"/>
      <c r="H264" s="26"/>
      <c r="I264" s="26"/>
      <c r="J264" s="26"/>
      <c r="K264" s="26"/>
      <c r="L264" s="31"/>
      <c r="M264" s="82"/>
      <c r="N264" s="71"/>
      <c r="O264" s="6"/>
    </row>
    <row r="265" spans="1:15" ht="57.6" hidden="1" x14ac:dyDescent="0.3">
      <c r="A265" s="15"/>
      <c r="B265" s="21" t="s">
        <v>12</v>
      </c>
      <c r="C265" s="22">
        <f t="shared" si="108"/>
        <v>0</v>
      </c>
      <c r="D265" s="26"/>
      <c r="E265" s="26"/>
      <c r="F265" s="106"/>
      <c r="G265" s="26"/>
      <c r="H265" s="26"/>
      <c r="I265" s="26"/>
      <c r="J265" s="26"/>
      <c r="K265" s="26"/>
      <c r="L265" s="31"/>
      <c r="M265" s="82"/>
      <c r="N265" s="71"/>
      <c r="O265" s="6"/>
    </row>
    <row r="266" spans="1:15" hidden="1" x14ac:dyDescent="0.3">
      <c r="A266" s="15"/>
      <c r="B266" s="21" t="s">
        <v>21</v>
      </c>
      <c r="C266" s="22">
        <f t="shared" si="108"/>
        <v>0</v>
      </c>
      <c r="D266" s="26"/>
      <c r="E266" s="26"/>
      <c r="F266" s="106"/>
      <c r="G266" s="26"/>
      <c r="H266" s="26"/>
      <c r="I266" s="26"/>
      <c r="J266" s="26"/>
      <c r="K266" s="26"/>
      <c r="L266" s="31"/>
      <c r="M266" s="82"/>
      <c r="N266" s="71"/>
      <c r="O266" s="6"/>
    </row>
    <row r="267" spans="1:15" hidden="1" x14ac:dyDescent="0.3">
      <c r="A267" s="15"/>
      <c r="B267" s="21" t="s">
        <v>11</v>
      </c>
      <c r="C267" s="22">
        <f t="shared" si="108"/>
        <v>0</v>
      </c>
      <c r="D267" s="26"/>
      <c r="E267" s="26"/>
      <c r="F267" s="106"/>
      <c r="G267" s="26"/>
      <c r="H267" s="26"/>
      <c r="I267" s="26"/>
      <c r="J267" s="26"/>
      <c r="K267" s="26"/>
      <c r="L267" s="31"/>
      <c r="M267" s="82"/>
      <c r="N267" s="71"/>
      <c r="O267" s="6"/>
    </row>
    <row r="268" spans="1:15" ht="57.6" hidden="1" x14ac:dyDescent="0.3">
      <c r="A268" s="15"/>
      <c r="B268" s="21" t="s">
        <v>12</v>
      </c>
      <c r="C268" s="22">
        <f t="shared" si="108"/>
        <v>0</v>
      </c>
      <c r="D268" s="26"/>
      <c r="E268" s="26"/>
      <c r="F268" s="106"/>
      <c r="G268" s="26"/>
      <c r="H268" s="26"/>
      <c r="I268" s="26"/>
      <c r="J268" s="26"/>
      <c r="K268" s="26"/>
      <c r="L268" s="31"/>
      <c r="M268" s="82"/>
      <c r="N268" s="71"/>
      <c r="O268" s="6"/>
    </row>
    <row r="269" spans="1:15" ht="25.2" hidden="1" customHeight="1" x14ac:dyDescent="0.3">
      <c r="A269" s="154" t="s">
        <v>49</v>
      </c>
      <c r="B269" s="154"/>
      <c r="C269" s="154"/>
      <c r="D269" s="154"/>
      <c r="E269" s="154"/>
      <c r="F269" s="154"/>
      <c r="G269" s="154"/>
      <c r="H269" s="154"/>
      <c r="I269" s="154"/>
      <c r="J269" s="154"/>
      <c r="K269" s="154"/>
      <c r="L269" s="154"/>
      <c r="M269" s="83"/>
      <c r="N269" s="64"/>
      <c r="O269" s="6"/>
    </row>
    <row r="270" spans="1:15" hidden="1" x14ac:dyDescent="0.3">
      <c r="B270" s="74" t="s">
        <v>4</v>
      </c>
      <c r="C270" s="73">
        <f>SUM(D270:L270)</f>
        <v>0</v>
      </c>
      <c r="D270" s="34">
        <f t="shared" ref="D270:E270" si="109">D271+D272+D273+D274</f>
        <v>0</v>
      </c>
      <c r="E270" s="34">
        <f t="shared" si="109"/>
        <v>0</v>
      </c>
      <c r="F270" s="109"/>
      <c r="G270" s="34">
        <f t="shared" ref="G270:L270" si="110">G271+G272+G273+G274</f>
        <v>0</v>
      </c>
      <c r="H270" s="34">
        <f t="shared" si="110"/>
        <v>0</v>
      </c>
      <c r="I270" s="34">
        <f t="shared" si="110"/>
        <v>0</v>
      </c>
      <c r="J270" s="34">
        <f t="shared" si="110"/>
        <v>0</v>
      </c>
      <c r="K270" s="34">
        <f t="shared" si="110"/>
        <v>0</v>
      </c>
      <c r="L270" s="34">
        <f t="shared" si="110"/>
        <v>0</v>
      </c>
      <c r="M270" s="84"/>
      <c r="N270" s="35"/>
      <c r="O270" s="6"/>
    </row>
    <row r="271" spans="1:15" hidden="1" x14ac:dyDescent="0.3">
      <c r="B271" s="75" t="s">
        <v>7</v>
      </c>
      <c r="C271" s="73">
        <v>0</v>
      </c>
      <c r="D271" s="28">
        <v>0</v>
      </c>
      <c r="E271" s="28">
        <v>0</v>
      </c>
      <c r="F271" s="104"/>
      <c r="G271" s="34">
        <v>0</v>
      </c>
      <c r="H271" s="34">
        <v>0</v>
      </c>
      <c r="I271" s="34">
        <v>0</v>
      </c>
      <c r="J271" s="34">
        <v>0</v>
      </c>
      <c r="K271" s="34">
        <v>0</v>
      </c>
      <c r="L271" s="34">
        <v>0</v>
      </c>
      <c r="M271" s="82"/>
      <c r="N271" s="71"/>
      <c r="O271" s="6"/>
    </row>
    <row r="272" spans="1:15" hidden="1" x14ac:dyDescent="0.3">
      <c r="B272" s="75" t="s">
        <v>8</v>
      </c>
      <c r="C272" s="73">
        <f>SUM(D272:L272)</f>
        <v>0</v>
      </c>
      <c r="D272" s="28">
        <v>0</v>
      </c>
      <c r="E272" s="28">
        <v>0</v>
      </c>
      <c r="F272" s="104"/>
      <c r="G272" s="34">
        <v>0</v>
      </c>
      <c r="H272" s="34">
        <v>0</v>
      </c>
      <c r="I272" s="34">
        <v>0</v>
      </c>
      <c r="J272" s="34">
        <v>0</v>
      </c>
      <c r="K272" s="34">
        <v>0</v>
      </c>
      <c r="L272" s="34"/>
      <c r="M272" s="82"/>
      <c r="N272" s="71"/>
      <c r="O272" s="6"/>
    </row>
    <row r="273" spans="1:15" ht="28.8" hidden="1" x14ac:dyDescent="0.3">
      <c r="B273" s="75" t="s">
        <v>9</v>
      </c>
      <c r="C273" s="73">
        <f>SUM(D273:L273)</f>
        <v>0</v>
      </c>
      <c r="D273" s="28">
        <v>0</v>
      </c>
      <c r="E273" s="28">
        <v>0</v>
      </c>
      <c r="F273" s="104"/>
      <c r="G273" s="34">
        <v>0</v>
      </c>
      <c r="H273" s="34">
        <v>0</v>
      </c>
      <c r="I273" s="34">
        <v>0</v>
      </c>
      <c r="J273" s="34">
        <v>0</v>
      </c>
      <c r="K273" s="34">
        <v>0</v>
      </c>
      <c r="L273" s="34"/>
      <c r="M273" s="82"/>
      <c r="N273" s="71"/>
      <c r="O273" s="6"/>
    </row>
    <row r="274" spans="1:15" hidden="1" x14ac:dyDescent="0.3">
      <c r="B274" s="74" t="s">
        <v>10</v>
      </c>
      <c r="C274" s="73">
        <f>SUM(D274:L274)</f>
        <v>0</v>
      </c>
      <c r="D274" s="34">
        <f t="shared" ref="D274:L274" si="111">D275</f>
        <v>0</v>
      </c>
      <c r="E274" s="34">
        <f t="shared" si="111"/>
        <v>0</v>
      </c>
      <c r="F274" s="109"/>
      <c r="G274" s="34">
        <f t="shared" si="111"/>
        <v>0</v>
      </c>
      <c r="H274" s="34">
        <f t="shared" si="111"/>
        <v>0</v>
      </c>
      <c r="I274" s="34">
        <f t="shared" si="111"/>
        <v>0</v>
      </c>
      <c r="J274" s="34">
        <f t="shared" si="111"/>
        <v>0</v>
      </c>
      <c r="K274" s="34">
        <f t="shared" si="111"/>
        <v>0</v>
      </c>
      <c r="L274" s="34">
        <f t="shared" si="111"/>
        <v>0</v>
      </c>
      <c r="M274" s="82"/>
      <c r="N274" s="71"/>
      <c r="O274" s="6"/>
    </row>
    <row r="275" spans="1:15" hidden="1" x14ac:dyDescent="0.3">
      <c r="B275" s="75" t="s">
        <v>11</v>
      </c>
      <c r="C275" s="73">
        <f>SUM(D275:L275)</f>
        <v>0</v>
      </c>
      <c r="D275" s="34">
        <f t="shared" ref="D275:E275" si="112">D282</f>
        <v>0</v>
      </c>
      <c r="E275" s="34">
        <f t="shared" si="112"/>
        <v>0</v>
      </c>
      <c r="F275" s="109"/>
      <c r="G275" s="34">
        <f t="shared" ref="G275:L275" si="113">G282</f>
        <v>0</v>
      </c>
      <c r="H275" s="34">
        <f t="shared" si="113"/>
        <v>0</v>
      </c>
      <c r="I275" s="34">
        <f t="shared" si="113"/>
        <v>0</v>
      </c>
      <c r="J275" s="34">
        <f t="shared" si="113"/>
        <v>0</v>
      </c>
      <c r="K275" s="34">
        <f t="shared" si="113"/>
        <v>0</v>
      </c>
      <c r="L275" s="34">
        <f t="shared" si="113"/>
        <v>0</v>
      </c>
      <c r="M275" s="82"/>
      <c r="N275" s="71"/>
      <c r="O275" s="6"/>
    </row>
    <row r="276" spans="1:15" ht="57.6" hidden="1" x14ac:dyDescent="0.3">
      <c r="B276" s="75" t="s">
        <v>12</v>
      </c>
      <c r="C276" s="73">
        <f>SUM(D276:L276)</f>
        <v>0</v>
      </c>
      <c r="D276" s="28">
        <v>0</v>
      </c>
      <c r="E276" s="28">
        <v>0</v>
      </c>
      <c r="F276" s="104"/>
      <c r="G276" s="34">
        <v>0</v>
      </c>
      <c r="H276" s="34">
        <v>0</v>
      </c>
      <c r="I276" s="34">
        <v>0</v>
      </c>
      <c r="J276" s="34">
        <v>0</v>
      </c>
      <c r="K276" s="34">
        <v>0</v>
      </c>
      <c r="L276" s="34">
        <v>0</v>
      </c>
      <c r="M276" s="82"/>
      <c r="N276" s="71"/>
      <c r="O276" s="6"/>
    </row>
    <row r="277" spans="1:15" hidden="1" x14ac:dyDescent="0.3">
      <c r="B277" s="74" t="s">
        <v>13</v>
      </c>
      <c r="C277" s="128"/>
      <c r="D277" s="128"/>
      <c r="E277" s="128"/>
      <c r="F277" s="128"/>
      <c r="G277" s="128"/>
      <c r="H277" s="128"/>
      <c r="I277" s="128"/>
      <c r="J277" s="128"/>
      <c r="K277" s="128"/>
      <c r="L277" s="128"/>
      <c r="M277" s="82"/>
      <c r="N277" s="71"/>
      <c r="O277" s="6"/>
    </row>
    <row r="278" spans="1:15" hidden="1" x14ac:dyDescent="0.3">
      <c r="B278" s="75" t="s">
        <v>14</v>
      </c>
      <c r="C278" s="128"/>
      <c r="D278" s="128"/>
      <c r="E278" s="128"/>
      <c r="F278" s="128"/>
      <c r="G278" s="128"/>
      <c r="H278" s="128"/>
      <c r="I278" s="128"/>
      <c r="J278" s="128"/>
      <c r="K278" s="128"/>
      <c r="L278" s="128"/>
      <c r="M278" s="82"/>
      <c r="N278" s="71"/>
      <c r="O278" s="6"/>
    </row>
    <row r="279" spans="1:15" hidden="1" x14ac:dyDescent="0.3">
      <c r="B279" s="75" t="s">
        <v>15</v>
      </c>
      <c r="C279" s="73">
        <f t="shared" ref="C279:C284" si="114">SUM(D279:L279)</f>
        <v>0</v>
      </c>
      <c r="D279" s="28">
        <v>0</v>
      </c>
      <c r="E279" s="28">
        <v>0</v>
      </c>
      <c r="F279" s="104"/>
      <c r="G279" s="34">
        <v>0</v>
      </c>
      <c r="H279" s="34">
        <f>H280</f>
        <v>0</v>
      </c>
      <c r="I279" s="34">
        <f>I280</f>
        <v>0</v>
      </c>
      <c r="J279" s="36">
        <f>J280</f>
        <v>0</v>
      </c>
      <c r="K279" s="36">
        <f>K280</f>
        <v>0</v>
      </c>
      <c r="L279" s="36">
        <f>L280</f>
        <v>0</v>
      </c>
      <c r="M279" s="82"/>
      <c r="N279" s="71"/>
      <c r="O279" s="6"/>
    </row>
    <row r="280" spans="1:15" hidden="1" x14ac:dyDescent="0.3">
      <c r="B280" s="75" t="s">
        <v>11</v>
      </c>
      <c r="C280" s="73">
        <f t="shared" si="114"/>
        <v>0</v>
      </c>
      <c r="D280" s="28">
        <v>0</v>
      </c>
      <c r="E280" s="28">
        <v>0</v>
      </c>
      <c r="F280" s="104"/>
      <c r="G280" s="34">
        <v>0</v>
      </c>
      <c r="H280" s="34">
        <v>0</v>
      </c>
      <c r="I280" s="34">
        <v>0</v>
      </c>
      <c r="J280" s="36">
        <v>0</v>
      </c>
      <c r="K280" s="36">
        <v>0</v>
      </c>
      <c r="L280" s="36">
        <v>0</v>
      </c>
      <c r="M280" s="82"/>
      <c r="N280" s="71"/>
      <c r="O280" s="6"/>
    </row>
    <row r="281" spans="1:15" ht="57.6" hidden="1" x14ac:dyDescent="0.3">
      <c r="B281" s="75" t="s">
        <v>12</v>
      </c>
      <c r="C281" s="73">
        <f t="shared" si="114"/>
        <v>0</v>
      </c>
      <c r="D281" s="28">
        <v>0</v>
      </c>
      <c r="E281" s="28">
        <v>0</v>
      </c>
      <c r="F281" s="104"/>
      <c r="G281" s="34">
        <v>0</v>
      </c>
      <c r="H281" s="34">
        <v>0</v>
      </c>
      <c r="I281" s="34">
        <v>0</v>
      </c>
      <c r="J281" s="36">
        <v>0</v>
      </c>
      <c r="K281" s="36">
        <v>0</v>
      </c>
      <c r="L281" s="36">
        <v>0</v>
      </c>
      <c r="M281" s="82"/>
      <c r="N281" s="71"/>
      <c r="O281" s="6"/>
    </row>
    <row r="282" spans="1:15" ht="28.8" hidden="1" x14ac:dyDescent="0.3">
      <c r="B282" s="75" t="s">
        <v>22</v>
      </c>
      <c r="C282" s="73">
        <f t="shared" si="114"/>
        <v>0</v>
      </c>
      <c r="D282" s="34">
        <f t="shared" ref="D282:L282" si="115">D283</f>
        <v>0</v>
      </c>
      <c r="E282" s="34">
        <f t="shared" si="115"/>
        <v>0</v>
      </c>
      <c r="F282" s="109"/>
      <c r="G282" s="34">
        <f t="shared" si="115"/>
        <v>0</v>
      </c>
      <c r="H282" s="34">
        <f t="shared" si="115"/>
        <v>0</v>
      </c>
      <c r="I282" s="34">
        <f t="shared" si="115"/>
        <v>0</v>
      </c>
      <c r="J282" s="34">
        <f t="shared" si="115"/>
        <v>0</v>
      </c>
      <c r="K282" s="34">
        <f t="shared" si="115"/>
        <v>0</v>
      </c>
      <c r="L282" s="34">
        <f t="shared" si="115"/>
        <v>0</v>
      </c>
      <c r="M282" s="82"/>
      <c r="N282" s="71"/>
      <c r="O282" s="6"/>
    </row>
    <row r="283" spans="1:15" hidden="1" x14ac:dyDescent="0.3">
      <c r="B283" s="75" t="s">
        <v>11</v>
      </c>
      <c r="C283" s="73">
        <f t="shared" si="114"/>
        <v>0</v>
      </c>
      <c r="D283" s="28">
        <v>0</v>
      </c>
      <c r="E283" s="28">
        <v>0</v>
      </c>
      <c r="F283" s="104"/>
      <c r="G283" s="34">
        <v>0</v>
      </c>
      <c r="H283" s="34">
        <v>0</v>
      </c>
      <c r="I283" s="34">
        <v>0</v>
      </c>
      <c r="J283" s="34"/>
      <c r="K283" s="34"/>
      <c r="L283" s="34"/>
      <c r="M283" s="82"/>
      <c r="N283" s="71"/>
      <c r="O283" s="6"/>
    </row>
    <row r="284" spans="1:15" ht="57.6" hidden="1" x14ac:dyDescent="0.3">
      <c r="B284" s="75" t="s">
        <v>12</v>
      </c>
      <c r="C284" s="73">
        <f t="shared" si="114"/>
        <v>0</v>
      </c>
      <c r="D284" s="28">
        <v>0</v>
      </c>
      <c r="E284" s="28">
        <v>0</v>
      </c>
      <c r="F284" s="104"/>
      <c r="G284" s="34">
        <v>0</v>
      </c>
      <c r="H284" s="34">
        <v>0</v>
      </c>
      <c r="I284" s="34">
        <v>0</v>
      </c>
      <c r="J284" s="34">
        <v>0</v>
      </c>
      <c r="K284" s="34">
        <v>0</v>
      </c>
      <c r="L284" s="34">
        <v>0</v>
      </c>
      <c r="M284" s="82"/>
      <c r="N284" s="71"/>
      <c r="O284" s="6"/>
    </row>
    <row r="285" spans="1:15" x14ac:dyDescent="0.3">
      <c r="A285" s="153" t="s">
        <v>48</v>
      </c>
      <c r="B285" s="153"/>
      <c r="C285" s="153"/>
      <c r="D285" s="153"/>
      <c r="E285" s="153"/>
      <c r="F285" s="153"/>
      <c r="G285" s="153"/>
      <c r="H285" s="153"/>
      <c r="I285" s="153"/>
      <c r="J285" s="153"/>
      <c r="K285" s="153"/>
      <c r="L285" s="153"/>
      <c r="M285" s="82"/>
      <c r="N285" s="71"/>
      <c r="O285" s="6"/>
    </row>
    <row r="286" spans="1:15" x14ac:dyDescent="0.3">
      <c r="B286" s="74" t="s">
        <v>4</v>
      </c>
      <c r="C286" s="37">
        <f t="shared" ref="C286:C292" si="116">SUM(D286:L286)</f>
        <v>36086493</v>
      </c>
      <c r="D286" s="38">
        <f t="shared" ref="D286:F286" si="117">D302+D315+D354+D367+D394</f>
        <v>239301</v>
      </c>
      <c r="E286" s="38">
        <f t="shared" si="117"/>
        <v>239301</v>
      </c>
      <c r="F286" s="110">
        <f t="shared" si="117"/>
        <v>239301</v>
      </c>
      <c r="G286" s="38">
        <f t="shared" ref="G286:L286" si="118">G302+G315+G354+G367+G394</f>
        <v>0</v>
      </c>
      <c r="H286" s="38">
        <f t="shared" si="118"/>
        <v>7073718</v>
      </c>
      <c r="I286" s="38">
        <f t="shared" si="118"/>
        <v>7073718</v>
      </c>
      <c r="J286" s="38">
        <f t="shared" si="118"/>
        <v>7073718</v>
      </c>
      <c r="K286" s="38">
        <f t="shared" si="118"/>
        <v>7073718</v>
      </c>
      <c r="L286" s="38">
        <f t="shared" si="118"/>
        <v>7073718</v>
      </c>
      <c r="M286" s="82"/>
      <c r="N286" s="71"/>
      <c r="O286" s="6"/>
    </row>
    <row r="287" spans="1:15" x14ac:dyDescent="0.3">
      <c r="B287" s="75" t="s">
        <v>7</v>
      </c>
      <c r="C287" s="73">
        <f t="shared" si="116"/>
        <v>0</v>
      </c>
      <c r="D287" s="34">
        <f t="shared" ref="D287:F289" si="119">D303+D316+D329+D355+D368+D395</f>
        <v>0</v>
      </c>
      <c r="E287" s="34">
        <f t="shared" si="119"/>
        <v>0</v>
      </c>
      <c r="F287" s="109">
        <f t="shared" si="119"/>
        <v>0</v>
      </c>
      <c r="G287" s="34">
        <f t="shared" ref="G287:L289" si="120">G303+G316+G329+G355+G368+G395</f>
        <v>0</v>
      </c>
      <c r="H287" s="34">
        <f t="shared" si="120"/>
        <v>0</v>
      </c>
      <c r="I287" s="34">
        <f t="shared" si="120"/>
        <v>0</v>
      </c>
      <c r="J287" s="34">
        <f t="shared" si="120"/>
        <v>0</v>
      </c>
      <c r="K287" s="34">
        <f t="shared" si="120"/>
        <v>0</v>
      </c>
      <c r="L287" s="34">
        <f t="shared" si="120"/>
        <v>0</v>
      </c>
      <c r="M287" s="82"/>
      <c r="N287" s="71"/>
      <c r="O287" s="6"/>
    </row>
    <row r="288" spans="1:15" x14ac:dyDescent="0.3">
      <c r="B288" s="75" t="s">
        <v>8</v>
      </c>
      <c r="C288" s="73">
        <f t="shared" si="116"/>
        <v>0</v>
      </c>
      <c r="D288" s="34">
        <f t="shared" ref="D288:E288" si="121">D304+D317+D330+D356+D369+D396</f>
        <v>0</v>
      </c>
      <c r="E288" s="34">
        <f t="shared" si="121"/>
        <v>0</v>
      </c>
      <c r="F288" s="109">
        <f t="shared" si="119"/>
        <v>0</v>
      </c>
      <c r="G288" s="34">
        <f t="shared" si="120"/>
        <v>0</v>
      </c>
      <c r="H288" s="34">
        <f t="shared" si="120"/>
        <v>0</v>
      </c>
      <c r="I288" s="34">
        <f t="shared" si="120"/>
        <v>0</v>
      </c>
      <c r="J288" s="34">
        <f t="shared" si="120"/>
        <v>0</v>
      </c>
      <c r="K288" s="34">
        <f t="shared" si="120"/>
        <v>0</v>
      </c>
      <c r="L288" s="34">
        <f t="shared" si="120"/>
        <v>0</v>
      </c>
      <c r="M288" s="82"/>
      <c r="N288" s="71"/>
      <c r="O288" s="6"/>
    </row>
    <row r="289" spans="1:15" ht="28.8" x14ac:dyDescent="0.3">
      <c r="B289" s="75" t="s">
        <v>9</v>
      </c>
      <c r="C289" s="73">
        <f t="shared" si="116"/>
        <v>0</v>
      </c>
      <c r="D289" s="34">
        <f t="shared" ref="D289:E289" si="122">D305+D318+D331+D357+D370+D397</f>
        <v>0</v>
      </c>
      <c r="E289" s="34">
        <f t="shared" si="122"/>
        <v>0</v>
      </c>
      <c r="F289" s="109">
        <f t="shared" si="119"/>
        <v>0</v>
      </c>
      <c r="G289" s="34">
        <f t="shared" si="120"/>
        <v>0</v>
      </c>
      <c r="H289" s="34">
        <f t="shared" si="120"/>
        <v>0</v>
      </c>
      <c r="I289" s="34">
        <f t="shared" si="120"/>
        <v>0</v>
      </c>
      <c r="J289" s="34">
        <f t="shared" si="120"/>
        <v>0</v>
      </c>
      <c r="K289" s="34">
        <f t="shared" si="120"/>
        <v>0</v>
      </c>
      <c r="L289" s="34">
        <f t="shared" si="120"/>
        <v>0</v>
      </c>
      <c r="M289" s="82"/>
      <c r="N289" s="71"/>
      <c r="O289" s="6"/>
    </row>
    <row r="290" spans="1:15" x14ac:dyDescent="0.3">
      <c r="B290" s="74" t="s">
        <v>10</v>
      </c>
      <c r="C290" s="73">
        <f t="shared" si="116"/>
        <v>36086493</v>
      </c>
      <c r="D290" s="34">
        <f t="shared" ref="D290:F291" si="123">D306+D319+D358+D371+D398</f>
        <v>239301</v>
      </c>
      <c r="E290" s="34">
        <f t="shared" si="123"/>
        <v>239301</v>
      </c>
      <c r="F290" s="109">
        <f t="shared" si="123"/>
        <v>239301</v>
      </c>
      <c r="G290" s="34">
        <f t="shared" ref="G290:L291" si="124">G306+G319+G358+G371+G398</f>
        <v>0</v>
      </c>
      <c r="H290" s="34">
        <f t="shared" si="124"/>
        <v>7073718</v>
      </c>
      <c r="I290" s="34">
        <f t="shared" si="124"/>
        <v>7073718</v>
      </c>
      <c r="J290" s="34">
        <f t="shared" si="124"/>
        <v>7073718</v>
      </c>
      <c r="K290" s="34">
        <f t="shared" si="124"/>
        <v>7073718</v>
      </c>
      <c r="L290" s="34">
        <f t="shared" si="124"/>
        <v>7073718</v>
      </c>
      <c r="M290" s="82"/>
      <c r="N290" s="71"/>
      <c r="O290" s="6"/>
    </row>
    <row r="291" spans="1:15" x14ac:dyDescent="0.3">
      <c r="B291" s="75" t="s">
        <v>11</v>
      </c>
      <c r="C291" s="73">
        <f t="shared" si="116"/>
        <v>36086493</v>
      </c>
      <c r="D291" s="34">
        <f t="shared" ref="D291:E291" si="125">D307+D320+D359+D372+D399</f>
        <v>239301</v>
      </c>
      <c r="E291" s="34">
        <f t="shared" si="125"/>
        <v>239301</v>
      </c>
      <c r="F291" s="109">
        <f t="shared" si="123"/>
        <v>239301</v>
      </c>
      <c r="G291" s="34">
        <f t="shared" si="124"/>
        <v>0</v>
      </c>
      <c r="H291" s="34">
        <f t="shared" si="124"/>
        <v>7073718</v>
      </c>
      <c r="I291" s="34">
        <f t="shared" si="124"/>
        <v>7073718</v>
      </c>
      <c r="J291" s="34">
        <f t="shared" si="124"/>
        <v>7073718</v>
      </c>
      <c r="K291" s="34">
        <f t="shared" si="124"/>
        <v>7073718</v>
      </c>
      <c r="L291" s="34">
        <f t="shared" si="124"/>
        <v>7073718</v>
      </c>
      <c r="M291" s="82"/>
      <c r="N291" s="71"/>
      <c r="O291" s="6"/>
    </row>
    <row r="292" spans="1:15" ht="57.6" x14ac:dyDescent="0.3">
      <c r="B292" s="75" t="s">
        <v>12</v>
      </c>
      <c r="C292" s="73">
        <f t="shared" si="116"/>
        <v>0</v>
      </c>
      <c r="D292" s="34">
        <f t="shared" ref="D292:F292" si="126">D308+D321+D334+D360+D373+D400</f>
        <v>0</v>
      </c>
      <c r="E292" s="34">
        <f t="shared" si="126"/>
        <v>0</v>
      </c>
      <c r="F292" s="109">
        <f t="shared" si="126"/>
        <v>0</v>
      </c>
      <c r="G292" s="34">
        <f t="shared" ref="G292:L292" si="127">G308+G321+G334+G360+G373+G400</f>
        <v>0</v>
      </c>
      <c r="H292" s="34">
        <f t="shared" si="127"/>
        <v>0</v>
      </c>
      <c r="I292" s="34">
        <f t="shared" si="127"/>
        <v>0</v>
      </c>
      <c r="J292" s="34">
        <f t="shared" si="127"/>
        <v>0</v>
      </c>
      <c r="K292" s="34">
        <f t="shared" si="127"/>
        <v>0</v>
      </c>
      <c r="L292" s="34">
        <f t="shared" si="127"/>
        <v>0</v>
      </c>
      <c r="M292" s="82"/>
      <c r="N292" s="71"/>
      <c r="O292" s="6"/>
    </row>
    <row r="293" spans="1:15" x14ac:dyDescent="0.3">
      <c r="B293" s="74" t="s">
        <v>13</v>
      </c>
      <c r="C293" s="128"/>
      <c r="D293" s="128"/>
      <c r="E293" s="128"/>
      <c r="F293" s="128"/>
      <c r="G293" s="128"/>
      <c r="H293" s="128"/>
      <c r="I293" s="128"/>
      <c r="J293" s="128"/>
      <c r="K293" s="128"/>
      <c r="L293" s="128"/>
      <c r="M293" s="82"/>
      <c r="N293" s="71"/>
      <c r="O293" s="6"/>
    </row>
    <row r="294" spans="1:15" x14ac:dyDescent="0.3">
      <c r="B294" s="75" t="s">
        <v>14</v>
      </c>
      <c r="C294" s="128"/>
      <c r="D294" s="128"/>
      <c r="E294" s="128"/>
      <c r="F294" s="128"/>
      <c r="G294" s="128"/>
      <c r="H294" s="128"/>
      <c r="I294" s="128"/>
      <c r="J294" s="128"/>
      <c r="K294" s="128"/>
      <c r="L294" s="128"/>
      <c r="M294" s="82"/>
      <c r="N294" s="71"/>
      <c r="O294" s="6"/>
    </row>
    <row r="295" spans="1:15" x14ac:dyDescent="0.3">
      <c r="B295" s="75" t="s">
        <v>15</v>
      </c>
      <c r="C295" s="73">
        <f t="shared" ref="C295:C300" si="128">SUM(D295:L295)</f>
        <v>36086493</v>
      </c>
      <c r="D295" s="34">
        <f t="shared" ref="D295:L295" si="129">D296</f>
        <v>239301</v>
      </c>
      <c r="E295" s="34">
        <f t="shared" si="129"/>
        <v>239301</v>
      </c>
      <c r="F295" s="109">
        <f t="shared" si="129"/>
        <v>239301</v>
      </c>
      <c r="G295" s="34">
        <f t="shared" si="129"/>
        <v>0</v>
      </c>
      <c r="H295" s="34">
        <f t="shared" si="129"/>
        <v>7073718</v>
      </c>
      <c r="I295" s="34">
        <f t="shared" si="129"/>
        <v>7073718</v>
      </c>
      <c r="J295" s="34">
        <f t="shared" si="129"/>
        <v>7073718</v>
      </c>
      <c r="K295" s="34">
        <f t="shared" si="129"/>
        <v>7073718</v>
      </c>
      <c r="L295" s="34">
        <f t="shared" si="129"/>
        <v>7073718</v>
      </c>
      <c r="M295" s="82"/>
      <c r="N295" s="71"/>
      <c r="O295" s="6"/>
    </row>
    <row r="296" spans="1:15" x14ac:dyDescent="0.3">
      <c r="B296" s="75" t="s">
        <v>11</v>
      </c>
      <c r="C296" s="73">
        <f t="shared" si="128"/>
        <v>36086493</v>
      </c>
      <c r="D296" s="34">
        <f t="shared" ref="D296:F296" si="130">D291</f>
        <v>239301</v>
      </c>
      <c r="E296" s="34">
        <f t="shared" si="130"/>
        <v>239301</v>
      </c>
      <c r="F296" s="109">
        <f t="shared" si="130"/>
        <v>239301</v>
      </c>
      <c r="G296" s="34">
        <f t="shared" ref="G296:L296" si="131">G291</f>
        <v>0</v>
      </c>
      <c r="H296" s="34">
        <f t="shared" si="131"/>
        <v>7073718</v>
      </c>
      <c r="I296" s="34">
        <f t="shared" si="131"/>
        <v>7073718</v>
      </c>
      <c r="J296" s="34">
        <f t="shared" si="131"/>
        <v>7073718</v>
      </c>
      <c r="K296" s="34">
        <f t="shared" si="131"/>
        <v>7073718</v>
      </c>
      <c r="L296" s="34">
        <f t="shared" si="131"/>
        <v>7073718</v>
      </c>
      <c r="M296" s="82"/>
      <c r="N296" s="71"/>
      <c r="O296" s="6"/>
    </row>
    <row r="297" spans="1:15" ht="57.6" x14ac:dyDescent="0.3">
      <c r="B297" s="75" t="s">
        <v>12</v>
      </c>
      <c r="C297" s="73">
        <f t="shared" si="128"/>
        <v>0</v>
      </c>
      <c r="D297" s="34">
        <v>0</v>
      </c>
      <c r="E297" s="34">
        <v>0</v>
      </c>
      <c r="F297" s="109">
        <v>0</v>
      </c>
      <c r="G297" s="34">
        <v>0</v>
      </c>
      <c r="H297" s="34">
        <v>0</v>
      </c>
      <c r="I297" s="34">
        <v>0</v>
      </c>
      <c r="J297" s="34">
        <v>0</v>
      </c>
      <c r="K297" s="34">
        <v>0</v>
      </c>
      <c r="L297" s="34">
        <v>0</v>
      </c>
      <c r="M297" s="82"/>
      <c r="N297" s="71"/>
      <c r="O297" s="6"/>
    </row>
    <row r="298" spans="1:15" hidden="1" x14ac:dyDescent="0.3">
      <c r="B298" s="75" t="s">
        <v>23</v>
      </c>
      <c r="C298" s="73">
        <f t="shared" si="128"/>
        <v>0</v>
      </c>
      <c r="D298" s="39"/>
      <c r="E298" s="39"/>
      <c r="F298" s="111"/>
      <c r="G298" s="39"/>
      <c r="H298" s="39"/>
      <c r="I298" s="39"/>
      <c r="J298" s="39"/>
      <c r="K298" s="39"/>
      <c r="L298" s="39"/>
      <c r="M298" s="82"/>
      <c r="N298" s="71"/>
      <c r="O298" s="6"/>
    </row>
    <row r="299" spans="1:15" hidden="1" x14ac:dyDescent="0.3">
      <c r="B299" s="75" t="s">
        <v>11</v>
      </c>
      <c r="C299" s="73">
        <f t="shared" si="128"/>
        <v>0</v>
      </c>
      <c r="D299" s="39"/>
      <c r="E299" s="39"/>
      <c r="F299" s="111"/>
      <c r="G299" s="39"/>
      <c r="H299" s="39"/>
      <c r="I299" s="39"/>
      <c r="J299" s="39"/>
      <c r="K299" s="39"/>
      <c r="L299" s="39"/>
      <c r="M299" s="82"/>
      <c r="N299" s="71"/>
      <c r="O299" s="6"/>
    </row>
    <row r="300" spans="1:15" ht="57.6" hidden="1" x14ac:dyDescent="0.3">
      <c r="B300" s="75" t="s">
        <v>12</v>
      </c>
      <c r="C300" s="73">
        <f t="shared" si="128"/>
        <v>0</v>
      </c>
      <c r="D300" s="39"/>
      <c r="E300" s="39"/>
      <c r="F300" s="111"/>
      <c r="G300" s="39"/>
      <c r="H300" s="39"/>
      <c r="I300" s="39"/>
      <c r="J300" s="39"/>
      <c r="K300" s="39"/>
      <c r="L300" s="39"/>
      <c r="M300" s="82"/>
      <c r="N300" s="71"/>
      <c r="O300" s="6"/>
    </row>
    <row r="301" spans="1:15" ht="107.4" customHeight="1" x14ac:dyDescent="0.3">
      <c r="A301" s="146" t="s">
        <v>69</v>
      </c>
      <c r="B301" s="146"/>
      <c r="C301" s="146"/>
      <c r="D301" s="146"/>
      <c r="E301" s="146"/>
      <c r="F301" s="146"/>
      <c r="G301" s="146"/>
      <c r="H301" s="146"/>
      <c r="I301" s="146"/>
      <c r="J301" s="146"/>
      <c r="K301" s="146"/>
      <c r="L301" s="146"/>
      <c r="M301" s="83" t="s">
        <v>100</v>
      </c>
      <c r="N301" s="63" t="s">
        <v>39</v>
      </c>
      <c r="O301" s="6"/>
    </row>
    <row r="302" spans="1:15" x14ac:dyDescent="0.3">
      <c r="B302" s="74" t="s">
        <v>4</v>
      </c>
      <c r="C302" s="28">
        <f t="shared" ref="C302:C308" si="132">SUM(D302:L302)</f>
        <v>16458750</v>
      </c>
      <c r="D302" s="28">
        <f t="shared" ref="D302:F302" si="133">D303+D304+D305+D306</f>
        <v>0</v>
      </c>
      <c r="E302" s="28">
        <f t="shared" si="133"/>
        <v>0</v>
      </c>
      <c r="F302" s="104">
        <f t="shared" si="133"/>
        <v>0</v>
      </c>
      <c r="G302" s="28">
        <f t="shared" ref="G302:L302" si="134">G303+G304+G305+G306</f>
        <v>0</v>
      </c>
      <c r="H302" s="28">
        <f t="shared" si="134"/>
        <v>3291750</v>
      </c>
      <c r="I302" s="28">
        <f t="shared" si="134"/>
        <v>3291750</v>
      </c>
      <c r="J302" s="28">
        <f t="shared" si="134"/>
        <v>3291750</v>
      </c>
      <c r="K302" s="28">
        <f t="shared" si="134"/>
        <v>3291750</v>
      </c>
      <c r="L302" s="28">
        <f t="shared" si="134"/>
        <v>3291750</v>
      </c>
      <c r="M302" s="82"/>
      <c r="N302" s="71"/>
      <c r="O302" s="6"/>
    </row>
    <row r="303" spans="1:15" x14ac:dyDescent="0.3">
      <c r="B303" s="75" t="s">
        <v>7</v>
      </c>
      <c r="C303" s="28">
        <f t="shared" si="132"/>
        <v>0</v>
      </c>
      <c r="D303" s="28">
        <v>0</v>
      </c>
      <c r="E303" s="28">
        <v>0</v>
      </c>
      <c r="F303" s="104">
        <v>0</v>
      </c>
      <c r="G303" s="28">
        <v>0</v>
      </c>
      <c r="H303" s="28">
        <v>0</v>
      </c>
      <c r="I303" s="28">
        <v>0</v>
      </c>
      <c r="J303" s="28">
        <v>0</v>
      </c>
      <c r="K303" s="28">
        <v>0</v>
      </c>
      <c r="L303" s="28">
        <v>0</v>
      </c>
      <c r="M303" s="82"/>
      <c r="N303" s="71"/>
      <c r="O303" s="6"/>
    </row>
    <row r="304" spans="1:15" x14ac:dyDescent="0.3">
      <c r="B304" s="75" t="s">
        <v>8</v>
      </c>
      <c r="C304" s="28">
        <f t="shared" si="132"/>
        <v>0</v>
      </c>
      <c r="D304" s="28">
        <v>0</v>
      </c>
      <c r="E304" s="28">
        <v>0</v>
      </c>
      <c r="F304" s="104">
        <v>0</v>
      </c>
      <c r="G304" s="28">
        <v>0</v>
      </c>
      <c r="H304" s="28">
        <v>0</v>
      </c>
      <c r="I304" s="28">
        <v>0</v>
      </c>
      <c r="J304" s="28">
        <v>0</v>
      </c>
      <c r="K304" s="28">
        <v>0</v>
      </c>
      <c r="L304" s="28"/>
      <c r="M304" s="82"/>
      <c r="N304" s="71"/>
      <c r="O304" s="6"/>
    </row>
    <row r="305" spans="1:15" ht="28.8" x14ac:dyDescent="0.3">
      <c r="B305" s="75" t="s">
        <v>9</v>
      </c>
      <c r="C305" s="28">
        <f t="shared" si="132"/>
        <v>0</v>
      </c>
      <c r="D305" s="28">
        <v>0</v>
      </c>
      <c r="E305" s="28">
        <v>0</v>
      </c>
      <c r="F305" s="104">
        <v>0</v>
      </c>
      <c r="G305" s="28">
        <v>0</v>
      </c>
      <c r="H305" s="28">
        <v>0</v>
      </c>
      <c r="I305" s="28">
        <v>0</v>
      </c>
      <c r="J305" s="28">
        <v>0</v>
      </c>
      <c r="K305" s="28">
        <v>0</v>
      </c>
      <c r="L305" s="28">
        <v>0</v>
      </c>
      <c r="M305" s="82"/>
      <c r="N305" s="71"/>
      <c r="O305" s="6"/>
    </row>
    <row r="306" spans="1:15" x14ac:dyDescent="0.3">
      <c r="B306" s="74" t="s">
        <v>10</v>
      </c>
      <c r="C306" s="28">
        <f t="shared" si="132"/>
        <v>16458750</v>
      </c>
      <c r="D306" s="28">
        <f t="shared" ref="D306:L306" si="135">D307</f>
        <v>0</v>
      </c>
      <c r="E306" s="28">
        <f t="shared" si="135"/>
        <v>0</v>
      </c>
      <c r="F306" s="104">
        <f t="shared" si="135"/>
        <v>0</v>
      </c>
      <c r="G306" s="28">
        <f t="shared" si="135"/>
        <v>0</v>
      </c>
      <c r="H306" s="28">
        <f t="shared" si="135"/>
        <v>3291750</v>
      </c>
      <c r="I306" s="28">
        <f t="shared" si="135"/>
        <v>3291750</v>
      </c>
      <c r="J306" s="28">
        <f t="shared" si="135"/>
        <v>3291750</v>
      </c>
      <c r="K306" s="28">
        <f t="shared" si="135"/>
        <v>3291750</v>
      </c>
      <c r="L306" s="28">
        <f t="shared" si="135"/>
        <v>3291750</v>
      </c>
      <c r="M306" s="82"/>
      <c r="N306" s="71"/>
      <c r="O306" s="6"/>
    </row>
    <row r="307" spans="1:15" x14ac:dyDescent="0.3">
      <c r="B307" s="75" t="s">
        <v>11</v>
      </c>
      <c r="C307" s="28">
        <f t="shared" si="132"/>
        <v>16458750</v>
      </c>
      <c r="D307" s="28">
        <f t="shared" ref="D307:F307" si="136">D311</f>
        <v>0</v>
      </c>
      <c r="E307" s="28">
        <f t="shared" si="136"/>
        <v>0</v>
      </c>
      <c r="F307" s="104">
        <f t="shared" si="136"/>
        <v>0</v>
      </c>
      <c r="G307" s="28">
        <f t="shared" ref="G307:L307" si="137">G311</f>
        <v>0</v>
      </c>
      <c r="H307" s="28">
        <f t="shared" si="137"/>
        <v>3291750</v>
      </c>
      <c r="I307" s="28">
        <f t="shared" si="137"/>
        <v>3291750</v>
      </c>
      <c r="J307" s="28">
        <f t="shared" si="137"/>
        <v>3291750</v>
      </c>
      <c r="K307" s="28">
        <f t="shared" si="137"/>
        <v>3291750</v>
      </c>
      <c r="L307" s="28">
        <f t="shared" si="137"/>
        <v>3291750</v>
      </c>
      <c r="M307" s="82"/>
      <c r="N307" s="71"/>
      <c r="O307" s="6"/>
    </row>
    <row r="308" spans="1:15" ht="57.6" x14ac:dyDescent="0.3">
      <c r="B308" s="75" t="s">
        <v>12</v>
      </c>
      <c r="C308" s="28">
        <f t="shared" si="132"/>
        <v>0</v>
      </c>
      <c r="D308" s="28">
        <v>0</v>
      </c>
      <c r="E308" s="28">
        <v>0</v>
      </c>
      <c r="F308" s="104">
        <v>0</v>
      </c>
      <c r="G308" s="28">
        <v>0</v>
      </c>
      <c r="H308" s="28">
        <v>0</v>
      </c>
      <c r="I308" s="28">
        <v>0</v>
      </c>
      <c r="J308" s="28">
        <v>0</v>
      </c>
      <c r="K308" s="28">
        <v>0</v>
      </c>
      <c r="L308" s="28">
        <v>0</v>
      </c>
      <c r="M308" s="82"/>
      <c r="N308" s="71"/>
      <c r="O308" s="6"/>
    </row>
    <row r="309" spans="1:15" x14ac:dyDescent="0.3">
      <c r="B309" s="74" t="s">
        <v>13</v>
      </c>
      <c r="C309" s="148"/>
      <c r="D309" s="148"/>
      <c r="E309" s="148"/>
      <c r="F309" s="148"/>
      <c r="G309" s="148"/>
      <c r="H309" s="148"/>
      <c r="I309" s="148"/>
      <c r="J309" s="148"/>
      <c r="K309" s="148"/>
      <c r="L309" s="148"/>
      <c r="M309" s="82"/>
      <c r="N309" s="71"/>
      <c r="O309" s="6"/>
    </row>
    <row r="310" spans="1:15" x14ac:dyDescent="0.3">
      <c r="B310" s="75" t="s">
        <v>14</v>
      </c>
      <c r="C310" s="148"/>
      <c r="D310" s="148"/>
      <c r="E310" s="148"/>
      <c r="F310" s="148"/>
      <c r="G310" s="148"/>
      <c r="H310" s="148"/>
      <c r="I310" s="148"/>
      <c r="J310" s="148"/>
      <c r="K310" s="148"/>
      <c r="L310" s="148"/>
      <c r="M310" s="82"/>
      <c r="N310" s="71"/>
      <c r="O310" s="6"/>
    </row>
    <row r="311" spans="1:15" x14ac:dyDescent="0.3">
      <c r="B311" s="75" t="s">
        <v>15</v>
      </c>
      <c r="C311" s="28">
        <f>SUM(D311:L311)</f>
        <v>16458750</v>
      </c>
      <c r="D311" s="28">
        <f t="shared" ref="D311:L311" si="138">D312</f>
        <v>0</v>
      </c>
      <c r="E311" s="28">
        <f t="shared" si="138"/>
        <v>0</v>
      </c>
      <c r="F311" s="104">
        <f t="shared" si="138"/>
        <v>0</v>
      </c>
      <c r="G311" s="28">
        <f t="shared" si="138"/>
        <v>0</v>
      </c>
      <c r="H311" s="28">
        <f t="shared" si="138"/>
        <v>3291750</v>
      </c>
      <c r="I311" s="28">
        <f t="shared" si="138"/>
        <v>3291750</v>
      </c>
      <c r="J311" s="28">
        <f t="shared" si="138"/>
        <v>3291750</v>
      </c>
      <c r="K311" s="28">
        <f t="shared" si="138"/>
        <v>3291750</v>
      </c>
      <c r="L311" s="28">
        <f t="shared" si="138"/>
        <v>3291750</v>
      </c>
      <c r="M311" s="82"/>
      <c r="N311" s="71"/>
      <c r="O311" s="6"/>
    </row>
    <row r="312" spans="1:15" x14ac:dyDescent="0.3">
      <c r="B312" s="75" t="s">
        <v>11</v>
      </c>
      <c r="C312" s="28">
        <f>SUM(D312:L312)</f>
        <v>16458750</v>
      </c>
      <c r="D312" s="28">
        <v>0</v>
      </c>
      <c r="E312" s="28">
        <v>0</v>
      </c>
      <c r="F312" s="104">
        <v>0</v>
      </c>
      <c r="G312" s="28">
        <v>0</v>
      </c>
      <c r="H312" s="28">
        <v>3291750</v>
      </c>
      <c r="I312" s="28">
        <v>3291750</v>
      </c>
      <c r="J312" s="28">
        <v>3291750</v>
      </c>
      <c r="K312" s="28">
        <v>3291750</v>
      </c>
      <c r="L312" s="28">
        <v>3291750</v>
      </c>
      <c r="M312" s="82"/>
      <c r="N312" s="71"/>
      <c r="O312" s="6"/>
    </row>
    <row r="313" spans="1:15" ht="57.6" x14ac:dyDescent="0.3">
      <c r="B313" s="75" t="s">
        <v>12</v>
      </c>
      <c r="C313" s="73">
        <f>SUM(D313:L313)</f>
        <v>0</v>
      </c>
      <c r="D313" s="28">
        <v>0</v>
      </c>
      <c r="E313" s="28">
        <v>0</v>
      </c>
      <c r="F313" s="104">
        <v>0</v>
      </c>
      <c r="G313" s="28">
        <v>0</v>
      </c>
      <c r="H313" s="28">
        <v>0</v>
      </c>
      <c r="I313" s="28">
        <v>0</v>
      </c>
      <c r="J313" s="28">
        <v>0</v>
      </c>
      <c r="K313" s="28">
        <v>0</v>
      </c>
      <c r="L313" s="28">
        <v>0</v>
      </c>
      <c r="M313" s="82"/>
      <c r="N313" s="71"/>
      <c r="O313" s="6"/>
    </row>
    <row r="314" spans="1:15" ht="171" customHeight="1" x14ac:dyDescent="0.3">
      <c r="A314" s="150" t="s">
        <v>108</v>
      </c>
      <c r="B314" s="151"/>
      <c r="C314" s="151"/>
      <c r="D314" s="151"/>
      <c r="E314" s="151"/>
      <c r="F314" s="151"/>
      <c r="G314" s="151"/>
      <c r="H314" s="151"/>
      <c r="I314" s="151"/>
      <c r="J314" s="151"/>
      <c r="K314" s="151"/>
      <c r="L314" s="152"/>
      <c r="M314" s="83" t="s">
        <v>113</v>
      </c>
      <c r="N314" s="75"/>
      <c r="O314" s="6"/>
    </row>
    <row r="315" spans="1:15" x14ac:dyDescent="0.3">
      <c r="B315" s="74" t="s">
        <v>4</v>
      </c>
      <c r="C315" s="73">
        <f t="shared" ref="C315:C321" si="139">SUM(D315:L315)</f>
        <v>13659840</v>
      </c>
      <c r="D315" s="28">
        <f t="shared" ref="D315:F315" si="140">D316+D317+D318+D319</f>
        <v>0</v>
      </c>
      <c r="E315" s="28">
        <f t="shared" si="140"/>
        <v>0</v>
      </c>
      <c r="F315" s="104">
        <f t="shared" si="140"/>
        <v>0</v>
      </c>
      <c r="G315" s="28">
        <f t="shared" ref="G315:L315" si="141">G316+G317+G318+G319</f>
        <v>0</v>
      </c>
      <c r="H315" s="28">
        <f t="shared" si="141"/>
        <v>2731968</v>
      </c>
      <c r="I315" s="28">
        <f t="shared" si="141"/>
        <v>2731968</v>
      </c>
      <c r="J315" s="28">
        <f t="shared" si="141"/>
        <v>2731968</v>
      </c>
      <c r="K315" s="28">
        <f t="shared" si="141"/>
        <v>2731968</v>
      </c>
      <c r="L315" s="28">
        <f t="shared" si="141"/>
        <v>2731968</v>
      </c>
      <c r="M315" s="85"/>
      <c r="N315" s="71"/>
      <c r="O315" s="6"/>
    </row>
    <row r="316" spans="1:15" x14ac:dyDescent="0.3">
      <c r="B316" s="75" t="s">
        <v>7</v>
      </c>
      <c r="C316" s="73">
        <f t="shared" si="139"/>
        <v>0</v>
      </c>
      <c r="D316" s="28">
        <v>0</v>
      </c>
      <c r="E316" s="28">
        <v>0</v>
      </c>
      <c r="F316" s="104">
        <v>0</v>
      </c>
      <c r="G316" s="28">
        <v>0</v>
      </c>
      <c r="H316" s="28">
        <v>0</v>
      </c>
      <c r="I316" s="28">
        <v>0</v>
      </c>
      <c r="J316" s="28">
        <v>0</v>
      </c>
      <c r="K316" s="28">
        <v>0</v>
      </c>
      <c r="L316" s="28">
        <v>0</v>
      </c>
      <c r="M316" s="82"/>
      <c r="N316" s="71"/>
      <c r="O316" s="6"/>
    </row>
    <row r="317" spans="1:15" x14ac:dyDescent="0.3">
      <c r="B317" s="75" t="s">
        <v>8</v>
      </c>
      <c r="C317" s="73">
        <f t="shared" si="139"/>
        <v>0</v>
      </c>
      <c r="D317" s="28">
        <v>0</v>
      </c>
      <c r="E317" s="28">
        <v>0</v>
      </c>
      <c r="F317" s="104">
        <v>0</v>
      </c>
      <c r="G317" s="28">
        <v>0</v>
      </c>
      <c r="H317" s="28">
        <v>0</v>
      </c>
      <c r="I317" s="28">
        <v>0</v>
      </c>
      <c r="J317" s="28">
        <v>0</v>
      </c>
      <c r="K317" s="28">
        <v>0</v>
      </c>
      <c r="L317" s="28">
        <v>0</v>
      </c>
      <c r="M317" s="82"/>
      <c r="N317" s="71"/>
      <c r="O317" s="6"/>
    </row>
    <row r="318" spans="1:15" ht="28.8" x14ac:dyDescent="0.3">
      <c r="B318" s="75" t="s">
        <v>9</v>
      </c>
      <c r="C318" s="73">
        <f t="shared" si="139"/>
        <v>0</v>
      </c>
      <c r="D318" s="28">
        <v>0</v>
      </c>
      <c r="E318" s="28">
        <v>0</v>
      </c>
      <c r="F318" s="104">
        <v>0</v>
      </c>
      <c r="G318" s="28">
        <v>0</v>
      </c>
      <c r="H318" s="28">
        <v>0</v>
      </c>
      <c r="I318" s="28">
        <v>0</v>
      </c>
      <c r="J318" s="28">
        <v>0</v>
      </c>
      <c r="K318" s="28">
        <v>0</v>
      </c>
      <c r="L318" s="28">
        <v>0</v>
      </c>
      <c r="M318" s="82"/>
      <c r="N318" s="71"/>
      <c r="O318" s="6"/>
    </row>
    <row r="319" spans="1:15" x14ac:dyDescent="0.3">
      <c r="B319" s="74" t="s">
        <v>10</v>
      </c>
      <c r="C319" s="73">
        <f t="shared" si="139"/>
        <v>13659840</v>
      </c>
      <c r="D319" s="28">
        <f t="shared" ref="D319:L319" si="142">D320</f>
        <v>0</v>
      </c>
      <c r="E319" s="28">
        <f t="shared" si="142"/>
        <v>0</v>
      </c>
      <c r="F319" s="104">
        <f t="shared" si="142"/>
        <v>0</v>
      </c>
      <c r="G319" s="28">
        <f t="shared" si="142"/>
        <v>0</v>
      </c>
      <c r="H319" s="28">
        <f t="shared" si="142"/>
        <v>2731968</v>
      </c>
      <c r="I319" s="28">
        <f t="shared" si="142"/>
        <v>2731968</v>
      </c>
      <c r="J319" s="28">
        <f t="shared" si="142"/>
        <v>2731968</v>
      </c>
      <c r="K319" s="28">
        <f t="shared" si="142"/>
        <v>2731968</v>
      </c>
      <c r="L319" s="28">
        <f t="shared" si="142"/>
        <v>2731968</v>
      </c>
      <c r="M319" s="82"/>
      <c r="N319" s="71"/>
      <c r="O319" s="6"/>
    </row>
    <row r="320" spans="1:15" x14ac:dyDescent="0.3">
      <c r="B320" s="75" t="s">
        <v>11</v>
      </c>
      <c r="C320" s="73">
        <f t="shared" si="139"/>
        <v>13659840</v>
      </c>
      <c r="D320" s="28">
        <f t="shared" ref="D320:F320" si="143">D325</f>
        <v>0</v>
      </c>
      <c r="E320" s="28">
        <f t="shared" si="143"/>
        <v>0</v>
      </c>
      <c r="F320" s="104">
        <f t="shared" si="143"/>
        <v>0</v>
      </c>
      <c r="G320" s="28">
        <f t="shared" ref="G320:L320" si="144">G325</f>
        <v>0</v>
      </c>
      <c r="H320" s="28">
        <f>H325</f>
        <v>2731968</v>
      </c>
      <c r="I320" s="28">
        <f t="shared" si="144"/>
        <v>2731968</v>
      </c>
      <c r="J320" s="28">
        <f t="shared" si="144"/>
        <v>2731968</v>
      </c>
      <c r="K320" s="28">
        <f t="shared" si="144"/>
        <v>2731968</v>
      </c>
      <c r="L320" s="28">
        <f t="shared" si="144"/>
        <v>2731968</v>
      </c>
      <c r="M320" s="82"/>
      <c r="N320" s="71"/>
      <c r="O320" s="6"/>
    </row>
    <row r="321" spans="1:15" ht="57.6" x14ac:dyDescent="0.3">
      <c r="B321" s="75" t="s">
        <v>12</v>
      </c>
      <c r="C321" s="73">
        <f t="shared" si="139"/>
        <v>0</v>
      </c>
      <c r="D321" s="28">
        <v>0</v>
      </c>
      <c r="E321" s="28">
        <v>0</v>
      </c>
      <c r="F321" s="104">
        <v>0</v>
      </c>
      <c r="G321" s="28">
        <v>0</v>
      </c>
      <c r="H321" s="28">
        <v>0</v>
      </c>
      <c r="I321" s="28">
        <v>0</v>
      </c>
      <c r="J321" s="28">
        <v>0</v>
      </c>
      <c r="K321" s="28">
        <v>0</v>
      </c>
      <c r="L321" s="28">
        <v>0</v>
      </c>
      <c r="M321" s="82"/>
      <c r="N321" s="71"/>
      <c r="O321" s="6"/>
    </row>
    <row r="322" spans="1:15" x14ac:dyDescent="0.3">
      <c r="B322" s="74" t="s">
        <v>13</v>
      </c>
      <c r="C322" s="128"/>
      <c r="D322" s="128"/>
      <c r="E322" s="128"/>
      <c r="F322" s="128"/>
      <c r="G322" s="128"/>
      <c r="H322" s="128"/>
      <c r="I322" s="128"/>
      <c r="J322" s="128"/>
      <c r="K322" s="128"/>
      <c r="L322" s="128"/>
      <c r="M322" s="82"/>
      <c r="N322" s="71"/>
      <c r="O322" s="6"/>
    </row>
    <row r="323" spans="1:15" x14ac:dyDescent="0.3">
      <c r="B323" s="75" t="s">
        <v>14</v>
      </c>
      <c r="C323" s="128"/>
      <c r="D323" s="128"/>
      <c r="E323" s="128"/>
      <c r="F323" s="128"/>
      <c r="G323" s="128"/>
      <c r="H323" s="128"/>
      <c r="I323" s="128"/>
      <c r="J323" s="128"/>
      <c r="K323" s="128"/>
      <c r="L323" s="128"/>
      <c r="M323" s="82"/>
      <c r="N323" s="71"/>
      <c r="O323" s="6"/>
    </row>
    <row r="324" spans="1:15" x14ac:dyDescent="0.3">
      <c r="B324" s="75" t="s">
        <v>15</v>
      </c>
      <c r="C324" s="73">
        <f>SUM(D324:L324)</f>
        <v>13659840</v>
      </c>
      <c r="D324" s="28">
        <f t="shared" ref="D324:L324" si="145">D325</f>
        <v>0</v>
      </c>
      <c r="E324" s="28">
        <f t="shared" si="145"/>
        <v>0</v>
      </c>
      <c r="F324" s="104">
        <f t="shared" si="145"/>
        <v>0</v>
      </c>
      <c r="G324" s="28">
        <f t="shared" si="145"/>
        <v>0</v>
      </c>
      <c r="H324" s="28">
        <f t="shared" si="145"/>
        <v>2731968</v>
      </c>
      <c r="I324" s="28">
        <f t="shared" si="145"/>
        <v>2731968</v>
      </c>
      <c r="J324" s="28">
        <f t="shared" si="145"/>
        <v>2731968</v>
      </c>
      <c r="K324" s="28">
        <f t="shared" si="145"/>
        <v>2731968</v>
      </c>
      <c r="L324" s="28">
        <f t="shared" si="145"/>
        <v>2731968</v>
      </c>
      <c r="M324" s="82"/>
      <c r="N324" s="71"/>
      <c r="O324" s="6"/>
    </row>
    <row r="325" spans="1:15" x14ac:dyDescent="0.3">
      <c r="B325" s="75" t="s">
        <v>11</v>
      </c>
      <c r="C325" s="73">
        <f>SUM(D325:L325)</f>
        <v>13659840</v>
      </c>
      <c r="D325" s="28">
        <v>0</v>
      </c>
      <c r="E325" s="28">
        <v>0</v>
      </c>
      <c r="F325" s="104">
        <v>0</v>
      </c>
      <c r="G325" s="28">
        <v>0</v>
      </c>
      <c r="H325" s="28">
        <v>2731968</v>
      </c>
      <c r="I325" s="28">
        <v>2731968</v>
      </c>
      <c r="J325" s="28">
        <v>2731968</v>
      </c>
      <c r="K325" s="28">
        <v>2731968</v>
      </c>
      <c r="L325" s="28">
        <v>2731968</v>
      </c>
      <c r="M325" s="82"/>
      <c r="N325" s="71"/>
      <c r="O325" s="6"/>
    </row>
    <row r="326" spans="1:15" ht="57.6" x14ac:dyDescent="0.3">
      <c r="B326" s="75" t="s">
        <v>12</v>
      </c>
      <c r="C326" s="73">
        <f>SUM(D326:L326)</f>
        <v>0</v>
      </c>
      <c r="D326" s="28">
        <v>0</v>
      </c>
      <c r="E326" s="28">
        <v>0</v>
      </c>
      <c r="F326" s="104">
        <v>0</v>
      </c>
      <c r="G326" s="28">
        <v>0</v>
      </c>
      <c r="H326" s="28">
        <v>0</v>
      </c>
      <c r="I326" s="28">
        <v>0</v>
      </c>
      <c r="J326" s="28">
        <v>0</v>
      </c>
      <c r="K326" s="28">
        <v>0</v>
      </c>
      <c r="L326" s="28">
        <v>0</v>
      </c>
      <c r="M326" s="82"/>
      <c r="N326" s="71"/>
      <c r="O326" s="6"/>
    </row>
    <row r="327" spans="1:15" ht="29.25" customHeight="1" x14ac:dyDescent="0.3">
      <c r="A327" s="145" t="s">
        <v>50</v>
      </c>
      <c r="B327" s="145"/>
      <c r="C327" s="145"/>
      <c r="D327" s="145"/>
      <c r="E327" s="145"/>
      <c r="F327" s="145"/>
      <c r="G327" s="145"/>
      <c r="H327" s="145"/>
      <c r="I327" s="145"/>
      <c r="J327" s="145"/>
      <c r="K327" s="145"/>
      <c r="L327" s="145"/>
      <c r="M327" s="83" t="s">
        <v>36</v>
      </c>
      <c r="N327" s="63" t="s">
        <v>40</v>
      </c>
      <c r="O327" s="6"/>
    </row>
    <row r="328" spans="1:15" hidden="1" x14ac:dyDescent="0.3">
      <c r="B328" s="74" t="s">
        <v>4</v>
      </c>
      <c r="C328" s="73">
        <f t="shared" ref="C328:C339" si="146">SUM(D328:L328)</f>
        <v>1200000</v>
      </c>
      <c r="D328" s="28">
        <f t="shared" ref="D328:E328" si="147">D329+D330+D331+D332</f>
        <v>0</v>
      </c>
      <c r="E328" s="28">
        <f t="shared" si="147"/>
        <v>0</v>
      </c>
      <c r="F328" s="104"/>
      <c r="G328" s="28">
        <f t="shared" ref="G328:L328" si="148">G329+G330+G331+G332</f>
        <v>200000</v>
      </c>
      <c r="H328" s="28">
        <f t="shared" si="148"/>
        <v>200000</v>
      </c>
      <c r="I328" s="28">
        <f t="shared" si="148"/>
        <v>200000</v>
      </c>
      <c r="J328" s="28">
        <f t="shared" si="148"/>
        <v>200000</v>
      </c>
      <c r="K328" s="28">
        <f t="shared" si="148"/>
        <v>200000</v>
      </c>
      <c r="L328" s="28">
        <f t="shared" si="148"/>
        <v>200000</v>
      </c>
      <c r="M328" s="82"/>
      <c r="N328" s="71"/>
      <c r="O328" s="6"/>
    </row>
    <row r="329" spans="1:15" hidden="1" x14ac:dyDescent="0.3">
      <c r="B329" s="75" t="s">
        <v>7</v>
      </c>
      <c r="C329" s="73">
        <f t="shared" si="146"/>
        <v>0</v>
      </c>
      <c r="D329" s="28">
        <v>0</v>
      </c>
      <c r="E329" s="28">
        <v>0</v>
      </c>
      <c r="F329" s="104"/>
      <c r="G329" s="28">
        <v>0</v>
      </c>
      <c r="H329" s="28">
        <v>0</v>
      </c>
      <c r="I329" s="28">
        <v>0</v>
      </c>
      <c r="J329" s="28">
        <v>0</v>
      </c>
      <c r="K329" s="28">
        <v>0</v>
      </c>
      <c r="L329" s="28">
        <v>0</v>
      </c>
      <c r="M329" s="82"/>
      <c r="N329" s="71"/>
      <c r="O329" s="6"/>
    </row>
    <row r="330" spans="1:15" hidden="1" x14ac:dyDescent="0.3">
      <c r="B330" s="75" t="s">
        <v>8</v>
      </c>
      <c r="C330" s="73">
        <f t="shared" si="146"/>
        <v>0</v>
      </c>
      <c r="D330" s="28">
        <v>0</v>
      </c>
      <c r="E330" s="28">
        <v>0</v>
      </c>
      <c r="F330" s="104"/>
      <c r="G330" s="28">
        <v>0</v>
      </c>
      <c r="H330" s="28">
        <v>0</v>
      </c>
      <c r="I330" s="28">
        <v>0</v>
      </c>
      <c r="J330" s="28">
        <v>0</v>
      </c>
      <c r="K330" s="28">
        <v>0</v>
      </c>
      <c r="L330" s="28">
        <v>0</v>
      </c>
      <c r="M330" s="82"/>
      <c r="N330" s="71"/>
      <c r="O330" s="6"/>
    </row>
    <row r="331" spans="1:15" ht="28.8" hidden="1" x14ac:dyDescent="0.3">
      <c r="B331" s="75" t="s">
        <v>9</v>
      </c>
      <c r="C331" s="73">
        <f t="shared" si="146"/>
        <v>0</v>
      </c>
      <c r="D331" s="28">
        <v>0</v>
      </c>
      <c r="E331" s="28">
        <v>0</v>
      </c>
      <c r="F331" s="104"/>
      <c r="G331" s="28">
        <v>0</v>
      </c>
      <c r="H331" s="28">
        <v>0</v>
      </c>
      <c r="I331" s="28">
        <v>0</v>
      </c>
      <c r="J331" s="28">
        <v>0</v>
      </c>
      <c r="K331" s="28">
        <v>0</v>
      </c>
      <c r="L331" s="28"/>
      <c r="M331" s="82"/>
      <c r="N331" s="71"/>
      <c r="O331" s="6"/>
    </row>
    <row r="332" spans="1:15" hidden="1" x14ac:dyDescent="0.3">
      <c r="B332" s="74" t="s">
        <v>10</v>
      </c>
      <c r="C332" s="73">
        <f t="shared" si="146"/>
        <v>1200000</v>
      </c>
      <c r="D332" s="28">
        <f t="shared" ref="D332:L332" si="149">D333</f>
        <v>0</v>
      </c>
      <c r="E332" s="28">
        <f t="shared" si="149"/>
        <v>0</v>
      </c>
      <c r="F332" s="104"/>
      <c r="G332" s="28">
        <f t="shared" si="149"/>
        <v>200000</v>
      </c>
      <c r="H332" s="28">
        <f t="shared" si="149"/>
        <v>200000</v>
      </c>
      <c r="I332" s="28">
        <f t="shared" si="149"/>
        <v>200000</v>
      </c>
      <c r="J332" s="28">
        <f t="shared" si="149"/>
        <v>200000</v>
      </c>
      <c r="K332" s="28">
        <f t="shared" si="149"/>
        <v>200000</v>
      </c>
      <c r="L332" s="28">
        <f t="shared" si="149"/>
        <v>200000</v>
      </c>
      <c r="M332" s="82"/>
      <c r="N332" s="71"/>
      <c r="O332" s="6"/>
    </row>
    <row r="333" spans="1:15" hidden="1" x14ac:dyDescent="0.3">
      <c r="B333" s="75" t="s">
        <v>11</v>
      </c>
      <c r="C333" s="73">
        <f t="shared" si="146"/>
        <v>1200000</v>
      </c>
      <c r="D333" s="28">
        <f t="shared" ref="D333:E333" si="150">D337</f>
        <v>0</v>
      </c>
      <c r="E333" s="28">
        <f t="shared" si="150"/>
        <v>0</v>
      </c>
      <c r="F333" s="104"/>
      <c r="G333" s="28">
        <f t="shared" ref="G333:L333" si="151">G337</f>
        <v>200000</v>
      </c>
      <c r="H333" s="28">
        <f t="shared" si="151"/>
        <v>200000</v>
      </c>
      <c r="I333" s="28">
        <f t="shared" si="151"/>
        <v>200000</v>
      </c>
      <c r="J333" s="28">
        <f t="shared" si="151"/>
        <v>200000</v>
      </c>
      <c r="K333" s="28">
        <f t="shared" si="151"/>
        <v>200000</v>
      </c>
      <c r="L333" s="28">
        <f t="shared" si="151"/>
        <v>200000</v>
      </c>
      <c r="M333" s="82"/>
      <c r="N333" s="71"/>
      <c r="O333" s="6"/>
    </row>
    <row r="334" spans="1:15" ht="57.6" hidden="1" x14ac:dyDescent="0.3">
      <c r="B334" s="75" t="s">
        <v>12</v>
      </c>
      <c r="C334" s="73">
        <f t="shared" si="146"/>
        <v>0</v>
      </c>
      <c r="D334" s="28">
        <v>0</v>
      </c>
      <c r="E334" s="28">
        <v>0</v>
      </c>
      <c r="F334" s="104"/>
      <c r="G334" s="28">
        <v>0</v>
      </c>
      <c r="H334" s="28">
        <v>0</v>
      </c>
      <c r="I334" s="28">
        <v>0</v>
      </c>
      <c r="J334" s="28">
        <v>0</v>
      </c>
      <c r="K334" s="28">
        <v>0</v>
      </c>
      <c r="L334" s="28">
        <v>0</v>
      </c>
      <c r="M334" s="82"/>
      <c r="N334" s="71"/>
      <c r="O334" s="6"/>
    </row>
    <row r="335" spans="1:15" hidden="1" x14ac:dyDescent="0.3">
      <c r="B335" s="74" t="s">
        <v>13</v>
      </c>
      <c r="C335" s="73">
        <f t="shared" si="146"/>
        <v>0</v>
      </c>
      <c r="D335" s="28"/>
      <c r="E335" s="28"/>
      <c r="F335" s="104"/>
      <c r="G335" s="28"/>
      <c r="H335" s="28"/>
      <c r="I335" s="28"/>
      <c r="J335" s="28"/>
      <c r="K335" s="28"/>
      <c r="L335" s="28"/>
      <c r="M335" s="82"/>
      <c r="N335" s="71"/>
      <c r="O335" s="6"/>
    </row>
    <row r="336" spans="1:15" hidden="1" x14ac:dyDescent="0.3">
      <c r="B336" s="75" t="s">
        <v>14</v>
      </c>
      <c r="C336" s="73">
        <f t="shared" si="146"/>
        <v>0</v>
      </c>
      <c r="D336" s="28"/>
      <c r="E336" s="28"/>
      <c r="F336" s="104"/>
      <c r="G336" s="28"/>
      <c r="H336" s="28"/>
      <c r="I336" s="28"/>
      <c r="J336" s="28"/>
      <c r="K336" s="28"/>
      <c r="L336" s="28"/>
      <c r="M336" s="82"/>
      <c r="N336" s="71"/>
      <c r="O336" s="6"/>
    </row>
    <row r="337" spans="1:15" hidden="1" x14ac:dyDescent="0.3">
      <c r="B337" s="75" t="s">
        <v>15</v>
      </c>
      <c r="C337" s="73">
        <f t="shared" si="146"/>
        <v>1200000</v>
      </c>
      <c r="D337" s="28">
        <f t="shared" ref="D337:L337" si="152">D338</f>
        <v>0</v>
      </c>
      <c r="E337" s="28">
        <f t="shared" si="152"/>
        <v>0</v>
      </c>
      <c r="F337" s="104"/>
      <c r="G337" s="28">
        <f t="shared" si="152"/>
        <v>200000</v>
      </c>
      <c r="H337" s="28">
        <f t="shared" si="152"/>
        <v>200000</v>
      </c>
      <c r="I337" s="28">
        <f t="shared" si="152"/>
        <v>200000</v>
      </c>
      <c r="J337" s="28">
        <f t="shared" si="152"/>
        <v>200000</v>
      </c>
      <c r="K337" s="28">
        <f t="shared" si="152"/>
        <v>200000</v>
      </c>
      <c r="L337" s="28">
        <f t="shared" si="152"/>
        <v>200000</v>
      </c>
      <c r="M337" s="82"/>
      <c r="N337" s="71"/>
      <c r="O337" s="6"/>
    </row>
    <row r="338" spans="1:15" hidden="1" x14ac:dyDescent="0.3">
      <c r="B338" s="75" t="s">
        <v>11</v>
      </c>
      <c r="C338" s="73">
        <f t="shared" si="146"/>
        <v>1200000</v>
      </c>
      <c r="D338" s="28">
        <v>0</v>
      </c>
      <c r="E338" s="28">
        <v>0</v>
      </c>
      <c r="F338" s="104"/>
      <c r="G338" s="28">
        <v>200000</v>
      </c>
      <c r="H338" s="28">
        <v>200000</v>
      </c>
      <c r="I338" s="28">
        <v>200000</v>
      </c>
      <c r="J338" s="28">
        <v>200000</v>
      </c>
      <c r="K338" s="28">
        <v>200000</v>
      </c>
      <c r="L338" s="28">
        <v>200000</v>
      </c>
      <c r="M338" s="82"/>
      <c r="N338" s="71"/>
      <c r="O338" s="6"/>
    </row>
    <row r="339" spans="1:15" ht="57.6" hidden="1" x14ac:dyDescent="0.3">
      <c r="B339" s="75" t="s">
        <v>12</v>
      </c>
      <c r="C339" s="73">
        <f t="shared" si="146"/>
        <v>0</v>
      </c>
      <c r="D339" s="28">
        <v>0</v>
      </c>
      <c r="E339" s="28">
        <v>0</v>
      </c>
      <c r="F339" s="104"/>
      <c r="G339" s="28">
        <v>0</v>
      </c>
      <c r="H339" s="28">
        <v>0</v>
      </c>
      <c r="I339" s="28">
        <v>0</v>
      </c>
      <c r="J339" s="28">
        <v>0</v>
      </c>
      <c r="K339" s="28">
        <v>0</v>
      </c>
      <c r="L339" s="28">
        <v>0</v>
      </c>
      <c r="M339" s="82"/>
      <c r="N339" s="71"/>
      <c r="O339" s="6"/>
    </row>
    <row r="340" spans="1:15" ht="37.35" customHeight="1" x14ac:dyDescent="0.3">
      <c r="A340" s="146" t="s">
        <v>73</v>
      </c>
      <c r="B340" s="146"/>
      <c r="C340" s="146"/>
      <c r="D340" s="146"/>
      <c r="E340" s="146"/>
      <c r="F340" s="146"/>
      <c r="G340" s="146"/>
      <c r="H340" s="146"/>
      <c r="I340" s="146"/>
      <c r="J340" s="146"/>
      <c r="K340" s="146"/>
      <c r="L340" s="146"/>
      <c r="M340" s="83" t="s">
        <v>36</v>
      </c>
      <c r="N340" s="41" t="s">
        <v>30</v>
      </c>
      <c r="O340" s="6"/>
    </row>
    <row r="341" spans="1:15" hidden="1" x14ac:dyDescent="0.3">
      <c r="B341" s="74" t="s">
        <v>4</v>
      </c>
      <c r="C341" s="73">
        <f t="shared" ref="C341:C352" si="153">SUM(D341:L341)</f>
        <v>300000</v>
      </c>
      <c r="D341" s="40"/>
      <c r="E341" s="40"/>
      <c r="F341" s="112"/>
      <c r="G341" s="40">
        <f t="shared" ref="G341:L341" si="154">G342+G343+G344+G345</f>
        <v>50000</v>
      </c>
      <c r="H341" s="40">
        <f t="shared" si="154"/>
        <v>50000</v>
      </c>
      <c r="I341" s="40">
        <f t="shared" si="154"/>
        <v>50000</v>
      </c>
      <c r="J341" s="40">
        <f t="shared" si="154"/>
        <v>50000</v>
      </c>
      <c r="K341" s="40">
        <f t="shared" si="154"/>
        <v>50000</v>
      </c>
      <c r="L341" s="40">
        <f t="shared" si="154"/>
        <v>50000</v>
      </c>
      <c r="M341" s="82"/>
      <c r="N341" s="71"/>
      <c r="O341" s="6"/>
    </row>
    <row r="342" spans="1:15" hidden="1" x14ac:dyDescent="0.3">
      <c r="B342" s="75" t="s">
        <v>7</v>
      </c>
      <c r="C342" s="73">
        <f t="shared" si="153"/>
        <v>0</v>
      </c>
      <c r="D342" s="40"/>
      <c r="E342" s="40"/>
      <c r="F342" s="112"/>
      <c r="G342" s="40"/>
      <c r="H342" s="40"/>
      <c r="I342" s="40"/>
      <c r="J342" s="40"/>
      <c r="K342" s="40"/>
      <c r="L342" s="40"/>
      <c r="M342" s="82"/>
      <c r="N342" s="71"/>
      <c r="O342" s="6"/>
    </row>
    <row r="343" spans="1:15" hidden="1" x14ac:dyDescent="0.3">
      <c r="B343" s="75" t="s">
        <v>8</v>
      </c>
      <c r="C343" s="73">
        <f t="shared" si="153"/>
        <v>0</v>
      </c>
      <c r="D343" s="40"/>
      <c r="E343" s="40"/>
      <c r="F343" s="112"/>
      <c r="G343" s="40"/>
      <c r="H343" s="40"/>
      <c r="I343" s="40"/>
      <c r="J343" s="40"/>
      <c r="K343" s="40"/>
      <c r="L343" s="40"/>
      <c r="M343" s="82"/>
      <c r="N343" s="71"/>
      <c r="O343" s="6"/>
    </row>
    <row r="344" spans="1:15" ht="28.8" hidden="1" x14ac:dyDescent="0.3">
      <c r="B344" s="75" t="s">
        <v>9</v>
      </c>
      <c r="C344" s="73">
        <f t="shared" si="153"/>
        <v>0</v>
      </c>
      <c r="D344" s="40"/>
      <c r="E344" s="40"/>
      <c r="F344" s="112"/>
      <c r="G344" s="40"/>
      <c r="H344" s="40"/>
      <c r="I344" s="40"/>
      <c r="J344" s="40"/>
      <c r="K344" s="40"/>
      <c r="L344" s="40"/>
      <c r="M344" s="82"/>
      <c r="N344" s="71"/>
      <c r="O344" s="6"/>
    </row>
    <row r="345" spans="1:15" hidden="1" x14ac:dyDescent="0.3">
      <c r="B345" s="74" t="s">
        <v>10</v>
      </c>
      <c r="C345" s="73">
        <f t="shared" si="153"/>
        <v>300000</v>
      </c>
      <c r="D345" s="40"/>
      <c r="E345" s="40"/>
      <c r="F345" s="112"/>
      <c r="G345" s="40">
        <f t="shared" ref="G345:L345" si="155">G346</f>
        <v>50000</v>
      </c>
      <c r="H345" s="40">
        <f t="shared" si="155"/>
        <v>50000</v>
      </c>
      <c r="I345" s="40">
        <f t="shared" si="155"/>
        <v>50000</v>
      </c>
      <c r="J345" s="40">
        <f t="shared" si="155"/>
        <v>50000</v>
      </c>
      <c r="K345" s="40">
        <f t="shared" si="155"/>
        <v>50000</v>
      </c>
      <c r="L345" s="40">
        <f t="shared" si="155"/>
        <v>50000</v>
      </c>
      <c r="M345" s="82"/>
      <c r="N345" s="71"/>
      <c r="O345" s="6"/>
    </row>
    <row r="346" spans="1:15" hidden="1" x14ac:dyDescent="0.3">
      <c r="B346" s="75" t="s">
        <v>11</v>
      </c>
      <c r="C346" s="73">
        <f t="shared" si="153"/>
        <v>300000</v>
      </c>
      <c r="D346" s="40"/>
      <c r="E346" s="40"/>
      <c r="F346" s="112"/>
      <c r="G346" s="40">
        <f t="shared" ref="G346:L346" si="156">G351</f>
        <v>50000</v>
      </c>
      <c r="H346" s="40">
        <f t="shared" si="156"/>
        <v>50000</v>
      </c>
      <c r="I346" s="40">
        <f t="shared" si="156"/>
        <v>50000</v>
      </c>
      <c r="J346" s="40">
        <f t="shared" si="156"/>
        <v>50000</v>
      </c>
      <c r="K346" s="40">
        <f t="shared" si="156"/>
        <v>50000</v>
      </c>
      <c r="L346" s="40">
        <f t="shared" si="156"/>
        <v>50000</v>
      </c>
      <c r="M346" s="82"/>
      <c r="N346" s="71"/>
      <c r="O346" s="6"/>
    </row>
    <row r="347" spans="1:15" ht="57.6" hidden="1" x14ac:dyDescent="0.3">
      <c r="B347" s="75" t="s">
        <v>12</v>
      </c>
      <c r="C347" s="73">
        <f t="shared" si="153"/>
        <v>0</v>
      </c>
      <c r="D347" s="40"/>
      <c r="E347" s="40"/>
      <c r="F347" s="112"/>
      <c r="G347" s="40"/>
      <c r="H347" s="40"/>
      <c r="I347" s="40"/>
      <c r="J347" s="40"/>
      <c r="K347" s="40"/>
      <c r="L347" s="40"/>
      <c r="M347" s="82"/>
      <c r="N347" s="71"/>
      <c r="O347" s="6"/>
    </row>
    <row r="348" spans="1:15" hidden="1" x14ac:dyDescent="0.3">
      <c r="B348" s="74" t="s">
        <v>13</v>
      </c>
      <c r="C348" s="73">
        <f t="shared" si="153"/>
        <v>0</v>
      </c>
      <c r="D348" s="40"/>
      <c r="E348" s="40"/>
      <c r="F348" s="112"/>
      <c r="G348" s="40"/>
      <c r="H348" s="40"/>
      <c r="I348" s="40"/>
      <c r="J348" s="40"/>
      <c r="K348" s="40"/>
      <c r="L348" s="40"/>
      <c r="M348" s="82"/>
      <c r="N348" s="71"/>
      <c r="O348" s="6"/>
    </row>
    <row r="349" spans="1:15" hidden="1" x14ac:dyDescent="0.3">
      <c r="B349" s="75" t="s">
        <v>14</v>
      </c>
      <c r="C349" s="73">
        <f t="shared" si="153"/>
        <v>0</v>
      </c>
      <c r="D349" s="40"/>
      <c r="E349" s="40"/>
      <c r="F349" s="112"/>
      <c r="G349" s="40"/>
      <c r="H349" s="40"/>
      <c r="I349" s="40"/>
      <c r="J349" s="40"/>
      <c r="K349" s="40"/>
      <c r="L349" s="40"/>
      <c r="M349" s="82"/>
      <c r="N349" s="71"/>
      <c r="O349" s="6"/>
    </row>
    <row r="350" spans="1:15" hidden="1" x14ac:dyDescent="0.3">
      <c r="B350" s="75" t="s">
        <v>15</v>
      </c>
      <c r="C350" s="73">
        <f t="shared" si="153"/>
        <v>300000</v>
      </c>
      <c r="D350" s="40"/>
      <c r="E350" s="40"/>
      <c r="F350" s="112"/>
      <c r="G350" s="40">
        <f t="shared" ref="G350:L350" si="157">G351</f>
        <v>50000</v>
      </c>
      <c r="H350" s="40">
        <f t="shared" si="157"/>
        <v>50000</v>
      </c>
      <c r="I350" s="40">
        <f t="shared" si="157"/>
        <v>50000</v>
      </c>
      <c r="J350" s="40">
        <f t="shared" si="157"/>
        <v>50000</v>
      </c>
      <c r="K350" s="40">
        <f t="shared" si="157"/>
        <v>50000</v>
      </c>
      <c r="L350" s="40">
        <f t="shared" si="157"/>
        <v>50000</v>
      </c>
      <c r="M350" s="82"/>
      <c r="N350" s="71"/>
      <c r="O350" s="6"/>
    </row>
    <row r="351" spans="1:15" hidden="1" x14ac:dyDescent="0.3">
      <c r="B351" s="75" t="s">
        <v>11</v>
      </c>
      <c r="C351" s="73">
        <f t="shared" si="153"/>
        <v>300000</v>
      </c>
      <c r="D351" s="40"/>
      <c r="E351" s="40"/>
      <c r="F351" s="112"/>
      <c r="G351" s="40">
        <v>50000</v>
      </c>
      <c r="H351" s="40">
        <v>50000</v>
      </c>
      <c r="I351" s="40">
        <v>50000</v>
      </c>
      <c r="J351" s="40">
        <v>50000</v>
      </c>
      <c r="K351" s="40">
        <v>50000</v>
      </c>
      <c r="L351" s="40">
        <v>50000</v>
      </c>
      <c r="M351" s="82"/>
      <c r="N351" s="71"/>
      <c r="O351" s="6"/>
    </row>
    <row r="352" spans="1:15" ht="57.6" hidden="1" x14ac:dyDescent="0.3">
      <c r="B352" s="75" t="s">
        <v>12</v>
      </c>
      <c r="C352" s="73">
        <f t="shared" si="153"/>
        <v>0</v>
      </c>
      <c r="D352" s="40"/>
      <c r="E352" s="40"/>
      <c r="F352" s="112"/>
      <c r="G352" s="40"/>
      <c r="H352" s="40"/>
      <c r="I352" s="40"/>
      <c r="J352" s="40"/>
      <c r="K352" s="40"/>
      <c r="L352" s="40"/>
      <c r="M352" s="82"/>
      <c r="N352" s="71"/>
      <c r="O352" s="6"/>
    </row>
    <row r="353" spans="1:15" ht="133.19999999999999" customHeight="1" x14ac:dyDescent="0.3">
      <c r="A353" s="146" t="s">
        <v>94</v>
      </c>
      <c r="B353" s="146"/>
      <c r="C353" s="146"/>
      <c r="D353" s="146"/>
      <c r="E353" s="146"/>
      <c r="F353" s="146"/>
      <c r="G353" s="146"/>
      <c r="H353" s="146"/>
      <c r="I353" s="146"/>
      <c r="J353" s="146"/>
      <c r="K353" s="146"/>
      <c r="L353" s="146"/>
      <c r="M353" s="83" t="s">
        <v>121</v>
      </c>
      <c r="N353" s="41" t="s">
        <v>30</v>
      </c>
      <c r="O353" s="6"/>
    </row>
    <row r="354" spans="1:15" x14ac:dyDescent="0.3">
      <c r="B354" s="74" t="s">
        <v>4</v>
      </c>
      <c r="C354" s="73">
        <f t="shared" ref="C354:C360" si="158">SUM(D354:L354)</f>
        <v>2457500</v>
      </c>
      <c r="D354" s="28">
        <f t="shared" ref="D354:F354" si="159">D355+D356+D357+D358</f>
        <v>152500</v>
      </c>
      <c r="E354" s="28">
        <f t="shared" si="159"/>
        <v>152500</v>
      </c>
      <c r="F354" s="104">
        <f t="shared" si="159"/>
        <v>152500</v>
      </c>
      <c r="G354" s="28">
        <f t="shared" ref="G354:L354" si="160">G355+G356+G357+G358</f>
        <v>0</v>
      </c>
      <c r="H354" s="28">
        <f t="shared" si="160"/>
        <v>400000</v>
      </c>
      <c r="I354" s="28">
        <f t="shared" si="160"/>
        <v>400000</v>
      </c>
      <c r="J354" s="28">
        <f t="shared" si="160"/>
        <v>400000</v>
      </c>
      <c r="K354" s="28">
        <f t="shared" si="160"/>
        <v>400000</v>
      </c>
      <c r="L354" s="28">
        <f t="shared" si="160"/>
        <v>400000</v>
      </c>
      <c r="M354" s="82"/>
      <c r="N354" s="71"/>
      <c r="O354" s="6"/>
    </row>
    <row r="355" spans="1:15" x14ac:dyDescent="0.3">
      <c r="B355" s="75" t="s">
        <v>7</v>
      </c>
      <c r="C355" s="73">
        <f t="shared" si="158"/>
        <v>0</v>
      </c>
      <c r="D355" s="28">
        <v>0</v>
      </c>
      <c r="E355" s="28">
        <v>0</v>
      </c>
      <c r="F355" s="104">
        <v>0</v>
      </c>
      <c r="G355" s="28">
        <v>0</v>
      </c>
      <c r="H355" s="28">
        <v>0</v>
      </c>
      <c r="I355" s="28">
        <v>0</v>
      </c>
      <c r="J355" s="28">
        <v>0</v>
      </c>
      <c r="K355" s="28">
        <v>0</v>
      </c>
      <c r="L355" s="28">
        <v>0</v>
      </c>
      <c r="M355" s="82"/>
      <c r="N355" s="71"/>
      <c r="O355" s="6"/>
    </row>
    <row r="356" spans="1:15" x14ac:dyDescent="0.3">
      <c r="B356" s="75" t="s">
        <v>8</v>
      </c>
      <c r="C356" s="73">
        <f t="shared" si="158"/>
        <v>0</v>
      </c>
      <c r="D356" s="28">
        <v>0</v>
      </c>
      <c r="E356" s="28">
        <v>0</v>
      </c>
      <c r="F356" s="104">
        <v>0</v>
      </c>
      <c r="G356" s="28">
        <v>0</v>
      </c>
      <c r="H356" s="28">
        <v>0</v>
      </c>
      <c r="I356" s="28">
        <v>0</v>
      </c>
      <c r="J356" s="28">
        <v>0</v>
      </c>
      <c r="K356" s="28">
        <v>0</v>
      </c>
      <c r="L356" s="28">
        <v>0</v>
      </c>
      <c r="M356" s="82"/>
      <c r="N356" s="71"/>
      <c r="O356" s="6"/>
    </row>
    <row r="357" spans="1:15" ht="28.8" x14ac:dyDescent="0.3">
      <c r="B357" s="75" t="s">
        <v>9</v>
      </c>
      <c r="C357" s="73">
        <f t="shared" si="158"/>
        <v>0</v>
      </c>
      <c r="D357" s="28">
        <v>0</v>
      </c>
      <c r="E357" s="28">
        <v>0</v>
      </c>
      <c r="F357" s="104">
        <v>0</v>
      </c>
      <c r="G357" s="28">
        <v>0</v>
      </c>
      <c r="H357" s="28">
        <v>0</v>
      </c>
      <c r="I357" s="28">
        <v>0</v>
      </c>
      <c r="J357" s="28">
        <v>0</v>
      </c>
      <c r="K357" s="28">
        <v>0</v>
      </c>
      <c r="L357" s="28">
        <v>0</v>
      </c>
      <c r="M357" s="82"/>
      <c r="N357" s="71"/>
      <c r="O357" s="6"/>
    </row>
    <row r="358" spans="1:15" x14ac:dyDescent="0.3">
      <c r="B358" s="74" t="s">
        <v>10</v>
      </c>
      <c r="C358" s="73">
        <f t="shared" si="158"/>
        <v>2457500</v>
      </c>
      <c r="D358" s="28">
        <f>D363+D366</f>
        <v>152500</v>
      </c>
      <c r="E358" s="28">
        <f>E363+E366</f>
        <v>152500</v>
      </c>
      <c r="F358" s="104">
        <f>F363+F366</f>
        <v>152500</v>
      </c>
      <c r="G358" s="28">
        <f t="shared" ref="G358:L358" si="161">G359</f>
        <v>0</v>
      </c>
      <c r="H358" s="28">
        <f t="shared" si="161"/>
        <v>400000</v>
      </c>
      <c r="I358" s="28">
        <f t="shared" si="161"/>
        <v>400000</v>
      </c>
      <c r="J358" s="28">
        <f t="shared" si="161"/>
        <v>400000</v>
      </c>
      <c r="K358" s="28">
        <f t="shared" si="161"/>
        <v>400000</v>
      </c>
      <c r="L358" s="28">
        <f t="shared" si="161"/>
        <v>400000</v>
      </c>
      <c r="M358" s="82"/>
      <c r="N358" s="71"/>
      <c r="O358" s="6"/>
    </row>
    <row r="359" spans="1:15" x14ac:dyDescent="0.3">
      <c r="B359" s="75" t="s">
        <v>11</v>
      </c>
      <c r="C359" s="73">
        <f t="shared" si="158"/>
        <v>2457500</v>
      </c>
      <c r="D359" s="28">
        <f t="shared" ref="D359:F359" si="162">D364</f>
        <v>152500</v>
      </c>
      <c r="E359" s="28">
        <f t="shared" si="162"/>
        <v>152500</v>
      </c>
      <c r="F359" s="104">
        <f t="shared" si="162"/>
        <v>152500</v>
      </c>
      <c r="G359" s="28">
        <f t="shared" ref="G359:L359" si="163">G364</f>
        <v>0</v>
      </c>
      <c r="H359" s="28">
        <f t="shared" si="163"/>
        <v>400000</v>
      </c>
      <c r="I359" s="28">
        <f t="shared" si="163"/>
        <v>400000</v>
      </c>
      <c r="J359" s="28">
        <f t="shared" si="163"/>
        <v>400000</v>
      </c>
      <c r="K359" s="28">
        <f t="shared" si="163"/>
        <v>400000</v>
      </c>
      <c r="L359" s="28">
        <f t="shared" si="163"/>
        <v>400000</v>
      </c>
      <c r="M359" s="82"/>
      <c r="N359" s="71"/>
      <c r="O359" s="6"/>
    </row>
    <row r="360" spans="1:15" ht="57.6" x14ac:dyDescent="0.3">
      <c r="B360" s="75" t="s">
        <v>12</v>
      </c>
      <c r="C360" s="73">
        <f t="shared" si="158"/>
        <v>0</v>
      </c>
      <c r="D360" s="28">
        <v>0</v>
      </c>
      <c r="E360" s="28">
        <v>0</v>
      </c>
      <c r="F360" s="104">
        <v>0</v>
      </c>
      <c r="G360" s="28">
        <v>0</v>
      </c>
      <c r="H360" s="28">
        <v>0</v>
      </c>
      <c r="I360" s="28">
        <v>0</v>
      </c>
      <c r="J360" s="28">
        <v>0</v>
      </c>
      <c r="K360" s="28">
        <v>0</v>
      </c>
      <c r="L360" s="28">
        <v>0</v>
      </c>
      <c r="M360" s="82"/>
      <c r="N360" s="71"/>
      <c r="O360" s="6"/>
    </row>
    <row r="361" spans="1:15" x14ac:dyDescent="0.3">
      <c r="B361" s="74" t="s">
        <v>13</v>
      </c>
      <c r="C361" s="128"/>
      <c r="D361" s="128"/>
      <c r="E361" s="128"/>
      <c r="F361" s="128"/>
      <c r="G361" s="128"/>
      <c r="H361" s="128"/>
      <c r="I361" s="128"/>
      <c r="J361" s="128"/>
      <c r="K361" s="128"/>
      <c r="L361" s="128"/>
      <c r="M361" s="82"/>
      <c r="N361" s="71"/>
      <c r="O361" s="6"/>
    </row>
    <row r="362" spans="1:15" x14ac:dyDescent="0.3">
      <c r="B362" s="75" t="s">
        <v>14</v>
      </c>
      <c r="C362" s="128"/>
      <c r="D362" s="128"/>
      <c r="E362" s="128"/>
      <c r="F362" s="128"/>
      <c r="G362" s="128"/>
      <c r="H362" s="128"/>
      <c r="I362" s="128"/>
      <c r="J362" s="128"/>
      <c r="K362" s="128"/>
      <c r="L362" s="128"/>
      <c r="M362" s="82"/>
      <c r="N362" s="71"/>
      <c r="O362" s="6"/>
    </row>
    <row r="363" spans="1:15" x14ac:dyDescent="0.3">
      <c r="B363" s="75" t="s">
        <v>15</v>
      </c>
      <c r="C363" s="73">
        <f>SUM(D363:L363)</f>
        <v>2457500</v>
      </c>
      <c r="D363" s="28">
        <f t="shared" ref="D363:L363" si="164">D364</f>
        <v>152500</v>
      </c>
      <c r="E363" s="28">
        <f t="shared" si="164"/>
        <v>152500</v>
      </c>
      <c r="F363" s="104">
        <f t="shared" si="164"/>
        <v>152500</v>
      </c>
      <c r="G363" s="28">
        <f t="shared" si="164"/>
        <v>0</v>
      </c>
      <c r="H363" s="28">
        <f t="shared" si="164"/>
        <v>400000</v>
      </c>
      <c r="I363" s="28">
        <f t="shared" si="164"/>
        <v>400000</v>
      </c>
      <c r="J363" s="28">
        <f t="shared" si="164"/>
        <v>400000</v>
      </c>
      <c r="K363" s="28">
        <f t="shared" si="164"/>
        <v>400000</v>
      </c>
      <c r="L363" s="28">
        <f t="shared" si="164"/>
        <v>400000</v>
      </c>
      <c r="M363" s="82"/>
      <c r="N363" s="71"/>
      <c r="O363" s="6"/>
    </row>
    <row r="364" spans="1:15" x14ac:dyDescent="0.3">
      <c r="B364" s="75" t="s">
        <v>11</v>
      </c>
      <c r="C364" s="73">
        <f>SUM(D364:L364)</f>
        <v>2457500</v>
      </c>
      <c r="D364" s="34">
        <v>152500</v>
      </c>
      <c r="E364" s="34">
        <v>152500</v>
      </c>
      <c r="F364" s="109">
        <v>152500</v>
      </c>
      <c r="G364" s="28">
        <v>0</v>
      </c>
      <c r="H364" s="28">
        <v>400000</v>
      </c>
      <c r="I364" s="28">
        <v>400000</v>
      </c>
      <c r="J364" s="28">
        <v>400000</v>
      </c>
      <c r="K364" s="28">
        <v>400000</v>
      </c>
      <c r="L364" s="28">
        <v>400000</v>
      </c>
      <c r="M364" s="82"/>
      <c r="N364" s="71"/>
      <c r="O364" s="6"/>
    </row>
    <row r="365" spans="1:15" ht="57.6" x14ac:dyDescent="0.3">
      <c r="B365" s="75" t="s">
        <v>12</v>
      </c>
      <c r="C365" s="73">
        <f>SUM(D365:L365)</f>
        <v>0</v>
      </c>
      <c r="D365" s="28">
        <v>0</v>
      </c>
      <c r="E365" s="28">
        <v>0</v>
      </c>
      <c r="F365" s="104">
        <v>0</v>
      </c>
      <c r="G365" s="28">
        <v>0</v>
      </c>
      <c r="H365" s="28">
        <v>0</v>
      </c>
      <c r="I365" s="28">
        <v>0</v>
      </c>
      <c r="J365" s="28">
        <v>0</v>
      </c>
      <c r="K365" s="28">
        <v>0</v>
      </c>
      <c r="L365" s="28">
        <v>0</v>
      </c>
      <c r="M365" s="82"/>
      <c r="N365" s="71"/>
      <c r="O365" s="6"/>
    </row>
    <row r="366" spans="1:15" ht="149.4" customHeight="1" x14ac:dyDescent="0.3">
      <c r="A366" s="155" t="s">
        <v>74</v>
      </c>
      <c r="B366" s="156"/>
      <c r="C366" s="156"/>
      <c r="D366" s="156"/>
      <c r="E366" s="156"/>
      <c r="F366" s="156"/>
      <c r="G366" s="156"/>
      <c r="H366" s="156"/>
      <c r="I366" s="156"/>
      <c r="J366" s="156"/>
      <c r="K366" s="156"/>
      <c r="L366" s="157"/>
      <c r="M366" s="83" t="s">
        <v>101</v>
      </c>
      <c r="N366" s="21" t="s">
        <v>46</v>
      </c>
      <c r="O366" s="60">
        <v>382</v>
      </c>
    </row>
    <row r="367" spans="1:15" x14ac:dyDescent="0.3">
      <c r="B367" s="74" t="s">
        <v>4</v>
      </c>
      <c r="C367" s="73">
        <f t="shared" ref="C367:C373" si="165">SUM(D367:L367)</f>
        <v>2250000</v>
      </c>
      <c r="D367" s="28">
        <f t="shared" ref="D367:F367" si="166">D368+D369+D370+D371</f>
        <v>0</v>
      </c>
      <c r="E367" s="28">
        <f t="shared" si="166"/>
        <v>0</v>
      </c>
      <c r="F367" s="104">
        <f t="shared" si="166"/>
        <v>0</v>
      </c>
      <c r="G367" s="28">
        <f t="shared" ref="G367:L367" si="167">G368+G369+G370+G371</f>
        <v>0</v>
      </c>
      <c r="H367" s="28">
        <f t="shared" si="167"/>
        <v>450000</v>
      </c>
      <c r="I367" s="28">
        <f t="shared" si="167"/>
        <v>450000</v>
      </c>
      <c r="J367" s="28">
        <f t="shared" si="167"/>
        <v>450000</v>
      </c>
      <c r="K367" s="28">
        <f t="shared" si="167"/>
        <v>450000</v>
      </c>
      <c r="L367" s="28">
        <f t="shared" si="167"/>
        <v>450000</v>
      </c>
      <c r="M367" s="82"/>
      <c r="N367" s="71"/>
      <c r="O367" s="6"/>
    </row>
    <row r="368" spans="1:15" x14ac:dyDescent="0.3">
      <c r="B368" s="75" t="s">
        <v>7</v>
      </c>
      <c r="C368" s="73">
        <f t="shared" si="165"/>
        <v>0</v>
      </c>
      <c r="D368" s="28">
        <v>0</v>
      </c>
      <c r="E368" s="28">
        <v>0</v>
      </c>
      <c r="F368" s="104">
        <v>0</v>
      </c>
      <c r="G368" s="28">
        <v>0</v>
      </c>
      <c r="H368" s="28">
        <v>0</v>
      </c>
      <c r="I368" s="28">
        <v>0</v>
      </c>
      <c r="J368" s="28">
        <v>0</v>
      </c>
      <c r="K368" s="28">
        <v>0</v>
      </c>
      <c r="L368" s="28">
        <v>0</v>
      </c>
      <c r="M368" s="82"/>
      <c r="N368" s="71"/>
      <c r="O368" s="6"/>
    </row>
    <row r="369" spans="1:15" x14ac:dyDescent="0.3">
      <c r="B369" s="75" t="s">
        <v>8</v>
      </c>
      <c r="C369" s="73">
        <f t="shared" si="165"/>
        <v>0</v>
      </c>
      <c r="D369" s="28">
        <v>0</v>
      </c>
      <c r="E369" s="28">
        <v>0</v>
      </c>
      <c r="F369" s="104">
        <v>0</v>
      </c>
      <c r="G369" s="28">
        <v>0</v>
      </c>
      <c r="H369" s="28">
        <v>0</v>
      </c>
      <c r="I369" s="28">
        <v>0</v>
      </c>
      <c r="J369" s="28">
        <v>0</v>
      </c>
      <c r="K369" s="28">
        <v>0</v>
      </c>
      <c r="L369" s="28">
        <v>0</v>
      </c>
      <c r="M369" s="82"/>
      <c r="N369" s="71"/>
      <c r="O369" s="6"/>
    </row>
    <row r="370" spans="1:15" ht="28.8" x14ac:dyDescent="0.3">
      <c r="B370" s="75" t="s">
        <v>9</v>
      </c>
      <c r="C370" s="73">
        <f t="shared" si="165"/>
        <v>0</v>
      </c>
      <c r="D370" s="28">
        <v>0</v>
      </c>
      <c r="E370" s="28">
        <v>0</v>
      </c>
      <c r="F370" s="104">
        <v>0</v>
      </c>
      <c r="G370" s="28">
        <v>0</v>
      </c>
      <c r="H370" s="28">
        <v>0</v>
      </c>
      <c r="I370" s="28">
        <v>0</v>
      </c>
      <c r="J370" s="28">
        <v>0</v>
      </c>
      <c r="K370" s="28">
        <v>0</v>
      </c>
      <c r="L370" s="28">
        <v>0</v>
      </c>
      <c r="M370" s="82"/>
      <c r="N370" s="71"/>
      <c r="O370" s="6"/>
    </row>
    <row r="371" spans="1:15" x14ac:dyDescent="0.3">
      <c r="B371" s="74" t="s">
        <v>10</v>
      </c>
      <c r="C371" s="73">
        <f t="shared" si="165"/>
        <v>2250000</v>
      </c>
      <c r="D371" s="28">
        <f t="shared" ref="D371:L371" si="168">D372</f>
        <v>0</v>
      </c>
      <c r="E371" s="28">
        <f t="shared" si="168"/>
        <v>0</v>
      </c>
      <c r="F371" s="104">
        <f t="shared" si="168"/>
        <v>0</v>
      </c>
      <c r="G371" s="28">
        <f t="shared" si="168"/>
        <v>0</v>
      </c>
      <c r="H371" s="28">
        <f t="shared" si="168"/>
        <v>450000</v>
      </c>
      <c r="I371" s="28">
        <f t="shared" si="168"/>
        <v>450000</v>
      </c>
      <c r="J371" s="28">
        <f t="shared" si="168"/>
        <v>450000</v>
      </c>
      <c r="K371" s="28">
        <f t="shared" si="168"/>
        <v>450000</v>
      </c>
      <c r="L371" s="28">
        <f t="shared" si="168"/>
        <v>450000</v>
      </c>
      <c r="M371" s="82"/>
      <c r="N371" s="71"/>
      <c r="O371" s="6"/>
    </row>
    <row r="372" spans="1:15" x14ac:dyDescent="0.3">
      <c r="B372" s="75" t="s">
        <v>11</v>
      </c>
      <c r="C372" s="73">
        <f t="shared" si="165"/>
        <v>2250000</v>
      </c>
      <c r="D372" s="28">
        <f t="shared" ref="D372:F372" si="169">D376</f>
        <v>0</v>
      </c>
      <c r="E372" s="28">
        <f t="shared" si="169"/>
        <v>0</v>
      </c>
      <c r="F372" s="104">
        <f t="shared" si="169"/>
        <v>0</v>
      </c>
      <c r="G372" s="28">
        <f t="shared" ref="G372:L372" si="170">G376</f>
        <v>0</v>
      </c>
      <c r="H372" s="28">
        <f t="shared" si="170"/>
        <v>450000</v>
      </c>
      <c r="I372" s="28">
        <f t="shared" si="170"/>
        <v>450000</v>
      </c>
      <c r="J372" s="28">
        <f t="shared" si="170"/>
        <v>450000</v>
      </c>
      <c r="K372" s="28">
        <f t="shared" si="170"/>
        <v>450000</v>
      </c>
      <c r="L372" s="28">
        <f t="shared" si="170"/>
        <v>450000</v>
      </c>
      <c r="M372" s="82"/>
      <c r="N372" s="71"/>
      <c r="O372" s="6"/>
    </row>
    <row r="373" spans="1:15" ht="57.6" x14ac:dyDescent="0.3">
      <c r="B373" s="75" t="s">
        <v>12</v>
      </c>
      <c r="C373" s="73">
        <f t="shared" si="165"/>
        <v>0</v>
      </c>
      <c r="D373" s="28">
        <v>0</v>
      </c>
      <c r="E373" s="28">
        <v>0</v>
      </c>
      <c r="F373" s="104">
        <v>0</v>
      </c>
      <c r="G373" s="28">
        <v>0</v>
      </c>
      <c r="H373" s="28">
        <v>0</v>
      </c>
      <c r="I373" s="28">
        <v>0</v>
      </c>
      <c r="J373" s="28">
        <v>0</v>
      </c>
      <c r="K373" s="28">
        <v>0</v>
      </c>
      <c r="L373" s="28">
        <v>0</v>
      </c>
      <c r="M373" s="82"/>
      <c r="N373" s="71"/>
      <c r="O373" s="6"/>
    </row>
    <row r="374" spans="1:15" x14ac:dyDescent="0.3">
      <c r="B374" s="74" t="s">
        <v>13</v>
      </c>
      <c r="C374" s="128"/>
      <c r="D374" s="128"/>
      <c r="E374" s="128"/>
      <c r="F374" s="128"/>
      <c r="G374" s="128"/>
      <c r="H374" s="128"/>
      <c r="I374" s="128"/>
      <c r="J374" s="128"/>
      <c r="K374" s="128"/>
      <c r="L374" s="128"/>
      <c r="M374" s="82"/>
      <c r="N374" s="71"/>
      <c r="O374" s="6"/>
    </row>
    <row r="375" spans="1:15" x14ac:dyDescent="0.3">
      <c r="B375" s="75" t="s">
        <v>14</v>
      </c>
      <c r="C375" s="128"/>
      <c r="D375" s="128"/>
      <c r="E375" s="128"/>
      <c r="F375" s="128"/>
      <c r="G375" s="128"/>
      <c r="H375" s="128"/>
      <c r="I375" s="128"/>
      <c r="J375" s="128"/>
      <c r="K375" s="128"/>
      <c r="L375" s="128"/>
      <c r="M375" s="82"/>
      <c r="N375" s="71"/>
      <c r="O375" s="6"/>
    </row>
    <row r="376" spans="1:15" x14ac:dyDescent="0.3">
      <c r="B376" s="75" t="s">
        <v>15</v>
      </c>
      <c r="C376" s="73">
        <f>SUM(D376:L376)</f>
        <v>2250000</v>
      </c>
      <c r="D376" s="28">
        <f t="shared" ref="D376:L376" si="171">D377</f>
        <v>0</v>
      </c>
      <c r="E376" s="28">
        <f t="shared" si="171"/>
        <v>0</v>
      </c>
      <c r="F376" s="104">
        <f t="shared" si="171"/>
        <v>0</v>
      </c>
      <c r="G376" s="28">
        <f t="shared" si="171"/>
        <v>0</v>
      </c>
      <c r="H376" s="28">
        <f t="shared" si="171"/>
        <v>450000</v>
      </c>
      <c r="I376" s="28">
        <f t="shared" si="171"/>
        <v>450000</v>
      </c>
      <c r="J376" s="28">
        <f t="shared" si="171"/>
        <v>450000</v>
      </c>
      <c r="K376" s="28">
        <f t="shared" si="171"/>
        <v>450000</v>
      </c>
      <c r="L376" s="28">
        <f t="shared" si="171"/>
        <v>450000</v>
      </c>
      <c r="M376" s="82"/>
      <c r="N376" s="71"/>
      <c r="O376" s="6"/>
    </row>
    <row r="377" spans="1:15" x14ac:dyDescent="0.3">
      <c r="B377" s="75" t="s">
        <v>11</v>
      </c>
      <c r="C377" s="73">
        <f>SUM(D377:L377)</f>
        <v>2250000</v>
      </c>
      <c r="D377" s="28">
        <v>0</v>
      </c>
      <c r="E377" s="28">
        <v>0</v>
      </c>
      <c r="F377" s="104">
        <v>0</v>
      </c>
      <c r="G377" s="28">
        <v>0</v>
      </c>
      <c r="H377" s="28">
        <v>450000</v>
      </c>
      <c r="I377" s="28">
        <v>450000</v>
      </c>
      <c r="J377" s="28">
        <v>450000</v>
      </c>
      <c r="K377" s="28">
        <v>450000</v>
      </c>
      <c r="L377" s="28">
        <v>450000</v>
      </c>
      <c r="M377" s="82"/>
      <c r="N377" s="71"/>
      <c r="O377" s="6"/>
    </row>
    <row r="378" spans="1:15" ht="57.6" x14ac:dyDescent="0.3">
      <c r="B378" s="75" t="s">
        <v>12</v>
      </c>
      <c r="C378" s="73">
        <f>SUM(D378:L378)</f>
        <v>0</v>
      </c>
      <c r="D378" s="28">
        <v>0</v>
      </c>
      <c r="E378" s="28">
        <v>0</v>
      </c>
      <c r="F378" s="104">
        <v>0</v>
      </c>
      <c r="G378" s="28"/>
      <c r="H378" s="28"/>
      <c r="I378" s="28"/>
      <c r="J378" s="28"/>
      <c r="K378" s="28"/>
      <c r="L378" s="28"/>
      <c r="M378" s="82"/>
      <c r="N378" s="71"/>
      <c r="O378" s="6"/>
    </row>
    <row r="379" spans="1:15" ht="28.8" x14ac:dyDescent="0.3">
      <c r="A379" s="155" t="s">
        <v>24</v>
      </c>
      <c r="B379" s="155"/>
      <c r="C379" s="155"/>
      <c r="D379" s="155"/>
      <c r="E379" s="155"/>
      <c r="F379" s="155"/>
      <c r="G379" s="155"/>
      <c r="H379" s="155"/>
      <c r="I379" s="155"/>
      <c r="J379" s="155"/>
      <c r="K379" s="155"/>
      <c r="L379" s="33"/>
      <c r="M379" s="82" t="s">
        <v>36</v>
      </c>
      <c r="N379" s="41" t="s">
        <v>30</v>
      </c>
      <c r="O379" s="6"/>
    </row>
    <row r="380" spans="1:15" hidden="1" x14ac:dyDescent="0.3">
      <c r="A380" s="15"/>
      <c r="B380" s="16" t="s">
        <v>4</v>
      </c>
      <c r="C380" s="22" t="e">
        <f t="shared" ref="C380:C392" si="172">SUM(D380:L380)</f>
        <v>#REF!</v>
      </c>
      <c r="D380" s="43" t="e">
        <f>D381+D382+D383+D384</f>
        <v>#REF!</v>
      </c>
      <c r="E380" s="43" t="e">
        <f>E381+E382+E383+E384</f>
        <v>#REF!</v>
      </c>
      <c r="F380" s="113"/>
      <c r="G380" s="26"/>
      <c r="H380" s="26"/>
      <c r="I380" s="26"/>
      <c r="J380" s="26"/>
      <c r="K380" s="26"/>
      <c r="L380" s="31"/>
      <c r="M380" s="84"/>
      <c r="N380" s="44"/>
      <c r="O380" s="6"/>
    </row>
    <row r="381" spans="1:15" hidden="1" x14ac:dyDescent="0.3">
      <c r="A381" s="15"/>
      <c r="B381" s="21" t="s">
        <v>7</v>
      </c>
      <c r="C381" s="22">
        <f t="shared" si="172"/>
        <v>0</v>
      </c>
      <c r="D381" s="43"/>
      <c r="E381" s="43"/>
      <c r="F381" s="113"/>
      <c r="G381" s="26"/>
      <c r="H381" s="26"/>
      <c r="I381" s="26"/>
      <c r="J381" s="26"/>
      <c r="K381" s="26"/>
      <c r="L381" s="31"/>
      <c r="M381" s="82"/>
      <c r="N381" s="4"/>
      <c r="O381" s="6"/>
    </row>
    <row r="382" spans="1:15" hidden="1" x14ac:dyDescent="0.3">
      <c r="A382" s="15"/>
      <c r="B382" s="21" t="s">
        <v>8</v>
      </c>
      <c r="C382" s="22">
        <f t="shared" si="172"/>
        <v>0</v>
      </c>
      <c r="D382" s="43"/>
      <c r="E382" s="43"/>
      <c r="F382" s="113"/>
      <c r="G382" s="26"/>
      <c r="H382" s="26"/>
      <c r="I382" s="26"/>
      <c r="J382" s="26"/>
      <c r="K382" s="26"/>
      <c r="L382" s="31"/>
      <c r="M382" s="82"/>
      <c r="N382" s="4"/>
      <c r="O382" s="6"/>
    </row>
    <row r="383" spans="1:15" ht="28.8" hidden="1" x14ac:dyDescent="0.3">
      <c r="A383" s="15"/>
      <c r="B383" s="21" t="s">
        <v>9</v>
      </c>
      <c r="C383" s="22">
        <f t="shared" si="172"/>
        <v>0</v>
      </c>
      <c r="D383" s="43"/>
      <c r="E383" s="43"/>
      <c r="F383" s="113"/>
      <c r="G383" s="26"/>
      <c r="H383" s="26"/>
      <c r="I383" s="26"/>
      <c r="J383" s="26"/>
      <c r="K383" s="26"/>
      <c r="L383" s="31"/>
      <c r="M383" s="82"/>
      <c r="N383" s="4"/>
      <c r="O383" s="6"/>
    </row>
    <row r="384" spans="1:15" hidden="1" x14ac:dyDescent="0.3">
      <c r="A384" s="15"/>
      <c r="B384" s="16" t="s">
        <v>10</v>
      </c>
      <c r="C384" s="22" t="e">
        <f t="shared" si="172"/>
        <v>#REF!</v>
      </c>
      <c r="D384" s="43" t="e">
        <f>D389+D392</f>
        <v>#REF!</v>
      </c>
      <c r="E384" s="43" t="e">
        <f>E389+E392</f>
        <v>#REF!</v>
      </c>
      <c r="F384" s="113"/>
      <c r="G384" s="26"/>
      <c r="H384" s="26"/>
      <c r="I384" s="26"/>
      <c r="J384" s="26"/>
      <c r="K384" s="26"/>
      <c r="L384" s="31"/>
      <c r="M384" s="82"/>
      <c r="N384" s="4"/>
      <c r="O384" s="6"/>
    </row>
    <row r="385" spans="1:15" hidden="1" x14ac:dyDescent="0.3">
      <c r="A385" s="15"/>
      <c r="B385" s="21" t="s">
        <v>11</v>
      </c>
      <c r="C385" s="22">
        <f t="shared" si="172"/>
        <v>0</v>
      </c>
      <c r="D385" s="43">
        <f>D390</f>
        <v>0</v>
      </c>
      <c r="E385" s="43">
        <f>E390</f>
        <v>0</v>
      </c>
      <c r="F385" s="113"/>
      <c r="G385" s="26"/>
      <c r="H385" s="26"/>
      <c r="I385" s="26"/>
      <c r="J385" s="26"/>
      <c r="K385" s="26"/>
      <c r="L385" s="31"/>
      <c r="M385" s="82"/>
      <c r="N385" s="4"/>
      <c r="O385" s="6"/>
    </row>
    <row r="386" spans="1:15" ht="57.6" hidden="1" x14ac:dyDescent="0.3">
      <c r="A386" s="15"/>
      <c r="B386" s="21" t="s">
        <v>12</v>
      </c>
      <c r="C386" s="22">
        <f t="shared" si="172"/>
        <v>0</v>
      </c>
      <c r="D386" s="43"/>
      <c r="E386" s="43"/>
      <c r="F386" s="113"/>
      <c r="G386" s="26"/>
      <c r="H386" s="26"/>
      <c r="I386" s="26"/>
      <c r="J386" s="26"/>
      <c r="K386" s="26"/>
      <c r="L386" s="31"/>
      <c r="M386" s="82"/>
      <c r="N386" s="4"/>
      <c r="O386" s="6"/>
    </row>
    <row r="387" spans="1:15" hidden="1" x14ac:dyDescent="0.3">
      <c r="A387" s="15"/>
      <c r="B387" s="16" t="s">
        <v>13</v>
      </c>
      <c r="C387" s="22">
        <f t="shared" si="172"/>
        <v>0</v>
      </c>
      <c r="D387" s="43"/>
      <c r="E387" s="43"/>
      <c r="F387" s="113"/>
      <c r="G387" s="26"/>
      <c r="H387" s="26"/>
      <c r="I387" s="26"/>
      <c r="J387" s="26"/>
      <c r="K387" s="26"/>
      <c r="L387" s="31"/>
      <c r="M387" s="82"/>
      <c r="N387" s="4"/>
      <c r="O387" s="6"/>
    </row>
    <row r="388" spans="1:15" hidden="1" x14ac:dyDescent="0.3">
      <c r="A388" s="15"/>
      <c r="B388" s="21" t="s">
        <v>14</v>
      </c>
      <c r="C388" s="22">
        <f t="shared" si="172"/>
        <v>0</v>
      </c>
      <c r="D388" s="43"/>
      <c r="E388" s="43"/>
      <c r="F388" s="113"/>
      <c r="G388" s="26"/>
      <c r="H388" s="26"/>
      <c r="I388" s="26"/>
      <c r="J388" s="26"/>
      <c r="K388" s="26"/>
      <c r="L388" s="31"/>
      <c r="M388" s="82"/>
      <c r="N388" s="4"/>
      <c r="O388" s="6"/>
    </row>
    <row r="389" spans="1:15" hidden="1" x14ac:dyDescent="0.3">
      <c r="A389" s="15"/>
      <c r="B389" s="21" t="s">
        <v>15</v>
      </c>
      <c r="C389" s="22">
        <f t="shared" si="172"/>
        <v>0</v>
      </c>
      <c r="D389" s="43">
        <f>D390</f>
        <v>0</v>
      </c>
      <c r="E389" s="43">
        <f>E390</f>
        <v>0</v>
      </c>
      <c r="F389" s="113"/>
      <c r="G389" s="26"/>
      <c r="H389" s="26"/>
      <c r="I389" s="26"/>
      <c r="J389" s="26"/>
      <c r="K389" s="26"/>
      <c r="L389" s="31"/>
      <c r="M389" s="82"/>
      <c r="N389" s="4"/>
      <c r="O389" s="6"/>
    </row>
    <row r="390" spans="1:15" hidden="1" x14ac:dyDescent="0.3">
      <c r="A390" s="15"/>
      <c r="B390" s="21" t="s">
        <v>11</v>
      </c>
      <c r="C390" s="22">
        <f t="shared" si="172"/>
        <v>0</v>
      </c>
      <c r="D390" s="43">
        <v>0</v>
      </c>
      <c r="E390" s="43">
        <v>0</v>
      </c>
      <c r="F390" s="113"/>
      <c r="G390" s="26"/>
      <c r="H390" s="26"/>
      <c r="I390" s="26"/>
      <c r="J390" s="26"/>
      <c r="K390" s="26"/>
      <c r="L390" s="31"/>
      <c r="M390" s="82"/>
      <c r="N390" s="4"/>
      <c r="O390" s="6"/>
    </row>
    <row r="391" spans="1:15" ht="57.6" hidden="1" x14ac:dyDescent="0.3">
      <c r="A391" s="15"/>
      <c r="B391" s="21" t="s">
        <v>12</v>
      </c>
      <c r="C391" s="22">
        <f t="shared" si="172"/>
        <v>0</v>
      </c>
      <c r="D391" s="43"/>
      <c r="E391" s="43"/>
      <c r="F391" s="113"/>
      <c r="G391" s="26"/>
      <c r="H391" s="26"/>
      <c r="I391" s="26"/>
      <c r="J391" s="26"/>
      <c r="K391" s="26"/>
      <c r="L391" s="31"/>
      <c r="M391" s="82"/>
      <c r="N391" s="4"/>
      <c r="O391" s="6"/>
    </row>
    <row r="392" spans="1:15" hidden="1" x14ac:dyDescent="0.3">
      <c r="A392" s="15"/>
      <c r="B392" s="21" t="s">
        <v>23</v>
      </c>
      <c r="C392" s="22" t="e">
        <f t="shared" si="172"/>
        <v>#REF!</v>
      </c>
      <c r="D392" s="43" t="e">
        <f>#REF!</f>
        <v>#REF!</v>
      </c>
      <c r="E392" s="43" t="e">
        <f>#REF!</f>
        <v>#REF!</v>
      </c>
      <c r="F392" s="113"/>
      <c r="G392" s="26"/>
      <c r="H392" s="26"/>
      <c r="I392" s="26"/>
      <c r="J392" s="26"/>
      <c r="K392" s="26"/>
      <c r="L392" s="31"/>
      <c r="M392" s="82"/>
      <c r="N392" s="4"/>
      <c r="O392" s="6"/>
    </row>
    <row r="393" spans="1:15" ht="139.5" customHeight="1" x14ac:dyDescent="0.3">
      <c r="A393" s="146" t="s">
        <v>51</v>
      </c>
      <c r="B393" s="146"/>
      <c r="C393" s="146"/>
      <c r="D393" s="146"/>
      <c r="E393" s="146"/>
      <c r="F393" s="146"/>
      <c r="G393" s="146"/>
      <c r="H393" s="146"/>
      <c r="I393" s="146"/>
      <c r="J393" s="146"/>
      <c r="K393" s="146"/>
      <c r="L393" s="146"/>
      <c r="M393" s="83" t="s">
        <v>114</v>
      </c>
      <c r="N393" s="21" t="s">
        <v>41</v>
      </c>
      <c r="O393" s="6"/>
    </row>
    <row r="394" spans="1:15" x14ac:dyDescent="0.3">
      <c r="B394" s="74" t="s">
        <v>4</v>
      </c>
      <c r="C394" s="73">
        <f t="shared" ref="C394:C400" si="173">SUM(D394:L394)</f>
        <v>1260403</v>
      </c>
      <c r="D394" s="28">
        <f t="shared" ref="D394:F394" si="174">D395+D396+D397+D398</f>
        <v>86801</v>
      </c>
      <c r="E394" s="28">
        <f t="shared" si="174"/>
        <v>86801</v>
      </c>
      <c r="F394" s="104">
        <f t="shared" si="174"/>
        <v>86801</v>
      </c>
      <c r="G394" s="28">
        <f t="shared" ref="G394:L394" si="175">G395+G396+G397+G398</f>
        <v>0</v>
      </c>
      <c r="H394" s="28">
        <f t="shared" si="175"/>
        <v>200000</v>
      </c>
      <c r="I394" s="28">
        <f t="shared" si="175"/>
        <v>200000</v>
      </c>
      <c r="J394" s="28">
        <f t="shared" si="175"/>
        <v>200000</v>
      </c>
      <c r="K394" s="28">
        <f t="shared" si="175"/>
        <v>200000</v>
      </c>
      <c r="L394" s="28">
        <f t="shared" si="175"/>
        <v>200000</v>
      </c>
      <c r="M394" s="82"/>
      <c r="N394" s="4"/>
      <c r="O394" s="6"/>
    </row>
    <row r="395" spans="1:15" x14ac:dyDescent="0.3">
      <c r="B395" s="75" t="s">
        <v>7</v>
      </c>
      <c r="C395" s="73">
        <f t="shared" si="173"/>
        <v>0</v>
      </c>
      <c r="D395" s="28">
        <v>0</v>
      </c>
      <c r="E395" s="28">
        <v>0</v>
      </c>
      <c r="F395" s="104">
        <v>0</v>
      </c>
      <c r="G395" s="28">
        <v>0</v>
      </c>
      <c r="H395" s="28">
        <v>0</v>
      </c>
      <c r="I395" s="28">
        <v>0</v>
      </c>
      <c r="J395" s="28">
        <v>0</v>
      </c>
      <c r="K395" s="28">
        <v>0</v>
      </c>
      <c r="L395" s="28">
        <v>0</v>
      </c>
      <c r="M395" s="82"/>
      <c r="N395" s="4"/>
      <c r="O395" s="6"/>
    </row>
    <row r="396" spans="1:15" x14ac:dyDescent="0.3">
      <c r="B396" s="75" t="s">
        <v>8</v>
      </c>
      <c r="C396" s="73">
        <f t="shared" si="173"/>
        <v>0</v>
      </c>
      <c r="D396" s="28">
        <v>0</v>
      </c>
      <c r="E396" s="28">
        <v>0</v>
      </c>
      <c r="F396" s="104">
        <v>0</v>
      </c>
      <c r="G396" s="28">
        <v>0</v>
      </c>
      <c r="H396" s="28">
        <v>0</v>
      </c>
      <c r="I396" s="28">
        <v>0</v>
      </c>
      <c r="J396" s="28">
        <v>0</v>
      </c>
      <c r="K396" s="28">
        <v>0</v>
      </c>
      <c r="L396" s="28">
        <v>0</v>
      </c>
      <c r="M396" s="82"/>
      <c r="N396" s="4"/>
      <c r="O396" s="6"/>
    </row>
    <row r="397" spans="1:15" ht="28.8" x14ac:dyDescent="0.3">
      <c r="B397" s="75" t="s">
        <v>9</v>
      </c>
      <c r="C397" s="73">
        <f t="shared" si="173"/>
        <v>0</v>
      </c>
      <c r="D397" s="28">
        <v>0</v>
      </c>
      <c r="E397" s="28">
        <v>0</v>
      </c>
      <c r="F397" s="104">
        <v>0</v>
      </c>
      <c r="G397" s="28">
        <v>0</v>
      </c>
      <c r="H397" s="28">
        <v>0</v>
      </c>
      <c r="I397" s="28">
        <v>0</v>
      </c>
      <c r="J397" s="28">
        <v>0</v>
      </c>
      <c r="K397" s="28">
        <v>0</v>
      </c>
      <c r="L397" s="28">
        <v>0</v>
      </c>
      <c r="M397" s="82"/>
      <c r="N397" s="4"/>
      <c r="O397" s="6"/>
    </row>
    <row r="398" spans="1:15" x14ac:dyDescent="0.3">
      <c r="B398" s="74" t="s">
        <v>10</v>
      </c>
      <c r="C398" s="73">
        <f t="shared" si="173"/>
        <v>1260403</v>
      </c>
      <c r="D398" s="28">
        <f t="shared" ref="D398:L398" si="176">D399</f>
        <v>86801</v>
      </c>
      <c r="E398" s="28">
        <f t="shared" si="176"/>
        <v>86801</v>
      </c>
      <c r="F398" s="104">
        <f t="shared" si="176"/>
        <v>86801</v>
      </c>
      <c r="G398" s="28">
        <f t="shared" si="176"/>
        <v>0</v>
      </c>
      <c r="H398" s="28">
        <f t="shared" si="176"/>
        <v>200000</v>
      </c>
      <c r="I398" s="28">
        <f t="shared" si="176"/>
        <v>200000</v>
      </c>
      <c r="J398" s="28">
        <f t="shared" si="176"/>
        <v>200000</v>
      </c>
      <c r="K398" s="28">
        <f t="shared" si="176"/>
        <v>200000</v>
      </c>
      <c r="L398" s="28">
        <f t="shared" si="176"/>
        <v>200000</v>
      </c>
      <c r="M398" s="82"/>
      <c r="N398" s="4"/>
      <c r="O398" s="6"/>
    </row>
    <row r="399" spans="1:15" x14ac:dyDescent="0.3">
      <c r="B399" s="75" t="s">
        <v>11</v>
      </c>
      <c r="C399" s="73">
        <f t="shared" si="173"/>
        <v>1260403</v>
      </c>
      <c r="D399" s="28">
        <f t="shared" ref="D399:F399" si="177">D403</f>
        <v>86801</v>
      </c>
      <c r="E399" s="28">
        <f t="shared" si="177"/>
        <v>86801</v>
      </c>
      <c r="F399" s="104">
        <f t="shared" si="177"/>
        <v>86801</v>
      </c>
      <c r="G399" s="28">
        <f t="shared" ref="G399:L399" si="178">G403</f>
        <v>0</v>
      </c>
      <c r="H399" s="28">
        <f t="shared" si="178"/>
        <v>200000</v>
      </c>
      <c r="I399" s="28">
        <f t="shared" si="178"/>
        <v>200000</v>
      </c>
      <c r="J399" s="28">
        <f t="shared" si="178"/>
        <v>200000</v>
      </c>
      <c r="K399" s="28">
        <f t="shared" si="178"/>
        <v>200000</v>
      </c>
      <c r="L399" s="28">
        <f t="shared" si="178"/>
        <v>200000</v>
      </c>
      <c r="M399" s="82"/>
      <c r="N399" s="4"/>
      <c r="O399" s="6"/>
    </row>
    <row r="400" spans="1:15" ht="57.6" x14ac:dyDescent="0.3">
      <c r="B400" s="75" t="s">
        <v>12</v>
      </c>
      <c r="C400" s="73">
        <f t="shared" si="173"/>
        <v>0</v>
      </c>
      <c r="D400" s="28">
        <v>0</v>
      </c>
      <c r="E400" s="28">
        <v>0</v>
      </c>
      <c r="F400" s="104">
        <v>0</v>
      </c>
      <c r="G400" s="28">
        <v>0</v>
      </c>
      <c r="H400" s="28">
        <v>0</v>
      </c>
      <c r="I400" s="28">
        <v>0</v>
      </c>
      <c r="J400" s="28">
        <v>0</v>
      </c>
      <c r="K400" s="28">
        <v>0</v>
      </c>
      <c r="L400" s="28">
        <v>0</v>
      </c>
      <c r="M400" s="82"/>
      <c r="N400" s="4"/>
      <c r="O400" s="6"/>
    </row>
    <row r="401" spans="1:15" x14ac:dyDescent="0.3">
      <c r="B401" s="74" t="s">
        <v>13</v>
      </c>
      <c r="C401" s="128"/>
      <c r="D401" s="128"/>
      <c r="E401" s="128"/>
      <c r="F401" s="128"/>
      <c r="G401" s="128"/>
      <c r="H401" s="128"/>
      <c r="I401" s="128"/>
      <c r="J401" s="128"/>
      <c r="K401" s="128"/>
      <c r="L401" s="128"/>
      <c r="M401" s="82"/>
      <c r="N401" s="4"/>
      <c r="O401" s="6"/>
    </row>
    <row r="402" spans="1:15" x14ac:dyDescent="0.3">
      <c r="B402" s="75" t="s">
        <v>14</v>
      </c>
      <c r="C402" s="128"/>
      <c r="D402" s="128"/>
      <c r="E402" s="128"/>
      <c r="F402" s="128"/>
      <c r="G402" s="128"/>
      <c r="H402" s="128"/>
      <c r="I402" s="128"/>
      <c r="J402" s="128"/>
      <c r="K402" s="128"/>
      <c r="L402" s="128"/>
      <c r="M402" s="82"/>
      <c r="N402" s="4"/>
      <c r="O402" s="6"/>
    </row>
    <row r="403" spans="1:15" x14ac:dyDescent="0.3">
      <c r="B403" s="75" t="s">
        <v>15</v>
      </c>
      <c r="C403" s="73">
        <f>SUM(D403:L403)</f>
        <v>1260403</v>
      </c>
      <c r="D403" s="28">
        <v>86801</v>
      </c>
      <c r="E403" s="28">
        <v>86801</v>
      </c>
      <c r="F403" s="104">
        <v>86801</v>
      </c>
      <c r="G403" s="28">
        <f t="shared" ref="G403:L403" si="179">G404</f>
        <v>0</v>
      </c>
      <c r="H403" s="28">
        <f t="shared" si="179"/>
        <v>200000</v>
      </c>
      <c r="I403" s="28">
        <f t="shared" si="179"/>
        <v>200000</v>
      </c>
      <c r="J403" s="28">
        <f t="shared" si="179"/>
        <v>200000</v>
      </c>
      <c r="K403" s="28">
        <f t="shared" si="179"/>
        <v>200000</v>
      </c>
      <c r="L403" s="28">
        <f t="shared" si="179"/>
        <v>200000</v>
      </c>
      <c r="M403" s="82"/>
      <c r="N403" s="4"/>
      <c r="O403" s="6"/>
    </row>
    <row r="404" spans="1:15" x14ac:dyDescent="0.3">
      <c r="B404" s="75" t="s">
        <v>11</v>
      </c>
      <c r="C404" s="73">
        <f>SUM(D404:L404)</f>
        <v>1260403</v>
      </c>
      <c r="D404" s="28">
        <v>86801</v>
      </c>
      <c r="E404" s="28">
        <v>86801</v>
      </c>
      <c r="F404" s="104">
        <v>86801</v>
      </c>
      <c r="G404" s="28">
        <v>0</v>
      </c>
      <c r="H404" s="28">
        <v>200000</v>
      </c>
      <c r="I404" s="28">
        <v>200000</v>
      </c>
      <c r="J404" s="28">
        <v>200000</v>
      </c>
      <c r="K404" s="28">
        <v>200000</v>
      </c>
      <c r="L404" s="28">
        <v>200000</v>
      </c>
      <c r="M404" s="82"/>
      <c r="N404" s="4"/>
      <c r="O404" s="6"/>
    </row>
    <row r="405" spans="1:15" ht="57.6" x14ac:dyDescent="0.3">
      <c r="B405" s="75" t="s">
        <v>12</v>
      </c>
      <c r="C405" s="73">
        <f>SUM(D405:L405)</f>
        <v>0</v>
      </c>
      <c r="D405" s="28">
        <v>0</v>
      </c>
      <c r="E405" s="28">
        <v>0</v>
      </c>
      <c r="F405" s="104">
        <v>0</v>
      </c>
      <c r="G405" s="28">
        <f t="shared" ref="G405:L405" si="180">G406+G407+G408+G409</f>
        <v>0</v>
      </c>
      <c r="H405" s="28">
        <f t="shared" si="180"/>
        <v>0</v>
      </c>
      <c r="I405" s="28">
        <f t="shared" si="180"/>
        <v>0</v>
      </c>
      <c r="J405" s="28">
        <f t="shared" si="180"/>
        <v>0</v>
      </c>
      <c r="K405" s="28">
        <f t="shared" si="180"/>
        <v>0</v>
      </c>
      <c r="L405" s="28">
        <f t="shared" si="180"/>
        <v>0</v>
      </c>
      <c r="M405" s="82"/>
      <c r="N405" s="4"/>
      <c r="O405" s="6"/>
    </row>
    <row r="406" spans="1:15" ht="28.8" x14ac:dyDescent="0.3">
      <c r="A406" s="154" t="s">
        <v>25</v>
      </c>
      <c r="B406" s="154"/>
      <c r="C406" s="154"/>
      <c r="D406" s="154"/>
      <c r="E406" s="154"/>
      <c r="F406" s="154"/>
      <c r="G406" s="154"/>
      <c r="H406" s="154"/>
      <c r="I406" s="154"/>
      <c r="J406" s="154"/>
      <c r="K406" s="154"/>
      <c r="L406" s="154"/>
      <c r="M406" s="82" t="s">
        <v>36</v>
      </c>
      <c r="N406" s="48" t="s">
        <v>30</v>
      </c>
      <c r="O406" s="6"/>
    </row>
    <row r="407" spans="1:15" ht="28.8" x14ac:dyDescent="0.3">
      <c r="A407" s="154" t="s">
        <v>56</v>
      </c>
      <c r="B407" s="154"/>
      <c r="C407" s="154"/>
      <c r="D407" s="154"/>
      <c r="E407" s="154"/>
      <c r="F407" s="154"/>
      <c r="G407" s="154"/>
      <c r="H407" s="154"/>
      <c r="I407" s="154"/>
      <c r="J407" s="154"/>
      <c r="K407" s="154"/>
      <c r="L407" s="154"/>
      <c r="M407" s="82" t="s">
        <v>36</v>
      </c>
      <c r="N407" s="48" t="s">
        <v>30</v>
      </c>
      <c r="O407" s="6"/>
    </row>
    <row r="408" spans="1:15" hidden="1" x14ac:dyDescent="0.3">
      <c r="B408" s="75" t="s">
        <v>7</v>
      </c>
      <c r="C408" s="73">
        <f t="shared" ref="C408:C413" si="181">SUM(D408:L408)</f>
        <v>0</v>
      </c>
      <c r="D408" s="40">
        <v>0</v>
      </c>
      <c r="E408" s="40">
        <v>0</v>
      </c>
      <c r="F408" s="112"/>
      <c r="G408" s="40">
        <v>0</v>
      </c>
      <c r="H408" s="40">
        <v>0</v>
      </c>
      <c r="I408" s="40">
        <v>0</v>
      </c>
      <c r="J408" s="40">
        <v>0</v>
      </c>
      <c r="K408" s="40">
        <v>0</v>
      </c>
      <c r="L408" s="40">
        <v>0</v>
      </c>
      <c r="M408" s="82"/>
      <c r="N408" s="4"/>
      <c r="O408" s="6"/>
    </row>
    <row r="409" spans="1:15" hidden="1" x14ac:dyDescent="0.3">
      <c r="B409" s="75" t="s">
        <v>8</v>
      </c>
      <c r="C409" s="73">
        <f t="shared" si="181"/>
        <v>0</v>
      </c>
      <c r="D409" s="40">
        <v>0</v>
      </c>
      <c r="E409" s="40">
        <v>0</v>
      </c>
      <c r="F409" s="112"/>
      <c r="G409" s="40">
        <v>0</v>
      </c>
      <c r="H409" s="40">
        <v>0</v>
      </c>
      <c r="I409" s="40">
        <v>0</v>
      </c>
      <c r="J409" s="40">
        <v>0</v>
      </c>
      <c r="K409" s="40">
        <v>0</v>
      </c>
      <c r="L409" s="40">
        <v>0</v>
      </c>
      <c r="M409" s="82"/>
      <c r="N409" s="4"/>
      <c r="O409" s="6"/>
    </row>
    <row r="410" spans="1:15" ht="28.8" hidden="1" x14ac:dyDescent="0.3">
      <c r="B410" s="75" t="s">
        <v>9</v>
      </c>
      <c r="C410" s="73">
        <f t="shared" si="181"/>
        <v>0</v>
      </c>
      <c r="D410" s="40">
        <v>0</v>
      </c>
      <c r="E410" s="40">
        <v>0</v>
      </c>
      <c r="F410" s="112"/>
      <c r="G410" s="40">
        <v>0</v>
      </c>
      <c r="H410" s="40">
        <v>0</v>
      </c>
      <c r="I410" s="40">
        <v>0</v>
      </c>
      <c r="J410" s="40">
        <v>0</v>
      </c>
      <c r="K410" s="40">
        <v>0</v>
      </c>
      <c r="L410" s="40">
        <v>0</v>
      </c>
      <c r="M410" s="82"/>
      <c r="N410" s="4"/>
      <c r="O410" s="6"/>
    </row>
    <row r="411" spans="1:15" hidden="1" x14ac:dyDescent="0.3">
      <c r="B411" s="74" t="s">
        <v>10</v>
      </c>
      <c r="C411" s="73">
        <f t="shared" si="181"/>
        <v>0</v>
      </c>
      <c r="D411" s="40">
        <f t="shared" ref="D411:L411" si="182">D412</f>
        <v>0</v>
      </c>
      <c r="E411" s="40">
        <f t="shared" si="182"/>
        <v>0</v>
      </c>
      <c r="F411" s="112"/>
      <c r="G411" s="40">
        <f t="shared" si="182"/>
        <v>0</v>
      </c>
      <c r="H411" s="40">
        <f t="shared" si="182"/>
        <v>0</v>
      </c>
      <c r="I411" s="40">
        <f t="shared" si="182"/>
        <v>0</v>
      </c>
      <c r="J411" s="40">
        <f t="shared" si="182"/>
        <v>0</v>
      </c>
      <c r="K411" s="40">
        <f t="shared" si="182"/>
        <v>0</v>
      </c>
      <c r="L411" s="40">
        <f t="shared" si="182"/>
        <v>0</v>
      </c>
      <c r="M411" s="82"/>
      <c r="N411" s="4"/>
      <c r="O411" s="6"/>
    </row>
    <row r="412" spans="1:15" hidden="1" x14ac:dyDescent="0.3">
      <c r="B412" s="75" t="s">
        <v>11</v>
      </c>
      <c r="C412" s="73">
        <f t="shared" si="181"/>
        <v>0</v>
      </c>
      <c r="D412" s="40">
        <f t="shared" ref="D412:E412" si="183">D416</f>
        <v>0</v>
      </c>
      <c r="E412" s="40">
        <f t="shared" si="183"/>
        <v>0</v>
      </c>
      <c r="F412" s="112"/>
      <c r="G412" s="40">
        <f t="shared" ref="G412:L412" si="184">G416</f>
        <v>0</v>
      </c>
      <c r="H412" s="40">
        <f t="shared" si="184"/>
        <v>0</v>
      </c>
      <c r="I412" s="40">
        <f t="shared" si="184"/>
        <v>0</v>
      </c>
      <c r="J412" s="40">
        <f t="shared" si="184"/>
        <v>0</v>
      </c>
      <c r="K412" s="40">
        <f t="shared" si="184"/>
        <v>0</v>
      </c>
      <c r="L412" s="40">
        <f t="shared" si="184"/>
        <v>0</v>
      </c>
      <c r="M412" s="82"/>
      <c r="N412" s="4"/>
      <c r="O412" s="6"/>
    </row>
    <row r="413" spans="1:15" ht="57.6" hidden="1" x14ac:dyDescent="0.3">
      <c r="B413" s="75" t="s">
        <v>12</v>
      </c>
      <c r="C413" s="73">
        <f t="shared" si="181"/>
        <v>0</v>
      </c>
      <c r="D413" s="40">
        <v>0</v>
      </c>
      <c r="E413" s="40">
        <v>0</v>
      </c>
      <c r="F413" s="112"/>
      <c r="G413" s="40">
        <v>0</v>
      </c>
      <c r="H413" s="40">
        <v>0</v>
      </c>
      <c r="I413" s="40">
        <v>0</v>
      </c>
      <c r="J413" s="40">
        <v>0</v>
      </c>
      <c r="K413" s="40">
        <v>0</v>
      </c>
      <c r="L413" s="40">
        <v>0</v>
      </c>
      <c r="M413" s="82"/>
      <c r="N413" s="4"/>
      <c r="O413" s="6"/>
    </row>
    <row r="414" spans="1:15" hidden="1" x14ac:dyDescent="0.3">
      <c r="B414" s="74" t="s">
        <v>13</v>
      </c>
      <c r="C414" s="128"/>
      <c r="D414" s="128"/>
      <c r="E414" s="128"/>
      <c r="F414" s="128"/>
      <c r="G414" s="128"/>
      <c r="H414" s="128"/>
      <c r="I414" s="128"/>
      <c r="J414" s="128"/>
      <c r="K414" s="128"/>
      <c r="L414" s="128"/>
      <c r="M414" s="82"/>
      <c r="N414" s="4"/>
      <c r="O414" s="6"/>
    </row>
    <row r="415" spans="1:15" hidden="1" x14ac:dyDescent="0.3">
      <c r="B415" s="75" t="s">
        <v>14</v>
      </c>
      <c r="C415" s="128"/>
      <c r="D415" s="128"/>
      <c r="E415" s="128"/>
      <c r="F415" s="128"/>
      <c r="G415" s="128"/>
      <c r="H415" s="128"/>
      <c r="I415" s="128"/>
      <c r="J415" s="128"/>
      <c r="K415" s="128"/>
      <c r="L415" s="128"/>
      <c r="M415" s="82"/>
      <c r="N415" s="4"/>
      <c r="O415" s="6"/>
    </row>
    <row r="416" spans="1:15" hidden="1" x14ac:dyDescent="0.3">
      <c r="B416" s="75" t="s">
        <v>15</v>
      </c>
      <c r="C416" s="73">
        <f>SUM(D416:L416)</f>
        <v>0</v>
      </c>
      <c r="D416" s="40">
        <f t="shared" ref="D416:L416" si="185">D417</f>
        <v>0</v>
      </c>
      <c r="E416" s="40">
        <f t="shared" si="185"/>
        <v>0</v>
      </c>
      <c r="F416" s="112"/>
      <c r="G416" s="40">
        <f t="shared" si="185"/>
        <v>0</v>
      </c>
      <c r="H416" s="40">
        <f t="shared" si="185"/>
        <v>0</v>
      </c>
      <c r="I416" s="40">
        <f t="shared" si="185"/>
        <v>0</v>
      </c>
      <c r="J416" s="40">
        <f t="shared" si="185"/>
        <v>0</v>
      </c>
      <c r="K416" s="40">
        <f t="shared" si="185"/>
        <v>0</v>
      </c>
      <c r="L416" s="40">
        <f t="shared" si="185"/>
        <v>0</v>
      </c>
      <c r="M416" s="82"/>
      <c r="N416" s="4"/>
      <c r="O416" s="6"/>
    </row>
    <row r="417" spans="1:15" hidden="1" x14ac:dyDescent="0.3">
      <c r="B417" s="75" t="s">
        <v>11</v>
      </c>
      <c r="C417" s="73">
        <f>SUM(D417:L417)</f>
        <v>0</v>
      </c>
      <c r="D417" s="40">
        <v>0</v>
      </c>
      <c r="E417" s="40">
        <v>0</v>
      </c>
      <c r="F417" s="112"/>
      <c r="G417" s="40">
        <v>0</v>
      </c>
      <c r="H417" s="40">
        <v>0</v>
      </c>
      <c r="I417" s="40">
        <v>0</v>
      </c>
      <c r="J417" s="40">
        <v>0</v>
      </c>
      <c r="K417" s="40">
        <v>0</v>
      </c>
      <c r="L417" s="40">
        <v>0</v>
      </c>
      <c r="M417" s="82"/>
      <c r="N417" s="4"/>
      <c r="O417" s="6"/>
    </row>
    <row r="418" spans="1:15" ht="57.6" hidden="1" x14ac:dyDescent="0.3">
      <c r="B418" s="75" t="s">
        <v>12</v>
      </c>
      <c r="C418" s="73">
        <f>SUM(D418:L418)</f>
        <v>0</v>
      </c>
      <c r="D418" s="40">
        <v>0</v>
      </c>
      <c r="E418" s="40">
        <v>0</v>
      </c>
      <c r="F418" s="112"/>
      <c r="G418" s="40">
        <v>0</v>
      </c>
      <c r="H418" s="40">
        <v>0</v>
      </c>
      <c r="I418" s="40">
        <v>0</v>
      </c>
      <c r="J418" s="40">
        <v>0</v>
      </c>
      <c r="K418" s="40">
        <v>0</v>
      </c>
      <c r="L418" s="40">
        <v>0</v>
      </c>
      <c r="M418" s="82"/>
      <c r="N418" s="4"/>
      <c r="O418" s="6"/>
    </row>
    <row r="419" spans="1:15" x14ac:dyDescent="0.3">
      <c r="A419" s="158" t="s">
        <v>26</v>
      </c>
      <c r="B419" s="158"/>
      <c r="C419" s="158"/>
      <c r="D419" s="158"/>
      <c r="E419" s="158"/>
      <c r="F419" s="120"/>
      <c r="G419" s="45"/>
      <c r="H419" s="45"/>
      <c r="I419" s="45"/>
      <c r="J419" s="45"/>
      <c r="K419" s="45"/>
      <c r="L419" s="46"/>
      <c r="M419" s="82"/>
      <c r="N419" s="4"/>
      <c r="O419" s="6"/>
    </row>
    <row r="420" spans="1:15" x14ac:dyDescent="0.3">
      <c r="B420" s="47" t="s">
        <v>4</v>
      </c>
      <c r="C420" s="37">
        <f t="shared" ref="C420:C426" si="186">SUM(D420:L420)</f>
        <v>155826256.50000003</v>
      </c>
      <c r="D420" s="38">
        <f t="shared" ref="D420:F425" si="187">D433+D446+D459+D472+D498+D511+D524+D550+D563+D589+D615+D641</f>
        <v>33019713</v>
      </c>
      <c r="E420" s="38">
        <f t="shared" si="187"/>
        <v>34382237</v>
      </c>
      <c r="F420" s="110">
        <f t="shared" si="187"/>
        <v>34382237</v>
      </c>
      <c r="G420" s="38">
        <f t="shared" ref="G420:L425" si="188">G433+G446+G459+G472+G498+G511+G524+G550+G563+G589+G615+G641</f>
        <v>0</v>
      </c>
      <c r="H420" s="38">
        <f t="shared" si="188"/>
        <v>9808413.9000000004</v>
      </c>
      <c r="I420" s="38">
        <f t="shared" si="188"/>
        <v>12308413.9</v>
      </c>
      <c r="J420" s="38">
        <f t="shared" si="188"/>
        <v>12308413.9</v>
      </c>
      <c r="K420" s="38">
        <f t="shared" si="188"/>
        <v>9808413.9000000004</v>
      </c>
      <c r="L420" s="38">
        <f t="shared" si="188"/>
        <v>9808413.9000000004</v>
      </c>
      <c r="M420" s="82"/>
      <c r="N420" s="4"/>
      <c r="O420" s="6"/>
    </row>
    <row r="421" spans="1:15" x14ac:dyDescent="0.3">
      <c r="B421" s="48" t="s">
        <v>7</v>
      </c>
      <c r="C421" s="73">
        <f t="shared" si="186"/>
        <v>0</v>
      </c>
      <c r="D421" s="34">
        <f t="shared" ref="D421:E421" si="189">D434+D447+D460+D473+D499+D512+D525+D551+D564+D590+D616+D642</f>
        <v>0</v>
      </c>
      <c r="E421" s="34">
        <f t="shared" si="189"/>
        <v>0</v>
      </c>
      <c r="F421" s="109">
        <f t="shared" si="187"/>
        <v>0</v>
      </c>
      <c r="G421" s="34">
        <f t="shared" si="188"/>
        <v>0</v>
      </c>
      <c r="H421" s="34">
        <f t="shared" si="188"/>
        <v>0</v>
      </c>
      <c r="I421" s="34">
        <f t="shared" si="188"/>
        <v>0</v>
      </c>
      <c r="J421" s="34">
        <f t="shared" si="188"/>
        <v>0</v>
      </c>
      <c r="K421" s="34">
        <f t="shared" si="188"/>
        <v>0</v>
      </c>
      <c r="L421" s="34">
        <f t="shared" si="188"/>
        <v>0</v>
      </c>
      <c r="M421" s="82"/>
      <c r="N421" s="4"/>
      <c r="O421" s="6"/>
    </row>
    <row r="422" spans="1:15" x14ac:dyDescent="0.3">
      <c r="B422" s="48" t="s">
        <v>8</v>
      </c>
      <c r="C422" s="73">
        <f t="shared" si="186"/>
        <v>0</v>
      </c>
      <c r="D422" s="34">
        <f t="shared" ref="D422:E422" si="190">D435+D448+D461+D474+D500+D513+D526+D552+D565+D591+D617+D643</f>
        <v>0</v>
      </c>
      <c r="E422" s="34">
        <f t="shared" si="190"/>
        <v>0</v>
      </c>
      <c r="F422" s="109">
        <f t="shared" si="187"/>
        <v>0</v>
      </c>
      <c r="G422" s="34">
        <f t="shared" si="188"/>
        <v>0</v>
      </c>
      <c r="H422" s="34">
        <f t="shared" si="188"/>
        <v>0</v>
      </c>
      <c r="I422" s="34">
        <f t="shared" si="188"/>
        <v>0</v>
      </c>
      <c r="J422" s="34">
        <f t="shared" si="188"/>
        <v>0</v>
      </c>
      <c r="K422" s="34">
        <f t="shared" si="188"/>
        <v>0</v>
      </c>
      <c r="L422" s="34">
        <f t="shared" si="188"/>
        <v>0</v>
      </c>
      <c r="M422" s="82"/>
      <c r="N422" s="4"/>
      <c r="O422" s="6"/>
    </row>
    <row r="423" spans="1:15" ht="28.8" x14ac:dyDescent="0.3">
      <c r="B423" s="48" t="s">
        <v>9</v>
      </c>
      <c r="C423" s="73">
        <f t="shared" si="186"/>
        <v>0</v>
      </c>
      <c r="D423" s="34">
        <f t="shared" ref="D423:E423" si="191">D436+D449+D462+D475+D501+D514+D527+D553+D566+D592+D618+D644</f>
        <v>0</v>
      </c>
      <c r="E423" s="34">
        <f t="shared" si="191"/>
        <v>0</v>
      </c>
      <c r="F423" s="109">
        <f t="shared" si="187"/>
        <v>0</v>
      </c>
      <c r="G423" s="34">
        <f t="shared" si="188"/>
        <v>0</v>
      </c>
      <c r="H423" s="34">
        <f t="shared" si="188"/>
        <v>0</v>
      </c>
      <c r="I423" s="34">
        <f t="shared" si="188"/>
        <v>0</v>
      </c>
      <c r="J423" s="34">
        <f t="shared" si="188"/>
        <v>0</v>
      </c>
      <c r="K423" s="34">
        <f t="shared" si="188"/>
        <v>0</v>
      </c>
      <c r="L423" s="34">
        <f t="shared" si="188"/>
        <v>0</v>
      </c>
      <c r="M423" s="82"/>
      <c r="N423" s="4"/>
      <c r="O423" s="6"/>
    </row>
    <row r="424" spans="1:15" x14ac:dyDescent="0.3">
      <c r="B424" s="47" t="s">
        <v>10</v>
      </c>
      <c r="C424" s="73">
        <f t="shared" si="186"/>
        <v>155826256.50000003</v>
      </c>
      <c r="D424" s="34">
        <f t="shared" ref="D424:E424" si="192">D437+D450+D463+D476+D502+D515+D528+D554+D567+D593+D619+D645</f>
        <v>33019713</v>
      </c>
      <c r="E424" s="34">
        <f t="shared" si="192"/>
        <v>34382237</v>
      </c>
      <c r="F424" s="109">
        <f t="shared" si="187"/>
        <v>34382237</v>
      </c>
      <c r="G424" s="34">
        <f t="shared" si="188"/>
        <v>0</v>
      </c>
      <c r="H424" s="34">
        <f t="shared" si="188"/>
        <v>9808413.9000000004</v>
      </c>
      <c r="I424" s="34">
        <f t="shared" si="188"/>
        <v>12308413.9</v>
      </c>
      <c r="J424" s="34">
        <f t="shared" si="188"/>
        <v>12308413.9</v>
      </c>
      <c r="K424" s="34">
        <f t="shared" si="188"/>
        <v>9808413.9000000004</v>
      </c>
      <c r="L424" s="34">
        <f t="shared" si="188"/>
        <v>9808413.9000000004</v>
      </c>
      <c r="M424" s="82"/>
      <c r="N424" s="4"/>
      <c r="O424" s="6"/>
    </row>
    <row r="425" spans="1:15" x14ac:dyDescent="0.3">
      <c r="B425" s="48" t="s">
        <v>11</v>
      </c>
      <c r="C425" s="73">
        <f t="shared" si="186"/>
        <v>155826256.50000003</v>
      </c>
      <c r="D425" s="34">
        <f t="shared" ref="D425:E425" si="193">D438+D451+D464+D477+D503+D516+D529+D555+D568+D594+D620+D646</f>
        <v>33019713</v>
      </c>
      <c r="E425" s="34">
        <f t="shared" si="193"/>
        <v>34382237</v>
      </c>
      <c r="F425" s="109">
        <f t="shared" si="187"/>
        <v>34382237</v>
      </c>
      <c r="G425" s="34">
        <f t="shared" si="188"/>
        <v>0</v>
      </c>
      <c r="H425" s="34">
        <f t="shared" si="188"/>
        <v>9808413.9000000004</v>
      </c>
      <c r="I425" s="34">
        <f t="shared" si="188"/>
        <v>12308413.9</v>
      </c>
      <c r="J425" s="34">
        <f t="shared" si="188"/>
        <v>12308413.9</v>
      </c>
      <c r="K425" s="34">
        <f t="shared" si="188"/>
        <v>9808413.9000000004</v>
      </c>
      <c r="L425" s="34">
        <f t="shared" si="188"/>
        <v>9808413.9000000004</v>
      </c>
      <c r="M425" s="82"/>
      <c r="N425" s="4"/>
      <c r="O425" s="6"/>
    </row>
    <row r="426" spans="1:15" ht="57.6" x14ac:dyDescent="0.3">
      <c r="B426" s="48" t="s">
        <v>12</v>
      </c>
      <c r="C426" s="73">
        <f t="shared" si="186"/>
        <v>0</v>
      </c>
      <c r="D426" s="34">
        <f t="shared" ref="D426:F426" si="194">D434+D447+D460+D473+D499+D512+D525+D551+D564+D590+D616+D642</f>
        <v>0</v>
      </c>
      <c r="E426" s="34">
        <f t="shared" si="194"/>
        <v>0</v>
      </c>
      <c r="F426" s="109">
        <f t="shared" si="194"/>
        <v>0</v>
      </c>
      <c r="G426" s="34">
        <f t="shared" ref="G426:L426" si="195">G434+G447+G460+G473+G499+G512+G525+G551+G564+G590+G616+G642</f>
        <v>0</v>
      </c>
      <c r="H426" s="34">
        <f t="shared" si="195"/>
        <v>0</v>
      </c>
      <c r="I426" s="34">
        <f t="shared" si="195"/>
        <v>0</v>
      </c>
      <c r="J426" s="34">
        <f t="shared" si="195"/>
        <v>0</v>
      </c>
      <c r="K426" s="34">
        <f t="shared" si="195"/>
        <v>0</v>
      </c>
      <c r="L426" s="34">
        <f t="shared" si="195"/>
        <v>0</v>
      </c>
      <c r="M426" s="82"/>
      <c r="N426" s="4"/>
      <c r="O426" s="6"/>
    </row>
    <row r="427" spans="1:15" x14ac:dyDescent="0.3">
      <c r="B427" s="47" t="s">
        <v>13</v>
      </c>
      <c r="C427" s="159"/>
      <c r="D427" s="159"/>
      <c r="E427" s="159"/>
      <c r="F427" s="159"/>
      <c r="G427" s="159"/>
      <c r="H427" s="159"/>
      <c r="I427" s="159"/>
      <c r="J427" s="159"/>
      <c r="K427" s="159"/>
      <c r="L427" s="159"/>
      <c r="M427" s="82"/>
      <c r="N427" s="4"/>
      <c r="O427" s="6"/>
    </row>
    <row r="428" spans="1:15" x14ac:dyDescent="0.3">
      <c r="B428" s="48" t="s">
        <v>14</v>
      </c>
      <c r="C428" s="128"/>
      <c r="D428" s="128"/>
      <c r="E428" s="128"/>
      <c r="F428" s="128"/>
      <c r="G428" s="128"/>
      <c r="H428" s="128"/>
      <c r="I428" s="128"/>
      <c r="J428" s="128"/>
      <c r="K428" s="128"/>
      <c r="L428" s="128"/>
      <c r="M428" s="82"/>
      <c r="N428" s="4"/>
      <c r="O428" s="6"/>
    </row>
    <row r="429" spans="1:15" x14ac:dyDescent="0.3">
      <c r="B429" s="48" t="s">
        <v>15</v>
      </c>
      <c r="C429" s="73">
        <f>SUM(D429:L429)</f>
        <v>155826256.50000003</v>
      </c>
      <c r="D429" s="34">
        <f t="shared" ref="D429:F429" si="196">D425</f>
        <v>33019713</v>
      </c>
      <c r="E429" s="34">
        <f t="shared" si="196"/>
        <v>34382237</v>
      </c>
      <c r="F429" s="109">
        <f t="shared" si="196"/>
        <v>34382237</v>
      </c>
      <c r="G429" s="34">
        <f t="shared" ref="G429:L429" si="197">G425</f>
        <v>0</v>
      </c>
      <c r="H429" s="34">
        <f t="shared" si="197"/>
        <v>9808413.9000000004</v>
      </c>
      <c r="I429" s="34">
        <f t="shared" si="197"/>
        <v>12308413.9</v>
      </c>
      <c r="J429" s="34">
        <f t="shared" si="197"/>
        <v>12308413.9</v>
      </c>
      <c r="K429" s="34">
        <f t="shared" si="197"/>
        <v>9808413.9000000004</v>
      </c>
      <c r="L429" s="34">
        <f t="shared" si="197"/>
        <v>9808413.9000000004</v>
      </c>
      <c r="M429" s="82"/>
      <c r="N429" s="4"/>
      <c r="O429" s="6"/>
    </row>
    <row r="430" spans="1:15" x14ac:dyDescent="0.3">
      <c r="B430" s="48" t="s">
        <v>11</v>
      </c>
      <c r="C430" s="73">
        <f>SUM(D430:L430)</f>
        <v>155826256.50000003</v>
      </c>
      <c r="D430" s="34">
        <f t="shared" ref="D430:F430" si="198">D425</f>
        <v>33019713</v>
      </c>
      <c r="E430" s="34">
        <f t="shared" si="198"/>
        <v>34382237</v>
      </c>
      <c r="F430" s="109">
        <f t="shared" si="198"/>
        <v>34382237</v>
      </c>
      <c r="G430" s="34">
        <f t="shared" ref="G430:L430" si="199">G425</f>
        <v>0</v>
      </c>
      <c r="H430" s="34">
        <f t="shared" si="199"/>
        <v>9808413.9000000004</v>
      </c>
      <c r="I430" s="34">
        <f t="shared" si="199"/>
        <v>12308413.9</v>
      </c>
      <c r="J430" s="34">
        <f t="shared" si="199"/>
        <v>12308413.9</v>
      </c>
      <c r="K430" s="34">
        <f t="shared" si="199"/>
        <v>9808413.9000000004</v>
      </c>
      <c r="L430" s="34">
        <f t="shared" si="199"/>
        <v>9808413.9000000004</v>
      </c>
      <c r="M430" s="82"/>
      <c r="N430" s="4"/>
      <c r="O430" s="6"/>
    </row>
    <row r="431" spans="1:15" ht="57.6" x14ac:dyDescent="0.3">
      <c r="B431" s="48" t="s">
        <v>12</v>
      </c>
      <c r="C431" s="73">
        <f>SUM(D431:L431)</f>
        <v>0</v>
      </c>
      <c r="D431" s="49">
        <v>0</v>
      </c>
      <c r="E431" s="49">
        <v>0</v>
      </c>
      <c r="F431" s="114">
        <v>0</v>
      </c>
      <c r="G431" s="49">
        <v>0</v>
      </c>
      <c r="H431" s="49">
        <v>0</v>
      </c>
      <c r="I431" s="49">
        <v>0</v>
      </c>
      <c r="J431" s="49">
        <v>0</v>
      </c>
      <c r="K431" s="49">
        <v>0</v>
      </c>
      <c r="L431" s="49">
        <v>0</v>
      </c>
      <c r="M431" s="82"/>
      <c r="N431" s="4"/>
      <c r="O431" s="6"/>
    </row>
    <row r="432" spans="1:15" ht="310.8" customHeight="1" x14ac:dyDescent="0.3">
      <c r="A432" s="146" t="s">
        <v>95</v>
      </c>
      <c r="B432" s="146"/>
      <c r="C432" s="146"/>
      <c r="D432" s="146"/>
      <c r="E432" s="146"/>
      <c r="F432" s="146"/>
      <c r="G432" s="146"/>
      <c r="H432" s="146"/>
      <c r="I432" s="146"/>
      <c r="J432" s="146"/>
      <c r="K432" s="146"/>
      <c r="L432" s="146"/>
      <c r="M432" s="86" t="s">
        <v>120</v>
      </c>
      <c r="N432" s="21" t="s">
        <v>52</v>
      </c>
      <c r="O432" s="60">
        <v>434</v>
      </c>
    </row>
    <row r="433" spans="1:15" x14ac:dyDescent="0.3">
      <c r="A433" s="50"/>
      <c r="B433" s="74" t="s">
        <v>4</v>
      </c>
      <c r="C433" s="73">
        <f t="shared" ref="C433:C439" si="200">SUM(D433:L433)</f>
        <v>44993153</v>
      </c>
      <c r="D433" s="28">
        <f t="shared" ref="D433:F433" si="201">D434+D435+D436+D437</f>
        <v>9080594</v>
      </c>
      <c r="E433" s="28">
        <f t="shared" si="201"/>
        <v>9080594</v>
      </c>
      <c r="F433" s="104">
        <f t="shared" si="201"/>
        <v>8670775</v>
      </c>
      <c r="G433" s="28">
        <f t="shared" ref="G433:L433" si="202">G434+G435+G436+G437</f>
        <v>0</v>
      </c>
      <c r="H433" s="28">
        <f t="shared" si="202"/>
        <v>3632238</v>
      </c>
      <c r="I433" s="28">
        <f t="shared" si="202"/>
        <v>3632238</v>
      </c>
      <c r="J433" s="28">
        <f t="shared" si="202"/>
        <v>3632238</v>
      </c>
      <c r="K433" s="28">
        <f t="shared" si="202"/>
        <v>3632238</v>
      </c>
      <c r="L433" s="28">
        <f t="shared" si="202"/>
        <v>3632238</v>
      </c>
      <c r="M433" s="87"/>
      <c r="N433" s="4"/>
      <c r="O433" s="6"/>
    </row>
    <row r="434" spans="1:15" x14ac:dyDescent="0.3">
      <c r="B434" s="75" t="s">
        <v>7</v>
      </c>
      <c r="C434" s="73">
        <f t="shared" si="200"/>
        <v>0</v>
      </c>
      <c r="D434" s="28">
        <v>0</v>
      </c>
      <c r="E434" s="28">
        <v>0</v>
      </c>
      <c r="F434" s="104">
        <v>0</v>
      </c>
      <c r="G434" s="28">
        <v>0</v>
      </c>
      <c r="H434" s="28">
        <v>0</v>
      </c>
      <c r="I434" s="28">
        <v>0</v>
      </c>
      <c r="J434" s="28">
        <v>0</v>
      </c>
      <c r="K434" s="28">
        <v>0</v>
      </c>
      <c r="L434" s="28">
        <v>0</v>
      </c>
      <c r="M434" s="87"/>
      <c r="N434" s="4"/>
      <c r="O434" s="6"/>
    </row>
    <row r="435" spans="1:15" x14ac:dyDescent="0.3">
      <c r="B435" s="75" t="s">
        <v>8</v>
      </c>
      <c r="C435" s="73">
        <f t="shared" si="200"/>
        <v>0</v>
      </c>
      <c r="D435" s="28">
        <v>0</v>
      </c>
      <c r="E435" s="28">
        <v>0</v>
      </c>
      <c r="F435" s="104">
        <v>0</v>
      </c>
      <c r="G435" s="28">
        <v>0</v>
      </c>
      <c r="H435" s="28">
        <v>0</v>
      </c>
      <c r="I435" s="28">
        <v>0</v>
      </c>
      <c r="J435" s="28">
        <v>0</v>
      </c>
      <c r="K435" s="28">
        <v>0</v>
      </c>
      <c r="L435" s="28">
        <v>0</v>
      </c>
      <c r="M435" s="88"/>
      <c r="N435" s="4"/>
      <c r="O435" s="6"/>
    </row>
    <row r="436" spans="1:15" ht="28.8" x14ac:dyDescent="0.3">
      <c r="B436" s="75" t="s">
        <v>9</v>
      </c>
      <c r="C436" s="73">
        <f t="shared" si="200"/>
        <v>0</v>
      </c>
      <c r="D436" s="28">
        <v>0</v>
      </c>
      <c r="E436" s="28">
        <v>0</v>
      </c>
      <c r="F436" s="104">
        <v>0</v>
      </c>
      <c r="G436" s="28">
        <v>0</v>
      </c>
      <c r="H436" s="28">
        <v>0</v>
      </c>
      <c r="I436" s="28">
        <v>0</v>
      </c>
      <c r="J436" s="28">
        <v>0</v>
      </c>
      <c r="K436" s="28">
        <v>0</v>
      </c>
      <c r="L436" s="28"/>
      <c r="M436" s="88"/>
      <c r="N436" s="4"/>
      <c r="O436" s="6"/>
    </row>
    <row r="437" spans="1:15" x14ac:dyDescent="0.3">
      <c r="B437" s="74" t="s">
        <v>10</v>
      </c>
      <c r="C437" s="73">
        <f t="shared" si="200"/>
        <v>44993153</v>
      </c>
      <c r="D437" s="28">
        <f t="shared" ref="D437:F438" si="203">D442</f>
        <v>9080594</v>
      </c>
      <c r="E437" s="28">
        <f t="shared" si="203"/>
        <v>9080594</v>
      </c>
      <c r="F437" s="104">
        <f t="shared" si="203"/>
        <v>8670775</v>
      </c>
      <c r="G437" s="28">
        <f t="shared" ref="G437:L438" si="204">G442</f>
        <v>0</v>
      </c>
      <c r="H437" s="28">
        <f t="shared" si="204"/>
        <v>3632238</v>
      </c>
      <c r="I437" s="28">
        <f t="shared" si="204"/>
        <v>3632238</v>
      </c>
      <c r="J437" s="28">
        <f t="shared" si="204"/>
        <v>3632238</v>
      </c>
      <c r="K437" s="28">
        <f t="shared" si="204"/>
        <v>3632238</v>
      </c>
      <c r="L437" s="28">
        <f t="shared" si="204"/>
        <v>3632238</v>
      </c>
      <c r="M437" s="82"/>
      <c r="N437" s="4"/>
      <c r="O437" s="6"/>
    </row>
    <row r="438" spans="1:15" x14ac:dyDescent="0.3">
      <c r="B438" s="75" t="s">
        <v>11</v>
      </c>
      <c r="C438" s="73">
        <f t="shared" si="200"/>
        <v>44993153</v>
      </c>
      <c r="D438" s="28">
        <f t="shared" ref="D438:E438" si="205">D443</f>
        <v>9080594</v>
      </c>
      <c r="E438" s="28">
        <f t="shared" si="205"/>
        <v>9080594</v>
      </c>
      <c r="F438" s="104">
        <f t="shared" si="203"/>
        <v>8670775</v>
      </c>
      <c r="G438" s="28">
        <f t="shared" si="204"/>
        <v>0</v>
      </c>
      <c r="H438" s="28">
        <f t="shared" si="204"/>
        <v>3632238</v>
      </c>
      <c r="I438" s="28">
        <f t="shared" si="204"/>
        <v>3632238</v>
      </c>
      <c r="J438" s="28">
        <f t="shared" si="204"/>
        <v>3632238</v>
      </c>
      <c r="K438" s="28">
        <f t="shared" si="204"/>
        <v>3632238</v>
      </c>
      <c r="L438" s="28">
        <f t="shared" si="204"/>
        <v>3632238</v>
      </c>
      <c r="M438" s="82"/>
      <c r="N438" s="4"/>
      <c r="O438" s="6"/>
    </row>
    <row r="439" spans="1:15" ht="57.6" x14ac:dyDescent="0.3">
      <c r="B439" s="75" t="s">
        <v>12</v>
      </c>
      <c r="C439" s="73">
        <f t="shared" si="200"/>
        <v>0</v>
      </c>
      <c r="D439" s="28">
        <v>0</v>
      </c>
      <c r="E439" s="28">
        <v>0</v>
      </c>
      <c r="F439" s="104">
        <v>0</v>
      </c>
      <c r="G439" s="28">
        <v>0</v>
      </c>
      <c r="H439" s="28">
        <v>0</v>
      </c>
      <c r="I439" s="28">
        <v>0</v>
      </c>
      <c r="J439" s="28">
        <v>0</v>
      </c>
      <c r="K439" s="28">
        <v>0</v>
      </c>
      <c r="L439" s="28">
        <v>0</v>
      </c>
      <c r="M439" s="89"/>
      <c r="N439" s="4"/>
      <c r="O439" s="6"/>
    </row>
    <row r="440" spans="1:15" x14ac:dyDescent="0.3">
      <c r="B440" s="74" t="s">
        <v>13</v>
      </c>
      <c r="C440" s="128"/>
      <c r="D440" s="128"/>
      <c r="E440" s="128"/>
      <c r="F440" s="128"/>
      <c r="G440" s="128"/>
      <c r="H440" s="128"/>
      <c r="I440" s="128"/>
      <c r="J440" s="128"/>
      <c r="K440" s="128"/>
      <c r="L440" s="128"/>
      <c r="M440" s="82"/>
      <c r="N440" s="4"/>
      <c r="O440" s="6"/>
    </row>
    <row r="441" spans="1:15" x14ac:dyDescent="0.3">
      <c r="B441" s="75" t="s">
        <v>14</v>
      </c>
      <c r="C441" s="128"/>
      <c r="D441" s="128"/>
      <c r="E441" s="128"/>
      <c r="F441" s="128"/>
      <c r="G441" s="128"/>
      <c r="H441" s="128"/>
      <c r="I441" s="128"/>
      <c r="J441" s="128"/>
      <c r="K441" s="128"/>
      <c r="L441" s="128"/>
      <c r="M441" s="82"/>
      <c r="N441" s="4"/>
      <c r="O441" s="6"/>
    </row>
    <row r="442" spans="1:15" x14ac:dyDescent="0.3">
      <c r="B442" s="75" t="s">
        <v>15</v>
      </c>
      <c r="C442" s="73">
        <f>SUM(D442:L442)</f>
        <v>44993153</v>
      </c>
      <c r="D442" s="28">
        <f t="shared" ref="D442:L442" si="206">D443</f>
        <v>9080594</v>
      </c>
      <c r="E442" s="28">
        <f t="shared" si="206"/>
        <v>9080594</v>
      </c>
      <c r="F442" s="104">
        <f t="shared" si="206"/>
        <v>8670775</v>
      </c>
      <c r="G442" s="28">
        <f t="shared" si="206"/>
        <v>0</v>
      </c>
      <c r="H442" s="28">
        <f t="shared" si="206"/>
        <v>3632238</v>
      </c>
      <c r="I442" s="28">
        <f t="shared" si="206"/>
        <v>3632238</v>
      </c>
      <c r="J442" s="28">
        <f t="shared" si="206"/>
        <v>3632238</v>
      </c>
      <c r="K442" s="28">
        <f t="shared" si="206"/>
        <v>3632238</v>
      </c>
      <c r="L442" s="28">
        <f t="shared" si="206"/>
        <v>3632238</v>
      </c>
      <c r="M442" s="82"/>
      <c r="N442" s="4"/>
      <c r="O442" s="6"/>
    </row>
    <row r="443" spans="1:15" x14ac:dyDescent="0.3">
      <c r="B443" s="75" t="s">
        <v>11</v>
      </c>
      <c r="C443" s="73">
        <f>SUM(D443:L443)</f>
        <v>44993153</v>
      </c>
      <c r="D443" s="28">
        <f>7000000+1600000+619400-548625+409819</f>
        <v>9080594</v>
      </c>
      <c r="E443" s="28">
        <f>7000000+1600000+619400-548625+409819</f>
        <v>9080594</v>
      </c>
      <c r="F443" s="104">
        <f>7000000+1600000+619400-548625</f>
        <v>8670775</v>
      </c>
      <c r="G443" s="28">
        <v>0</v>
      </c>
      <c r="H443" s="28">
        <v>3632238</v>
      </c>
      <c r="I443" s="28">
        <v>3632238</v>
      </c>
      <c r="J443" s="28">
        <v>3632238</v>
      </c>
      <c r="K443" s="28">
        <v>3632238</v>
      </c>
      <c r="L443" s="28">
        <v>3632238</v>
      </c>
      <c r="M443" s="82"/>
      <c r="N443" s="4"/>
      <c r="O443" s="6"/>
    </row>
    <row r="444" spans="1:15" ht="57.6" x14ac:dyDescent="0.3">
      <c r="B444" s="75" t="s">
        <v>12</v>
      </c>
      <c r="C444" s="73">
        <f>SUM(D444:L444)</f>
        <v>0</v>
      </c>
      <c r="D444" s="28">
        <v>0</v>
      </c>
      <c r="E444" s="28">
        <v>0</v>
      </c>
      <c r="F444" s="104">
        <v>0</v>
      </c>
      <c r="G444" s="28">
        <v>0</v>
      </c>
      <c r="H444" s="28">
        <v>0</v>
      </c>
      <c r="I444" s="28">
        <v>0</v>
      </c>
      <c r="J444" s="28">
        <v>0</v>
      </c>
      <c r="K444" s="28">
        <v>0</v>
      </c>
      <c r="L444" s="28">
        <v>0</v>
      </c>
      <c r="M444" s="82"/>
      <c r="N444" s="4"/>
      <c r="O444" s="6"/>
    </row>
    <row r="445" spans="1:15" ht="153.75" customHeight="1" x14ac:dyDescent="0.3">
      <c r="A445" s="146" t="s">
        <v>96</v>
      </c>
      <c r="B445" s="146"/>
      <c r="C445" s="146"/>
      <c r="D445" s="146"/>
      <c r="E445" s="146"/>
      <c r="F445" s="146"/>
      <c r="G445" s="146"/>
      <c r="H445" s="146"/>
      <c r="I445" s="146"/>
      <c r="J445" s="146"/>
      <c r="K445" s="146"/>
      <c r="L445" s="146"/>
      <c r="M445" s="83" t="s">
        <v>109</v>
      </c>
      <c r="N445" s="21" t="s">
        <v>33</v>
      </c>
      <c r="O445" s="6">
        <v>434</v>
      </c>
    </row>
    <row r="446" spans="1:15" x14ac:dyDescent="0.3">
      <c r="B446" s="74" t="s">
        <v>4</v>
      </c>
      <c r="C446" s="73">
        <f t="shared" ref="C446:C452" si="207">SUM(D446:L446)</f>
        <v>2700000</v>
      </c>
      <c r="D446" s="28">
        <f t="shared" ref="D446:F446" si="208">D447+D448+D449+D450</f>
        <v>400000</v>
      </c>
      <c r="E446" s="28">
        <f t="shared" si="208"/>
        <v>400000</v>
      </c>
      <c r="F446" s="104">
        <f t="shared" si="208"/>
        <v>400000</v>
      </c>
      <c r="G446" s="28">
        <f t="shared" ref="G446:L446" si="209">G447+G448+G449+G450</f>
        <v>0</v>
      </c>
      <c r="H446" s="28">
        <f t="shared" si="209"/>
        <v>300000</v>
      </c>
      <c r="I446" s="28">
        <f t="shared" si="209"/>
        <v>300000</v>
      </c>
      <c r="J446" s="28">
        <f t="shared" si="209"/>
        <v>300000</v>
      </c>
      <c r="K446" s="28">
        <f t="shared" si="209"/>
        <v>300000</v>
      </c>
      <c r="L446" s="28">
        <f t="shared" si="209"/>
        <v>300000</v>
      </c>
      <c r="M446" s="90"/>
      <c r="N446" s="4"/>
      <c r="O446" s="6"/>
    </row>
    <row r="447" spans="1:15" x14ac:dyDescent="0.3">
      <c r="B447" s="75" t="s">
        <v>7</v>
      </c>
      <c r="C447" s="73">
        <f t="shared" si="207"/>
        <v>0</v>
      </c>
      <c r="D447" s="28">
        <v>0</v>
      </c>
      <c r="E447" s="28">
        <v>0</v>
      </c>
      <c r="F447" s="104">
        <v>0</v>
      </c>
      <c r="G447" s="28">
        <v>0</v>
      </c>
      <c r="H447" s="28">
        <v>0</v>
      </c>
      <c r="I447" s="28">
        <v>0</v>
      </c>
      <c r="J447" s="28">
        <v>0</v>
      </c>
      <c r="K447" s="28">
        <v>0</v>
      </c>
      <c r="L447" s="28">
        <v>0</v>
      </c>
      <c r="M447" s="82"/>
      <c r="N447" s="4"/>
      <c r="O447" s="6"/>
    </row>
    <row r="448" spans="1:15" x14ac:dyDescent="0.3">
      <c r="B448" s="75" t="s">
        <v>8</v>
      </c>
      <c r="C448" s="73">
        <f t="shared" si="207"/>
        <v>0</v>
      </c>
      <c r="D448" s="28">
        <v>0</v>
      </c>
      <c r="E448" s="28">
        <v>0</v>
      </c>
      <c r="F448" s="104">
        <v>0</v>
      </c>
      <c r="G448" s="28">
        <v>0</v>
      </c>
      <c r="H448" s="28">
        <v>0</v>
      </c>
      <c r="I448" s="28">
        <v>0</v>
      </c>
      <c r="J448" s="28">
        <v>0</v>
      </c>
      <c r="K448" s="28">
        <v>0</v>
      </c>
      <c r="L448" s="28">
        <v>0</v>
      </c>
      <c r="M448" s="82"/>
      <c r="N448" s="4"/>
      <c r="O448" s="6"/>
    </row>
    <row r="449" spans="1:15" ht="28.8" x14ac:dyDescent="0.3">
      <c r="B449" s="75" t="s">
        <v>9</v>
      </c>
      <c r="C449" s="73">
        <f t="shared" si="207"/>
        <v>0</v>
      </c>
      <c r="D449" s="28">
        <v>0</v>
      </c>
      <c r="E449" s="28">
        <v>0</v>
      </c>
      <c r="F449" s="104">
        <v>0</v>
      </c>
      <c r="G449" s="28">
        <v>0</v>
      </c>
      <c r="H449" s="28">
        <v>0</v>
      </c>
      <c r="I449" s="28">
        <v>0</v>
      </c>
      <c r="J449" s="28">
        <v>0</v>
      </c>
      <c r="K449" s="28">
        <v>0</v>
      </c>
      <c r="L449" s="28"/>
      <c r="M449" s="82"/>
      <c r="N449" s="4"/>
      <c r="O449" s="6"/>
    </row>
    <row r="450" spans="1:15" x14ac:dyDescent="0.3">
      <c r="B450" s="74" t="s">
        <v>10</v>
      </c>
      <c r="C450" s="73">
        <f t="shared" si="207"/>
        <v>2700000</v>
      </c>
      <c r="D450" s="28">
        <f t="shared" ref="D450:F451" si="210">D455</f>
        <v>400000</v>
      </c>
      <c r="E450" s="28">
        <f t="shared" si="210"/>
        <v>400000</v>
      </c>
      <c r="F450" s="104">
        <f t="shared" si="210"/>
        <v>400000</v>
      </c>
      <c r="G450" s="28">
        <f t="shared" ref="G450:L451" si="211">G455</f>
        <v>0</v>
      </c>
      <c r="H450" s="28">
        <f t="shared" si="211"/>
        <v>300000</v>
      </c>
      <c r="I450" s="28">
        <f t="shared" si="211"/>
        <v>300000</v>
      </c>
      <c r="J450" s="28">
        <f t="shared" si="211"/>
        <v>300000</v>
      </c>
      <c r="K450" s="28">
        <f t="shared" si="211"/>
        <v>300000</v>
      </c>
      <c r="L450" s="28">
        <f t="shared" si="211"/>
        <v>300000</v>
      </c>
      <c r="M450" s="82"/>
      <c r="N450" s="4"/>
      <c r="O450" s="6"/>
    </row>
    <row r="451" spans="1:15" x14ac:dyDescent="0.3">
      <c r="B451" s="75" t="s">
        <v>11</v>
      </c>
      <c r="C451" s="73">
        <f t="shared" si="207"/>
        <v>2700000</v>
      </c>
      <c r="D451" s="28">
        <f t="shared" ref="D451:E451" si="212">D456</f>
        <v>400000</v>
      </c>
      <c r="E451" s="28">
        <f t="shared" si="212"/>
        <v>400000</v>
      </c>
      <c r="F451" s="104">
        <f t="shared" si="210"/>
        <v>400000</v>
      </c>
      <c r="G451" s="28">
        <f t="shared" si="211"/>
        <v>0</v>
      </c>
      <c r="H451" s="28">
        <f t="shared" si="211"/>
        <v>300000</v>
      </c>
      <c r="I451" s="28">
        <f t="shared" si="211"/>
        <v>300000</v>
      </c>
      <c r="J451" s="28">
        <f t="shared" si="211"/>
        <v>300000</v>
      </c>
      <c r="K451" s="28">
        <f t="shared" si="211"/>
        <v>300000</v>
      </c>
      <c r="L451" s="28">
        <f t="shared" si="211"/>
        <v>300000</v>
      </c>
      <c r="M451" s="82"/>
      <c r="N451" s="4"/>
      <c r="O451" s="6"/>
    </row>
    <row r="452" spans="1:15" ht="57.6" x14ac:dyDescent="0.3">
      <c r="B452" s="75" t="s">
        <v>12</v>
      </c>
      <c r="C452" s="73">
        <f t="shared" si="207"/>
        <v>0</v>
      </c>
      <c r="D452" s="28">
        <v>0</v>
      </c>
      <c r="E452" s="28">
        <v>0</v>
      </c>
      <c r="F452" s="104">
        <v>0</v>
      </c>
      <c r="G452" s="28">
        <v>0</v>
      </c>
      <c r="H452" s="28">
        <v>0</v>
      </c>
      <c r="I452" s="28">
        <v>0</v>
      </c>
      <c r="J452" s="28">
        <v>0</v>
      </c>
      <c r="K452" s="28">
        <v>0</v>
      </c>
      <c r="L452" s="28">
        <v>0</v>
      </c>
      <c r="M452" s="82"/>
      <c r="N452" s="4"/>
      <c r="O452" s="6"/>
    </row>
    <row r="453" spans="1:15" x14ac:dyDescent="0.3">
      <c r="B453" s="74" t="s">
        <v>13</v>
      </c>
      <c r="C453" s="128"/>
      <c r="D453" s="128"/>
      <c r="E453" s="128"/>
      <c r="F453" s="128"/>
      <c r="G453" s="128"/>
      <c r="H453" s="128"/>
      <c r="I453" s="128"/>
      <c r="J453" s="128"/>
      <c r="K453" s="128"/>
      <c r="L453" s="128"/>
      <c r="M453" s="82"/>
      <c r="N453" s="4"/>
      <c r="O453" s="6"/>
    </row>
    <row r="454" spans="1:15" x14ac:dyDescent="0.3">
      <c r="B454" s="75" t="s">
        <v>14</v>
      </c>
      <c r="C454" s="128"/>
      <c r="D454" s="128"/>
      <c r="E454" s="128"/>
      <c r="F454" s="128"/>
      <c r="G454" s="128"/>
      <c r="H454" s="128"/>
      <c r="I454" s="128"/>
      <c r="J454" s="128"/>
      <c r="K454" s="128"/>
      <c r="L454" s="128"/>
      <c r="M454" s="82"/>
      <c r="N454" s="4"/>
      <c r="O454" s="6"/>
    </row>
    <row r="455" spans="1:15" x14ac:dyDescent="0.3">
      <c r="B455" s="75" t="s">
        <v>15</v>
      </c>
      <c r="C455" s="73">
        <f>SUM(D455:L455)</f>
        <v>2700000</v>
      </c>
      <c r="D455" s="28">
        <f t="shared" ref="D455:L455" si="213">D456</f>
        <v>400000</v>
      </c>
      <c r="E455" s="28">
        <f t="shared" si="213"/>
        <v>400000</v>
      </c>
      <c r="F455" s="104">
        <f t="shared" si="213"/>
        <v>400000</v>
      </c>
      <c r="G455" s="28">
        <f t="shared" si="213"/>
        <v>0</v>
      </c>
      <c r="H455" s="28">
        <f t="shared" si="213"/>
        <v>300000</v>
      </c>
      <c r="I455" s="28">
        <f t="shared" si="213"/>
        <v>300000</v>
      </c>
      <c r="J455" s="28">
        <f t="shared" si="213"/>
        <v>300000</v>
      </c>
      <c r="K455" s="28">
        <f t="shared" si="213"/>
        <v>300000</v>
      </c>
      <c r="L455" s="28">
        <f t="shared" si="213"/>
        <v>300000</v>
      </c>
      <c r="M455" s="82"/>
      <c r="N455" s="4"/>
      <c r="O455" s="6"/>
    </row>
    <row r="456" spans="1:15" x14ac:dyDescent="0.3">
      <c r="B456" s="75" t="s">
        <v>11</v>
      </c>
      <c r="C456" s="73">
        <f>SUM(D456:L456)</f>
        <v>2700000</v>
      </c>
      <c r="D456" s="28">
        <v>400000</v>
      </c>
      <c r="E456" s="28">
        <v>400000</v>
      </c>
      <c r="F456" s="104">
        <v>400000</v>
      </c>
      <c r="G456" s="28">
        <v>0</v>
      </c>
      <c r="H456" s="28">
        <v>300000</v>
      </c>
      <c r="I456" s="28">
        <v>300000</v>
      </c>
      <c r="J456" s="28">
        <v>300000</v>
      </c>
      <c r="K456" s="28">
        <v>300000</v>
      </c>
      <c r="L456" s="28">
        <v>300000</v>
      </c>
      <c r="M456" s="82"/>
      <c r="N456" s="4"/>
      <c r="O456" s="6"/>
    </row>
    <row r="457" spans="1:15" ht="57.6" x14ac:dyDescent="0.3">
      <c r="B457" s="75" t="s">
        <v>12</v>
      </c>
      <c r="C457" s="73">
        <f>SUM(D457:L457)</f>
        <v>0</v>
      </c>
      <c r="D457" s="28">
        <v>0</v>
      </c>
      <c r="E457" s="28">
        <v>0</v>
      </c>
      <c r="F457" s="104">
        <v>0</v>
      </c>
      <c r="G457" s="28">
        <v>0</v>
      </c>
      <c r="H457" s="28">
        <v>0</v>
      </c>
      <c r="I457" s="28">
        <v>0</v>
      </c>
      <c r="J457" s="28">
        <v>0</v>
      </c>
      <c r="K457" s="28">
        <v>0</v>
      </c>
      <c r="L457" s="28">
        <v>0</v>
      </c>
      <c r="M457" s="82"/>
      <c r="N457" s="4"/>
      <c r="O457" s="6"/>
    </row>
    <row r="458" spans="1:15" ht="177" customHeight="1" x14ac:dyDescent="0.3">
      <c r="A458" s="145" t="s">
        <v>58</v>
      </c>
      <c r="B458" s="145"/>
      <c r="C458" s="145"/>
      <c r="D458" s="145"/>
      <c r="E458" s="145"/>
      <c r="F458" s="145"/>
      <c r="G458" s="145"/>
      <c r="H458" s="145"/>
      <c r="I458" s="145"/>
      <c r="J458" s="145"/>
      <c r="K458" s="145"/>
      <c r="L458" s="145"/>
      <c r="M458" s="83" t="s">
        <v>119</v>
      </c>
      <c r="N458" s="41" t="s">
        <v>30</v>
      </c>
      <c r="O458" s="6">
        <v>435</v>
      </c>
    </row>
    <row r="459" spans="1:15" x14ac:dyDescent="0.3">
      <c r="B459" s="74" t="s">
        <v>4</v>
      </c>
      <c r="C459" s="73">
        <f t="shared" ref="C459:C465" si="214">SUM(D459:L459)</f>
        <v>1463762</v>
      </c>
      <c r="D459" s="28">
        <f t="shared" ref="D459:F459" si="215">D460+D461+D462+D463</f>
        <v>268119</v>
      </c>
      <c r="E459" s="28">
        <f t="shared" si="215"/>
        <v>268119</v>
      </c>
      <c r="F459" s="104">
        <f t="shared" si="215"/>
        <v>268119</v>
      </c>
      <c r="G459" s="28">
        <f t="shared" ref="G459:L459" si="216">G460+G461+G462+G463</f>
        <v>0</v>
      </c>
      <c r="H459" s="28">
        <f t="shared" si="216"/>
        <v>131881</v>
      </c>
      <c r="I459" s="28">
        <f t="shared" si="216"/>
        <v>131881</v>
      </c>
      <c r="J459" s="28">
        <f t="shared" si="216"/>
        <v>131881</v>
      </c>
      <c r="K459" s="28">
        <f t="shared" si="216"/>
        <v>131881</v>
      </c>
      <c r="L459" s="28">
        <f t="shared" si="216"/>
        <v>131881</v>
      </c>
      <c r="M459" s="82"/>
      <c r="N459" s="4"/>
      <c r="O459" s="6"/>
    </row>
    <row r="460" spans="1:15" x14ac:dyDescent="0.3">
      <c r="B460" s="75" t="s">
        <v>7</v>
      </c>
      <c r="C460" s="73">
        <f t="shared" si="214"/>
        <v>0</v>
      </c>
      <c r="D460" s="28">
        <v>0</v>
      </c>
      <c r="E460" s="28">
        <v>0</v>
      </c>
      <c r="F460" s="104">
        <v>0</v>
      </c>
      <c r="G460" s="28">
        <v>0</v>
      </c>
      <c r="H460" s="28">
        <v>0</v>
      </c>
      <c r="I460" s="28">
        <v>0</v>
      </c>
      <c r="J460" s="28">
        <v>0</v>
      </c>
      <c r="K460" s="28">
        <v>0</v>
      </c>
      <c r="L460" s="28">
        <v>0</v>
      </c>
      <c r="M460" s="82"/>
      <c r="N460" s="4"/>
      <c r="O460" s="6"/>
    </row>
    <row r="461" spans="1:15" x14ac:dyDescent="0.3">
      <c r="B461" s="75" t="s">
        <v>8</v>
      </c>
      <c r="C461" s="73">
        <f t="shared" si="214"/>
        <v>0</v>
      </c>
      <c r="D461" s="28">
        <v>0</v>
      </c>
      <c r="E461" s="28">
        <v>0</v>
      </c>
      <c r="F461" s="104">
        <v>0</v>
      </c>
      <c r="G461" s="28">
        <v>0</v>
      </c>
      <c r="H461" s="28">
        <v>0</v>
      </c>
      <c r="I461" s="28">
        <v>0</v>
      </c>
      <c r="J461" s="28">
        <v>0</v>
      </c>
      <c r="K461" s="28">
        <v>0</v>
      </c>
      <c r="L461" s="28">
        <v>0</v>
      </c>
      <c r="M461" s="82"/>
      <c r="N461" s="4"/>
      <c r="O461" s="6"/>
    </row>
    <row r="462" spans="1:15" ht="28.8" x14ac:dyDescent="0.3">
      <c r="B462" s="75" t="s">
        <v>9</v>
      </c>
      <c r="C462" s="73">
        <f t="shared" si="214"/>
        <v>0</v>
      </c>
      <c r="D462" s="28">
        <v>0</v>
      </c>
      <c r="E462" s="28">
        <v>0</v>
      </c>
      <c r="F462" s="104">
        <v>0</v>
      </c>
      <c r="G462" s="28">
        <v>0</v>
      </c>
      <c r="H462" s="28">
        <v>0</v>
      </c>
      <c r="I462" s="28">
        <v>0</v>
      </c>
      <c r="J462" s="28">
        <v>0</v>
      </c>
      <c r="K462" s="28">
        <v>0</v>
      </c>
      <c r="L462" s="28">
        <v>0</v>
      </c>
      <c r="M462" s="82"/>
      <c r="N462" s="4"/>
      <c r="O462" s="6"/>
    </row>
    <row r="463" spans="1:15" x14ac:dyDescent="0.3">
      <c r="B463" s="74" t="s">
        <v>10</v>
      </c>
      <c r="C463" s="73">
        <f t="shared" si="214"/>
        <v>1463762</v>
      </c>
      <c r="D463" s="28">
        <f t="shared" ref="D463:F464" si="217">D468</f>
        <v>268119</v>
      </c>
      <c r="E463" s="28">
        <f t="shared" si="217"/>
        <v>268119</v>
      </c>
      <c r="F463" s="104">
        <f t="shared" si="217"/>
        <v>268119</v>
      </c>
      <c r="G463" s="28">
        <f t="shared" ref="G463:L464" si="218">G468</f>
        <v>0</v>
      </c>
      <c r="H463" s="28">
        <f t="shared" si="218"/>
        <v>131881</v>
      </c>
      <c r="I463" s="28">
        <f t="shared" si="218"/>
        <v>131881</v>
      </c>
      <c r="J463" s="28">
        <f t="shared" si="218"/>
        <v>131881</v>
      </c>
      <c r="K463" s="28">
        <f t="shared" si="218"/>
        <v>131881</v>
      </c>
      <c r="L463" s="28">
        <f t="shared" si="218"/>
        <v>131881</v>
      </c>
      <c r="M463" s="82"/>
      <c r="N463" s="4"/>
      <c r="O463" s="6"/>
    </row>
    <row r="464" spans="1:15" x14ac:dyDescent="0.3">
      <c r="B464" s="75" t="s">
        <v>11</v>
      </c>
      <c r="C464" s="73">
        <f t="shared" si="214"/>
        <v>1463762</v>
      </c>
      <c r="D464" s="28">
        <f t="shared" ref="D464:E464" si="219">D469</f>
        <v>268119</v>
      </c>
      <c r="E464" s="28">
        <f t="shared" si="219"/>
        <v>268119</v>
      </c>
      <c r="F464" s="104">
        <f t="shared" si="217"/>
        <v>268119</v>
      </c>
      <c r="G464" s="28">
        <f t="shared" si="218"/>
        <v>0</v>
      </c>
      <c r="H464" s="28">
        <f t="shared" si="218"/>
        <v>131881</v>
      </c>
      <c r="I464" s="28">
        <f t="shared" si="218"/>
        <v>131881</v>
      </c>
      <c r="J464" s="28">
        <f t="shared" si="218"/>
        <v>131881</v>
      </c>
      <c r="K464" s="28">
        <f t="shared" si="218"/>
        <v>131881</v>
      </c>
      <c r="L464" s="28">
        <f t="shared" si="218"/>
        <v>131881</v>
      </c>
      <c r="M464" s="82"/>
      <c r="N464" s="4"/>
      <c r="O464" s="6"/>
    </row>
    <row r="465" spans="1:15" ht="57.6" x14ac:dyDescent="0.3">
      <c r="B465" s="75" t="s">
        <v>12</v>
      </c>
      <c r="C465" s="73">
        <f t="shared" si="214"/>
        <v>0</v>
      </c>
      <c r="D465" s="28">
        <v>0</v>
      </c>
      <c r="E465" s="28">
        <v>0</v>
      </c>
      <c r="F465" s="104">
        <v>0</v>
      </c>
      <c r="G465" s="28">
        <v>0</v>
      </c>
      <c r="H465" s="28">
        <v>0</v>
      </c>
      <c r="I465" s="28">
        <v>0</v>
      </c>
      <c r="J465" s="28">
        <v>0</v>
      </c>
      <c r="K465" s="28">
        <v>0</v>
      </c>
      <c r="L465" s="28">
        <v>0</v>
      </c>
      <c r="M465" s="82"/>
      <c r="N465" s="4"/>
      <c r="O465" s="6"/>
    </row>
    <row r="466" spans="1:15" x14ac:dyDescent="0.3">
      <c r="B466" s="74" t="s">
        <v>13</v>
      </c>
      <c r="C466" s="128"/>
      <c r="D466" s="128"/>
      <c r="E466" s="128"/>
      <c r="F466" s="128"/>
      <c r="G466" s="128"/>
      <c r="H466" s="128"/>
      <c r="I466" s="128"/>
      <c r="J466" s="128"/>
      <c r="K466" s="128"/>
      <c r="L466" s="128"/>
      <c r="M466" s="82"/>
      <c r="N466" s="4"/>
      <c r="O466" s="6"/>
    </row>
    <row r="467" spans="1:15" x14ac:dyDescent="0.3">
      <c r="B467" s="75" t="s">
        <v>14</v>
      </c>
      <c r="C467" s="128"/>
      <c r="D467" s="128"/>
      <c r="E467" s="128"/>
      <c r="F467" s="128"/>
      <c r="G467" s="128"/>
      <c r="H467" s="128"/>
      <c r="I467" s="128"/>
      <c r="J467" s="128"/>
      <c r="K467" s="128"/>
      <c r="L467" s="128"/>
      <c r="M467" s="82"/>
      <c r="N467" s="4"/>
      <c r="O467" s="6"/>
    </row>
    <row r="468" spans="1:15" x14ac:dyDescent="0.3">
      <c r="B468" s="75" t="s">
        <v>15</v>
      </c>
      <c r="C468" s="73">
        <f>SUM(D468:L468)</f>
        <v>1463762</v>
      </c>
      <c r="D468" s="28">
        <f t="shared" ref="D468:L468" si="220">D469</f>
        <v>268119</v>
      </c>
      <c r="E468" s="28">
        <f t="shared" si="220"/>
        <v>268119</v>
      </c>
      <c r="F468" s="104">
        <f t="shared" si="220"/>
        <v>268119</v>
      </c>
      <c r="G468" s="28">
        <f t="shared" si="220"/>
        <v>0</v>
      </c>
      <c r="H468" s="28">
        <f t="shared" si="220"/>
        <v>131881</v>
      </c>
      <c r="I468" s="28">
        <f t="shared" si="220"/>
        <v>131881</v>
      </c>
      <c r="J468" s="28">
        <f t="shared" si="220"/>
        <v>131881</v>
      </c>
      <c r="K468" s="28">
        <f t="shared" si="220"/>
        <v>131881</v>
      </c>
      <c r="L468" s="28">
        <f t="shared" si="220"/>
        <v>131881</v>
      </c>
      <c r="M468" s="82"/>
      <c r="N468" s="4"/>
      <c r="O468" s="6"/>
    </row>
    <row r="469" spans="1:15" x14ac:dyDescent="0.3">
      <c r="B469" s="75" t="s">
        <v>11</v>
      </c>
      <c r="C469" s="73">
        <f>SUM(D469:L469)</f>
        <v>1463762</v>
      </c>
      <c r="D469" s="42">
        <v>268119</v>
      </c>
      <c r="E469" s="42">
        <v>268119</v>
      </c>
      <c r="F469" s="115">
        <v>268119</v>
      </c>
      <c r="G469" s="28">
        <v>0</v>
      </c>
      <c r="H469" s="42">
        <v>131881</v>
      </c>
      <c r="I469" s="42">
        <v>131881</v>
      </c>
      <c r="J469" s="42">
        <v>131881</v>
      </c>
      <c r="K469" s="42">
        <v>131881</v>
      </c>
      <c r="L469" s="42">
        <v>131881</v>
      </c>
      <c r="M469" s="82"/>
      <c r="N469" s="4"/>
      <c r="O469" s="6"/>
    </row>
    <row r="470" spans="1:15" ht="57.6" x14ac:dyDescent="0.3">
      <c r="B470" s="75" t="s">
        <v>12</v>
      </c>
      <c r="C470" s="73">
        <f>SUM(D470:L470)</f>
        <v>0</v>
      </c>
      <c r="D470" s="28">
        <v>0</v>
      </c>
      <c r="E470" s="28">
        <v>0</v>
      </c>
      <c r="F470" s="104">
        <v>0</v>
      </c>
      <c r="G470" s="28">
        <v>0</v>
      </c>
      <c r="H470" s="28">
        <v>0</v>
      </c>
      <c r="I470" s="28">
        <v>0</v>
      </c>
      <c r="J470" s="28">
        <v>0</v>
      </c>
      <c r="K470" s="28">
        <v>0</v>
      </c>
      <c r="L470" s="28">
        <v>0</v>
      </c>
      <c r="M470" s="82"/>
      <c r="N470" s="4"/>
      <c r="O470" s="6"/>
    </row>
    <row r="471" spans="1:15" ht="93.75" customHeight="1" x14ac:dyDescent="0.3">
      <c r="A471" s="136" t="s">
        <v>75</v>
      </c>
      <c r="B471" s="137"/>
      <c r="C471" s="137"/>
      <c r="D471" s="137"/>
      <c r="E471" s="137"/>
      <c r="F471" s="137"/>
      <c r="G471" s="137"/>
      <c r="H471" s="137"/>
      <c r="I471" s="137"/>
      <c r="J471" s="137"/>
      <c r="K471" s="137"/>
      <c r="L471" s="138"/>
      <c r="M471" s="86" t="s">
        <v>102</v>
      </c>
      <c r="N471" s="41" t="s">
        <v>30</v>
      </c>
      <c r="O471" s="6">
        <v>436</v>
      </c>
    </row>
    <row r="472" spans="1:15" x14ac:dyDescent="0.3">
      <c r="B472" s="74" t="s">
        <v>4</v>
      </c>
      <c r="C472" s="73">
        <f t="shared" ref="C472:C478" si="221">SUM(D472:L472)</f>
        <v>5509539</v>
      </c>
      <c r="D472" s="28">
        <f t="shared" ref="D472:F472" si="222">D473+D474+D475+D476</f>
        <v>1033240</v>
      </c>
      <c r="E472" s="28">
        <f t="shared" si="222"/>
        <v>1033240</v>
      </c>
      <c r="F472" s="104">
        <f t="shared" si="222"/>
        <v>1443059</v>
      </c>
      <c r="G472" s="28">
        <f t="shared" ref="G472:L472" si="223">G473+G474+G475+G476</f>
        <v>0</v>
      </c>
      <c r="H472" s="28">
        <f t="shared" si="223"/>
        <v>400000</v>
      </c>
      <c r="I472" s="28">
        <f t="shared" si="223"/>
        <v>400000</v>
      </c>
      <c r="J472" s="28">
        <f t="shared" si="223"/>
        <v>400000</v>
      </c>
      <c r="K472" s="28">
        <f t="shared" si="223"/>
        <v>400000</v>
      </c>
      <c r="L472" s="28">
        <f t="shared" si="223"/>
        <v>400000</v>
      </c>
      <c r="M472" s="86"/>
      <c r="N472" s="4"/>
      <c r="O472" s="6"/>
    </row>
    <row r="473" spans="1:15" x14ac:dyDescent="0.3">
      <c r="B473" s="75" t="s">
        <v>7</v>
      </c>
      <c r="C473" s="73">
        <f t="shared" si="221"/>
        <v>0</v>
      </c>
      <c r="D473" s="28">
        <v>0</v>
      </c>
      <c r="E473" s="28">
        <v>0</v>
      </c>
      <c r="F473" s="104">
        <v>0</v>
      </c>
      <c r="G473" s="28">
        <v>0</v>
      </c>
      <c r="H473" s="28">
        <v>0</v>
      </c>
      <c r="I473" s="28">
        <v>0</v>
      </c>
      <c r="J473" s="28">
        <v>0</v>
      </c>
      <c r="K473" s="28">
        <v>0</v>
      </c>
      <c r="L473" s="28">
        <v>0</v>
      </c>
      <c r="M473" s="83"/>
      <c r="N473" s="4"/>
      <c r="O473" s="6"/>
    </row>
    <row r="474" spans="1:15" x14ac:dyDescent="0.3">
      <c r="B474" s="75" t="s">
        <v>8</v>
      </c>
      <c r="C474" s="73">
        <f t="shared" si="221"/>
        <v>0</v>
      </c>
      <c r="D474" s="28">
        <v>0</v>
      </c>
      <c r="E474" s="28">
        <v>0</v>
      </c>
      <c r="F474" s="104">
        <v>0</v>
      </c>
      <c r="G474" s="28">
        <v>0</v>
      </c>
      <c r="H474" s="28">
        <v>0</v>
      </c>
      <c r="I474" s="28">
        <v>0</v>
      </c>
      <c r="J474" s="28">
        <v>0</v>
      </c>
      <c r="K474" s="28">
        <v>0</v>
      </c>
      <c r="L474" s="28">
        <v>0</v>
      </c>
      <c r="M474" s="82"/>
      <c r="N474" s="4"/>
      <c r="O474" s="6"/>
    </row>
    <row r="475" spans="1:15" ht="28.8" x14ac:dyDescent="0.3">
      <c r="B475" s="75" t="s">
        <v>9</v>
      </c>
      <c r="C475" s="73">
        <f t="shared" si="221"/>
        <v>0</v>
      </c>
      <c r="D475" s="28">
        <v>0</v>
      </c>
      <c r="E475" s="28">
        <v>0</v>
      </c>
      <c r="F475" s="104">
        <v>0</v>
      </c>
      <c r="G475" s="28">
        <v>0</v>
      </c>
      <c r="H475" s="28">
        <v>0</v>
      </c>
      <c r="I475" s="28">
        <v>0</v>
      </c>
      <c r="J475" s="28">
        <v>0</v>
      </c>
      <c r="K475" s="28">
        <v>0</v>
      </c>
      <c r="L475" s="28">
        <v>0</v>
      </c>
      <c r="M475" s="82"/>
      <c r="N475" s="4"/>
      <c r="O475" s="6"/>
    </row>
    <row r="476" spans="1:15" x14ac:dyDescent="0.3">
      <c r="B476" s="74" t="s">
        <v>10</v>
      </c>
      <c r="C476" s="73">
        <f t="shared" si="221"/>
        <v>5509539</v>
      </c>
      <c r="D476" s="28">
        <f t="shared" ref="D476:L476" si="224">D477</f>
        <v>1033240</v>
      </c>
      <c r="E476" s="28">
        <f t="shared" si="224"/>
        <v>1033240</v>
      </c>
      <c r="F476" s="104">
        <f t="shared" si="224"/>
        <v>1443059</v>
      </c>
      <c r="G476" s="28">
        <f t="shared" si="224"/>
        <v>0</v>
      </c>
      <c r="H476" s="28">
        <f t="shared" si="224"/>
        <v>400000</v>
      </c>
      <c r="I476" s="28">
        <f t="shared" si="224"/>
        <v>400000</v>
      </c>
      <c r="J476" s="28">
        <f t="shared" si="224"/>
        <v>400000</v>
      </c>
      <c r="K476" s="28">
        <f t="shared" si="224"/>
        <v>400000</v>
      </c>
      <c r="L476" s="28">
        <f t="shared" si="224"/>
        <v>400000</v>
      </c>
      <c r="M476" s="82"/>
      <c r="N476" s="4"/>
      <c r="O476" s="6"/>
    </row>
    <row r="477" spans="1:15" x14ac:dyDescent="0.3">
      <c r="B477" s="75" t="s">
        <v>11</v>
      </c>
      <c r="C477" s="73">
        <f t="shared" si="221"/>
        <v>5509539</v>
      </c>
      <c r="D477" s="28">
        <f t="shared" ref="D477:F477" si="225">D482</f>
        <v>1033240</v>
      </c>
      <c r="E477" s="28">
        <f t="shared" si="225"/>
        <v>1033240</v>
      </c>
      <c r="F477" s="104">
        <f t="shared" si="225"/>
        <v>1443059</v>
      </c>
      <c r="G477" s="28">
        <f t="shared" ref="G477:L477" si="226">G482</f>
        <v>0</v>
      </c>
      <c r="H477" s="28">
        <f t="shared" si="226"/>
        <v>400000</v>
      </c>
      <c r="I477" s="28">
        <f t="shared" si="226"/>
        <v>400000</v>
      </c>
      <c r="J477" s="28">
        <f t="shared" si="226"/>
        <v>400000</v>
      </c>
      <c r="K477" s="28">
        <f t="shared" si="226"/>
        <v>400000</v>
      </c>
      <c r="L477" s="28">
        <f t="shared" si="226"/>
        <v>400000</v>
      </c>
      <c r="M477" s="82"/>
      <c r="N477" s="4"/>
      <c r="O477" s="6"/>
    </row>
    <row r="478" spans="1:15" ht="57.6" x14ac:dyDescent="0.3">
      <c r="B478" s="75" t="s">
        <v>12</v>
      </c>
      <c r="C478" s="73">
        <f t="shared" si="221"/>
        <v>0</v>
      </c>
      <c r="D478" s="28">
        <v>0</v>
      </c>
      <c r="E478" s="28">
        <v>0</v>
      </c>
      <c r="F478" s="104">
        <v>0</v>
      </c>
      <c r="G478" s="28">
        <v>0</v>
      </c>
      <c r="H478" s="28">
        <v>0</v>
      </c>
      <c r="I478" s="28">
        <v>0</v>
      </c>
      <c r="J478" s="28">
        <v>0</v>
      </c>
      <c r="K478" s="28">
        <v>0</v>
      </c>
      <c r="L478" s="28">
        <v>0</v>
      </c>
      <c r="M478" s="82"/>
      <c r="N478" s="4"/>
      <c r="O478" s="6"/>
    </row>
    <row r="479" spans="1:15" x14ac:dyDescent="0.3">
      <c r="B479" s="74" t="s">
        <v>13</v>
      </c>
      <c r="C479" s="128"/>
      <c r="D479" s="128"/>
      <c r="E479" s="128"/>
      <c r="F479" s="128"/>
      <c r="G479" s="128"/>
      <c r="H479" s="128"/>
      <c r="I479" s="128"/>
      <c r="J479" s="128"/>
      <c r="K479" s="128"/>
      <c r="L479" s="128"/>
      <c r="M479" s="82"/>
      <c r="N479" s="4"/>
      <c r="O479" s="6"/>
    </row>
    <row r="480" spans="1:15" x14ac:dyDescent="0.3">
      <c r="B480" s="75" t="s">
        <v>14</v>
      </c>
      <c r="C480" s="128"/>
      <c r="D480" s="128"/>
      <c r="E480" s="128"/>
      <c r="F480" s="128"/>
      <c r="G480" s="128"/>
      <c r="H480" s="128"/>
      <c r="I480" s="128"/>
      <c r="J480" s="128"/>
      <c r="K480" s="128"/>
      <c r="L480" s="128"/>
      <c r="M480" s="82"/>
      <c r="N480" s="4"/>
      <c r="O480" s="6"/>
    </row>
    <row r="481" spans="1:15" x14ac:dyDescent="0.3">
      <c r="B481" s="75" t="s">
        <v>15</v>
      </c>
      <c r="C481" s="73">
        <f>SUM(D481:L481)</f>
        <v>5509539</v>
      </c>
      <c r="D481" s="28">
        <f t="shared" ref="D481:L481" si="227">D482</f>
        <v>1033240</v>
      </c>
      <c r="E481" s="28">
        <f t="shared" si="227"/>
        <v>1033240</v>
      </c>
      <c r="F481" s="104">
        <f t="shared" si="227"/>
        <v>1443059</v>
      </c>
      <c r="G481" s="28">
        <f t="shared" si="227"/>
        <v>0</v>
      </c>
      <c r="H481" s="28">
        <f t="shared" si="227"/>
        <v>400000</v>
      </c>
      <c r="I481" s="28">
        <f t="shared" si="227"/>
        <v>400000</v>
      </c>
      <c r="J481" s="28">
        <f t="shared" si="227"/>
        <v>400000</v>
      </c>
      <c r="K481" s="28">
        <f t="shared" si="227"/>
        <v>400000</v>
      </c>
      <c r="L481" s="28">
        <f t="shared" si="227"/>
        <v>400000</v>
      </c>
      <c r="M481" s="82"/>
      <c r="N481" s="4"/>
      <c r="O481" s="6"/>
    </row>
    <row r="482" spans="1:15" x14ac:dyDescent="0.3">
      <c r="B482" s="75" t="s">
        <v>11</v>
      </c>
      <c r="C482" s="73">
        <f>SUM(D482:L482)</f>
        <v>5509539</v>
      </c>
      <c r="D482" s="28">
        <f>2718649-375000-268119-619400-230000-40390-152500</f>
        <v>1033240</v>
      </c>
      <c r="E482" s="28">
        <f>2718649-375000-268119-619400-230000-40390-152500</f>
        <v>1033240</v>
      </c>
      <c r="F482" s="104">
        <f>2753468-268119-619400-230000-40390-152500</f>
        <v>1443059</v>
      </c>
      <c r="G482" s="28">
        <v>0</v>
      </c>
      <c r="H482" s="28">
        <v>400000</v>
      </c>
      <c r="I482" s="28">
        <v>400000</v>
      </c>
      <c r="J482" s="28">
        <v>400000</v>
      </c>
      <c r="K482" s="28">
        <v>400000</v>
      </c>
      <c r="L482" s="28">
        <v>400000</v>
      </c>
      <c r="M482" s="82"/>
      <c r="N482" s="4"/>
      <c r="O482" s="6"/>
    </row>
    <row r="483" spans="1:15" ht="57.6" x14ac:dyDescent="0.3">
      <c r="B483" s="75" t="s">
        <v>12</v>
      </c>
      <c r="C483" s="73">
        <f>SUM(D483:L483)</f>
        <v>0</v>
      </c>
      <c r="D483" s="28">
        <v>0</v>
      </c>
      <c r="E483" s="28">
        <v>0</v>
      </c>
      <c r="F483" s="104">
        <v>0</v>
      </c>
      <c r="G483" s="28">
        <v>0</v>
      </c>
      <c r="H483" s="28">
        <v>0</v>
      </c>
      <c r="I483" s="28">
        <v>0</v>
      </c>
      <c r="J483" s="28">
        <v>0</v>
      </c>
      <c r="K483" s="28">
        <v>0</v>
      </c>
      <c r="L483" s="28">
        <v>0</v>
      </c>
      <c r="M483" s="82"/>
      <c r="N483" s="4"/>
      <c r="O483" s="6"/>
    </row>
    <row r="484" spans="1:15" x14ac:dyDescent="0.3">
      <c r="A484" s="160" t="s">
        <v>91</v>
      </c>
      <c r="B484" s="160"/>
      <c r="C484" s="160"/>
      <c r="D484" s="160"/>
      <c r="E484" s="160"/>
      <c r="F484" s="160"/>
      <c r="G484" s="160"/>
      <c r="H484" s="160"/>
      <c r="I484" s="160"/>
      <c r="J484" s="160"/>
      <c r="K484" s="160"/>
      <c r="L484" s="51"/>
      <c r="M484" s="82" t="s">
        <v>36</v>
      </c>
      <c r="N484" s="4"/>
      <c r="O484" s="6"/>
    </row>
    <row r="485" spans="1:15" hidden="1" x14ac:dyDescent="0.3">
      <c r="B485" s="74" t="s">
        <v>4</v>
      </c>
      <c r="C485" s="73">
        <f t="shared" ref="C485:C496" si="228">SUM(D485:L485)</f>
        <v>0</v>
      </c>
      <c r="D485" s="31"/>
      <c r="E485" s="31"/>
      <c r="F485" s="116"/>
      <c r="G485" s="31"/>
      <c r="H485" s="31"/>
      <c r="I485" s="31"/>
      <c r="J485" s="31"/>
      <c r="K485" s="31"/>
      <c r="L485" s="31"/>
      <c r="M485" s="82"/>
      <c r="N485" s="4"/>
      <c r="O485" s="6"/>
    </row>
    <row r="486" spans="1:15" hidden="1" x14ac:dyDescent="0.3">
      <c r="B486" s="75" t="s">
        <v>7</v>
      </c>
      <c r="C486" s="73">
        <f t="shared" si="228"/>
        <v>0</v>
      </c>
      <c r="D486" s="31"/>
      <c r="E486" s="31"/>
      <c r="F486" s="116"/>
      <c r="G486" s="31"/>
      <c r="H486" s="31"/>
      <c r="I486" s="31"/>
      <c r="J486" s="31"/>
      <c r="K486" s="31"/>
      <c r="L486" s="31"/>
      <c r="M486" s="82"/>
      <c r="N486" s="4"/>
      <c r="O486" s="6"/>
    </row>
    <row r="487" spans="1:15" hidden="1" x14ac:dyDescent="0.3">
      <c r="B487" s="75" t="s">
        <v>8</v>
      </c>
      <c r="C487" s="73">
        <f t="shared" si="228"/>
        <v>0</v>
      </c>
      <c r="D487" s="31"/>
      <c r="E487" s="31"/>
      <c r="F487" s="116"/>
      <c r="G487" s="31"/>
      <c r="H487" s="31"/>
      <c r="I487" s="31"/>
      <c r="J487" s="31"/>
      <c r="K487" s="31"/>
      <c r="L487" s="31"/>
      <c r="M487" s="82"/>
      <c r="N487" s="4"/>
      <c r="O487" s="6"/>
    </row>
    <row r="488" spans="1:15" ht="28.8" hidden="1" x14ac:dyDescent="0.3">
      <c r="B488" s="75" t="s">
        <v>9</v>
      </c>
      <c r="C488" s="73">
        <f t="shared" si="228"/>
        <v>0</v>
      </c>
      <c r="D488" s="31"/>
      <c r="E488" s="31"/>
      <c r="F488" s="116"/>
      <c r="G488" s="31"/>
      <c r="H488" s="31"/>
      <c r="I488" s="31"/>
      <c r="J488" s="31"/>
      <c r="K488" s="31"/>
      <c r="L488" s="31"/>
      <c r="M488" s="82"/>
      <c r="N488" s="4"/>
      <c r="O488" s="6"/>
    </row>
    <row r="489" spans="1:15" hidden="1" x14ac:dyDescent="0.3">
      <c r="B489" s="74" t="s">
        <v>10</v>
      </c>
      <c r="C489" s="73">
        <f t="shared" si="228"/>
        <v>0</v>
      </c>
      <c r="D489" s="31"/>
      <c r="E489" s="31"/>
      <c r="F489" s="116"/>
      <c r="G489" s="31"/>
      <c r="H489" s="31"/>
      <c r="I489" s="31"/>
      <c r="J489" s="31"/>
      <c r="K489" s="31"/>
      <c r="L489" s="31"/>
      <c r="M489" s="82"/>
      <c r="N489" s="4"/>
      <c r="O489" s="6"/>
    </row>
    <row r="490" spans="1:15" hidden="1" x14ac:dyDescent="0.3">
      <c r="B490" s="75" t="s">
        <v>11</v>
      </c>
      <c r="C490" s="73">
        <f t="shared" si="228"/>
        <v>0</v>
      </c>
      <c r="D490" s="31"/>
      <c r="E490" s="31"/>
      <c r="F490" s="116"/>
      <c r="G490" s="31"/>
      <c r="H490" s="31"/>
      <c r="I490" s="31"/>
      <c r="J490" s="31"/>
      <c r="K490" s="31"/>
      <c r="L490" s="31"/>
      <c r="M490" s="82"/>
      <c r="N490" s="4"/>
      <c r="O490" s="6"/>
    </row>
    <row r="491" spans="1:15" ht="57.6" hidden="1" x14ac:dyDescent="0.3">
      <c r="B491" s="75" t="s">
        <v>12</v>
      </c>
      <c r="C491" s="73">
        <f t="shared" si="228"/>
        <v>0</v>
      </c>
      <c r="D491" s="31"/>
      <c r="E491" s="31"/>
      <c r="F491" s="116"/>
      <c r="G491" s="31"/>
      <c r="H491" s="31"/>
      <c r="I491" s="31"/>
      <c r="J491" s="31"/>
      <c r="K491" s="31"/>
      <c r="L491" s="31"/>
      <c r="M491" s="82"/>
      <c r="N491" s="4"/>
      <c r="O491" s="6"/>
    </row>
    <row r="492" spans="1:15" hidden="1" x14ac:dyDescent="0.3">
      <c r="B492" s="74" t="s">
        <v>13</v>
      </c>
      <c r="C492" s="73">
        <f t="shared" si="228"/>
        <v>0</v>
      </c>
      <c r="D492" s="31"/>
      <c r="E492" s="31"/>
      <c r="F492" s="116"/>
      <c r="G492" s="31"/>
      <c r="H492" s="31"/>
      <c r="I492" s="31"/>
      <c r="J492" s="31"/>
      <c r="K492" s="31"/>
      <c r="L492" s="31"/>
      <c r="M492" s="82"/>
      <c r="N492" s="4"/>
      <c r="O492" s="6"/>
    </row>
    <row r="493" spans="1:15" hidden="1" x14ac:dyDescent="0.3">
      <c r="B493" s="75" t="s">
        <v>14</v>
      </c>
      <c r="C493" s="73">
        <f t="shared" si="228"/>
        <v>0</v>
      </c>
      <c r="D493" s="31"/>
      <c r="E493" s="31"/>
      <c r="F493" s="116"/>
      <c r="G493" s="31"/>
      <c r="H493" s="31"/>
      <c r="I493" s="31"/>
      <c r="J493" s="31"/>
      <c r="K493" s="31"/>
      <c r="L493" s="31"/>
      <c r="M493" s="82"/>
      <c r="N493" s="4"/>
      <c r="O493" s="6"/>
    </row>
    <row r="494" spans="1:15" hidden="1" x14ac:dyDescent="0.3">
      <c r="B494" s="75" t="s">
        <v>15</v>
      </c>
      <c r="C494" s="73">
        <f t="shared" si="228"/>
        <v>0</v>
      </c>
      <c r="D494" s="31"/>
      <c r="E494" s="31"/>
      <c r="F494" s="116"/>
      <c r="G494" s="31"/>
      <c r="H494" s="31"/>
      <c r="I494" s="31"/>
      <c r="J494" s="31"/>
      <c r="K494" s="31"/>
      <c r="L494" s="31"/>
      <c r="M494" s="82"/>
      <c r="N494" s="4"/>
      <c r="O494" s="6"/>
    </row>
    <row r="495" spans="1:15" hidden="1" x14ac:dyDescent="0.3">
      <c r="B495" s="75" t="s">
        <v>11</v>
      </c>
      <c r="C495" s="73">
        <f t="shared" si="228"/>
        <v>0</v>
      </c>
      <c r="D495" s="31"/>
      <c r="E495" s="31"/>
      <c r="F495" s="116"/>
      <c r="G495" s="31"/>
      <c r="H495" s="31"/>
      <c r="I495" s="31"/>
      <c r="J495" s="31"/>
      <c r="K495" s="31"/>
      <c r="L495" s="31"/>
      <c r="M495" s="82"/>
      <c r="N495" s="4"/>
      <c r="O495" s="6"/>
    </row>
    <row r="496" spans="1:15" ht="57.6" hidden="1" x14ac:dyDescent="0.3">
      <c r="B496" s="75" t="s">
        <v>12</v>
      </c>
      <c r="C496" s="73">
        <f t="shared" si="228"/>
        <v>0</v>
      </c>
      <c r="D496" s="31"/>
      <c r="E496" s="31"/>
      <c r="F496" s="116"/>
      <c r="G496" s="31"/>
      <c r="H496" s="31"/>
      <c r="I496" s="31"/>
      <c r="J496" s="31"/>
      <c r="K496" s="31"/>
      <c r="L496" s="31"/>
      <c r="M496" s="82"/>
      <c r="N496" s="4"/>
      <c r="O496" s="6"/>
    </row>
    <row r="497" spans="1:15" ht="184.5" customHeight="1" x14ac:dyDescent="0.3">
      <c r="A497" s="146" t="s">
        <v>76</v>
      </c>
      <c r="B497" s="146"/>
      <c r="C497" s="146"/>
      <c r="D497" s="146"/>
      <c r="E497" s="146"/>
      <c r="F497" s="146"/>
      <c r="G497" s="146"/>
      <c r="H497" s="146"/>
      <c r="I497" s="146"/>
      <c r="J497" s="146"/>
      <c r="K497" s="146"/>
      <c r="L497" s="146"/>
      <c r="M497" s="83" t="s">
        <v>115</v>
      </c>
      <c r="N497" s="21" t="s">
        <v>32</v>
      </c>
      <c r="O497" s="6"/>
    </row>
    <row r="498" spans="1:15" ht="21.6" customHeight="1" x14ac:dyDescent="0.3">
      <c r="B498" s="74" t="s">
        <v>4</v>
      </c>
      <c r="C498" s="28">
        <f t="shared" ref="C498:C504" si="229">SUM(D498:L498)</f>
        <v>71507208.5</v>
      </c>
      <c r="D498" s="28">
        <f t="shared" ref="D498:F498" si="230">D499+D500+D501+D502</f>
        <v>18795696</v>
      </c>
      <c r="E498" s="28">
        <f t="shared" si="230"/>
        <v>20103544</v>
      </c>
      <c r="F498" s="104">
        <f t="shared" si="230"/>
        <v>20103544</v>
      </c>
      <c r="G498" s="28">
        <f t="shared" ref="G498:L498" si="231">G499+G500+G501+G502</f>
        <v>0</v>
      </c>
      <c r="H498" s="28">
        <f t="shared" si="231"/>
        <v>2500884.9</v>
      </c>
      <c r="I498" s="28">
        <f t="shared" si="231"/>
        <v>2500884.9</v>
      </c>
      <c r="J498" s="28">
        <f t="shared" si="231"/>
        <v>2500884.9</v>
      </c>
      <c r="K498" s="28">
        <f t="shared" si="231"/>
        <v>2500884.9</v>
      </c>
      <c r="L498" s="28">
        <f t="shared" si="231"/>
        <v>2500884.9</v>
      </c>
      <c r="M498" s="86"/>
      <c r="N498" s="4"/>
      <c r="O498" s="6"/>
    </row>
    <row r="499" spans="1:15" x14ac:dyDescent="0.3">
      <c r="B499" s="75" t="s">
        <v>7</v>
      </c>
      <c r="C499" s="28">
        <f t="shared" si="229"/>
        <v>0</v>
      </c>
      <c r="D499" s="28">
        <v>0</v>
      </c>
      <c r="E499" s="28">
        <v>0</v>
      </c>
      <c r="F499" s="104">
        <v>0</v>
      </c>
      <c r="G499" s="28">
        <v>0</v>
      </c>
      <c r="H499" s="28">
        <v>0</v>
      </c>
      <c r="I499" s="28">
        <v>0</v>
      </c>
      <c r="J499" s="28">
        <v>0</v>
      </c>
      <c r="K499" s="28">
        <v>0</v>
      </c>
      <c r="L499" s="28">
        <v>0</v>
      </c>
      <c r="M499" s="82"/>
      <c r="N499" s="4"/>
      <c r="O499" s="6"/>
    </row>
    <row r="500" spans="1:15" x14ac:dyDescent="0.3">
      <c r="B500" s="75" t="s">
        <v>8</v>
      </c>
      <c r="C500" s="28">
        <f t="shared" si="229"/>
        <v>0</v>
      </c>
      <c r="D500" s="28">
        <v>0</v>
      </c>
      <c r="E500" s="28">
        <v>0</v>
      </c>
      <c r="F500" s="104">
        <v>0</v>
      </c>
      <c r="G500" s="28">
        <v>0</v>
      </c>
      <c r="H500" s="28">
        <v>0</v>
      </c>
      <c r="I500" s="28">
        <v>0</v>
      </c>
      <c r="J500" s="28">
        <v>0</v>
      </c>
      <c r="K500" s="28">
        <v>0</v>
      </c>
      <c r="L500" s="28">
        <v>0</v>
      </c>
      <c r="M500" s="82"/>
      <c r="N500" s="4"/>
      <c r="O500" s="6"/>
    </row>
    <row r="501" spans="1:15" ht="28.8" x14ac:dyDescent="0.3">
      <c r="B501" s="75" t="s">
        <v>9</v>
      </c>
      <c r="C501" s="28">
        <f t="shared" si="229"/>
        <v>0</v>
      </c>
      <c r="D501" s="28">
        <v>0</v>
      </c>
      <c r="E501" s="28">
        <v>0</v>
      </c>
      <c r="F501" s="104">
        <v>0</v>
      </c>
      <c r="G501" s="28">
        <v>0</v>
      </c>
      <c r="H501" s="28">
        <v>0</v>
      </c>
      <c r="I501" s="28">
        <v>0</v>
      </c>
      <c r="J501" s="28">
        <v>0</v>
      </c>
      <c r="K501" s="28">
        <v>0</v>
      </c>
      <c r="L501" s="28">
        <v>0</v>
      </c>
      <c r="M501" s="82"/>
      <c r="N501" s="4"/>
      <c r="O501" s="6"/>
    </row>
    <row r="502" spans="1:15" x14ac:dyDescent="0.3">
      <c r="B502" s="74" t="s">
        <v>10</v>
      </c>
      <c r="C502" s="28">
        <f t="shared" si="229"/>
        <v>71507208.5</v>
      </c>
      <c r="D502" s="28">
        <f t="shared" ref="D502:F503" si="232">D507</f>
        <v>18795696</v>
      </c>
      <c r="E502" s="28">
        <f t="shared" si="232"/>
        <v>20103544</v>
      </c>
      <c r="F502" s="104">
        <f t="shared" si="232"/>
        <v>20103544</v>
      </c>
      <c r="G502" s="28">
        <f t="shared" ref="G502:L503" si="233">G507</f>
        <v>0</v>
      </c>
      <c r="H502" s="28">
        <f t="shared" si="233"/>
        <v>2500884.9</v>
      </c>
      <c r="I502" s="28">
        <f t="shared" si="233"/>
        <v>2500884.9</v>
      </c>
      <c r="J502" s="28">
        <f t="shared" si="233"/>
        <v>2500884.9</v>
      </c>
      <c r="K502" s="28">
        <f t="shared" si="233"/>
        <v>2500884.9</v>
      </c>
      <c r="L502" s="28">
        <f t="shared" si="233"/>
        <v>2500884.9</v>
      </c>
      <c r="M502" s="82"/>
      <c r="N502" s="4"/>
      <c r="O502" s="6"/>
    </row>
    <row r="503" spans="1:15" x14ac:dyDescent="0.3">
      <c r="B503" s="75" t="s">
        <v>11</v>
      </c>
      <c r="C503" s="28">
        <f t="shared" si="229"/>
        <v>71507208.5</v>
      </c>
      <c r="D503" s="28">
        <f t="shared" ref="D503:E503" si="234">D508</f>
        <v>18795696</v>
      </c>
      <c r="E503" s="28">
        <f t="shared" si="234"/>
        <v>20103544</v>
      </c>
      <c r="F503" s="104">
        <f t="shared" si="232"/>
        <v>20103544</v>
      </c>
      <c r="G503" s="28">
        <f t="shared" si="233"/>
        <v>0</v>
      </c>
      <c r="H503" s="28">
        <f t="shared" si="233"/>
        <v>2500884.9</v>
      </c>
      <c r="I503" s="28">
        <f t="shared" si="233"/>
        <v>2500884.9</v>
      </c>
      <c r="J503" s="28">
        <f t="shared" si="233"/>
        <v>2500884.9</v>
      </c>
      <c r="K503" s="28">
        <f t="shared" si="233"/>
        <v>2500884.9</v>
      </c>
      <c r="L503" s="28">
        <f t="shared" si="233"/>
        <v>2500884.9</v>
      </c>
      <c r="M503" s="82"/>
      <c r="N503" s="4"/>
      <c r="O503" s="6"/>
    </row>
    <row r="504" spans="1:15" ht="57.6" x14ac:dyDescent="0.3">
      <c r="B504" s="75" t="s">
        <v>12</v>
      </c>
      <c r="C504" s="28">
        <f t="shared" si="229"/>
        <v>0</v>
      </c>
      <c r="D504" s="28">
        <v>0</v>
      </c>
      <c r="E504" s="28">
        <v>0</v>
      </c>
      <c r="F504" s="104">
        <v>0</v>
      </c>
      <c r="G504" s="28">
        <v>0</v>
      </c>
      <c r="H504" s="28">
        <v>0</v>
      </c>
      <c r="I504" s="28">
        <v>0</v>
      </c>
      <c r="J504" s="28">
        <v>0</v>
      </c>
      <c r="K504" s="28">
        <v>0</v>
      </c>
      <c r="L504" s="28">
        <v>0</v>
      </c>
      <c r="M504" s="82"/>
      <c r="N504" s="4"/>
      <c r="O504" s="6"/>
    </row>
    <row r="505" spans="1:15" x14ac:dyDescent="0.3">
      <c r="B505" s="74" t="s">
        <v>13</v>
      </c>
      <c r="C505" s="148"/>
      <c r="D505" s="148"/>
      <c r="E505" s="148"/>
      <c r="F505" s="148"/>
      <c r="G505" s="148"/>
      <c r="H505" s="148"/>
      <c r="I505" s="148"/>
      <c r="J505" s="148"/>
      <c r="K505" s="148"/>
      <c r="L505" s="148"/>
      <c r="M505" s="82"/>
      <c r="N505" s="4"/>
      <c r="O505" s="6"/>
    </row>
    <row r="506" spans="1:15" x14ac:dyDescent="0.3">
      <c r="B506" s="75" t="s">
        <v>14</v>
      </c>
      <c r="C506" s="148"/>
      <c r="D506" s="148"/>
      <c r="E506" s="148"/>
      <c r="F506" s="148"/>
      <c r="G506" s="148"/>
      <c r="H506" s="148"/>
      <c r="I506" s="148"/>
      <c r="J506" s="148"/>
      <c r="K506" s="148"/>
      <c r="L506" s="148"/>
      <c r="M506" s="82"/>
      <c r="N506" s="4"/>
      <c r="O506" s="6"/>
    </row>
    <row r="507" spans="1:15" x14ac:dyDescent="0.3">
      <c r="B507" s="75" t="s">
        <v>15</v>
      </c>
      <c r="C507" s="28">
        <f>SUM(D507:L507)</f>
        <v>71507208.5</v>
      </c>
      <c r="D507" s="28">
        <f t="shared" ref="D507:L507" si="235">D508</f>
        <v>18795696</v>
      </c>
      <c r="E507" s="28">
        <f t="shared" si="235"/>
        <v>20103544</v>
      </c>
      <c r="F507" s="104">
        <f t="shared" si="235"/>
        <v>20103544</v>
      </c>
      <c r="G507" s="28">
        <f t="shared" si="235"/>
        <v>0</v>
      </c>
      <c r="H507" s="28">
        <f t="shared" si="235"/>
        <v>2500884.9</v>
      </c>
      <c r="I507" s="28">
        <f t="shared" si="235"/>
        <v>2500884.9</v>
      </c>
      <c r="J507" s="28">
        <f t="shared" si="235"/>
        <v>2500884.9</v>
      </c>
      <c r="K507" s="28">
        <f t="shared" si="235"/>
        <v>2500884.9</v>
      </c>
      <c r="L507" s="28">
        <f t="shared" si="235"/>
        <v>2500884.9</v>
      </c>
      <c r="M507" s="82"/>
      <c r="N507" s="4"/>
      <c r="O507" s="6"/>
    </row>
    <row r="508" spans="1:15" x14ac:dyDescent="0.3">
      <c r="B508" s="75" t="s">
        <v>11</v>
      </c>
      <c r="C508" s="28">
        <f>SUM(D508:L508)</f>
        <v>71507208.5</v>
      </c>
      <c r="D508" s="28">
        <v>18795696</v>
      </c>
      <c r="E508" s="28">
        <v>20103544</v>
      </c>
      <c r="F508" s="104">
        <v>20103544</v>
      </c>
      <c r="G508" s="52">
        <v>0</v>
      </c>
      <c r="H508" s="78">
        <v>2500884.9</v>
      </c>
      <c r="I508" s="78">
        <v>2500884.9</v>
      </c>
      <c r="J508" s="78">
        <v>2500884.9</v>
      </c>
      <c r="K508" s="78">
        <v>2500884.9</v>
      </c>
      <c r="L508" s="78">
        <v>2500884.9</v>
      </c>
      <c r="M508" s="82"/>
      <c r="N508" s="4"/>
      <c r="O508" s="6"/>
    </row>
    <row r="509" spans="1:15" ht="57.6" x14ac:dyDescent="0.3">
      <c r="B509" s="75" t="s">
        <v>12</v>
      </c>
      <c r="C509" s="28">
        <f>SUM(D509:L509)</f>
        <v>0</v>
      </c>
      <c r="D509" s="28">
        <v>0</v>
      </c>
      <c r="E509" s="28">
        <v>0</v>
      </c>
      <c r="F509" s="104">
        <v>0</v>
      </c>
      <c r="G509" s="28">
        <v>0</v>
      </c>
      <c r="H509" s="28">
        <v>0</v>
      </c>
      <c r="I509" s="28">
        <v>0</v>
      </c>
      <c r="J509" s="28">
        <v>0</v>
      </c>
      <c r="K509" s="28">
        <v>0</v>
      </c>
      <c r="L509" s="28">
        <v>0</v>
      </c>
      <c r="M509" s="82"/>
      <c r="N509" s="4"/>
      <c r="O509" s="6"/>
    </row>
    <row r="510" spans="1:15" ht="47.25" customHeight="1" x14ac:dyDescent="0.3">
      <c r="A510" s="146" t="s">
        <v>77</v>
      </c>
      <c r="B510" s="146"/>
      <c r="C510" s="146"/>
      <c r="D510" s="146"/>
      <c r="E510" s="146"/>
      <c r="F510" s="146"/>
      <c r="G510" s="146"/>
      <c r="H510" s="146"/>
      <c r="I510" s="146"/>
      <c r="J510" s="146"/>
      <c r="K510" s="146"/>
      <c r="L510" s="146"/>
      <c r="M510" s="82" t="s">
        <v>36</v>
      </c>
      <c r="N510" s="41" t="s">
        <v>42</v>
      </c>
      <c r="O510" s="6"/>
    </row>
    <row r="511" spans="1:15" hidden="1" x14ac:dyDescent="0.3">
      <c r="B511" s="74" t="s">
        <v>4</v>
      </c>
      <c r="C511" s="73">
        <f t="shared" ref="C511:C517" si="236">SUM(D511:L511)</f>
        <v>0</v>
      </c>
      <c r="D511" s="28">
        <f t="shared" ref="D511:E511" si="237">D512+D513+D514+D515</f>
        <v>0</v>
      </c>
      <c r="E511" s="28">
        <f t="shared" si="237"/>
        <v>0</v>
      </c>
      <c r="F511" s="104"/>
      <c r="G511" s="28">
        <f t="shared" ref="G511:L511" si="238">G512+G513+G514+G515</f>
        <v>0</v>
      </c>
      <c r="H511" s="28">
        <f t="shared" si="238"/>
        <v>0</v>
      </c>
      <c r="I511" s="28">
        <f t="shared" si="238"/>
        <v>0</v>
      </c>
      <c r="J511" s="28">
        <f t="shared" si="238"/>
        <v>0</v>
      </c>
      <c r="K511" s="28">
        <f t="shared" si="238"/>
        <v>0</v>
      </c>
      <c r="L511" s="28">
        <f t="shared" si="238"/>
        <v>0</v>
      </c>
      <c r="M511" s="91"/>
      <c r="N511" s="53"/>
      <c r="O511" s="6"/>
    </row>
    <row r="512" spans="1:15" hidden="1" x14ac:dyDescent="0.3">
      <c r="B512" s="75" t="s">
        <v>7</v>
      </c>
      <c r="C512" s="73">
        <f t="shared" si="236"/>
        <v>0</v>
      </c>
      <c r="D512" s="28">
        <v>0</v>
      </c>
      <c r="E512" s="28">
        <v>0</v>
      </c>
      <c r="F512" s="104"/>
      <c r="G512" s="28">
        <v>0</v>
      </c>
      <c r="H512" s="28">
        <v>0</v>
      </c>
      <c r="I512" s="28">
        <v>0</v>
      </c>
      <c r="J512" s="28">
        <v>0</v>
      </c>
      <c r="K512" s="28">
        <v>0</v>
      </c>
      <c r="L512" s="28">
        <v>0</v>
      </c>
      <c r="M512" s="82"/>
      <c r="N512" s="4"/>
      <c r="O512" s="6"/>
    </row>
    <row r="513" spans="1:15" hidden="1" x14ac:dyDescent="0.3">
      <c r="B513" s="75" t="s">
        <v>8</v>
      </c>
      <c r="C513" s="73">
        <f t="shared" si="236"/>
        <v>0</v>
      </c>
      <c r="D513" s="28">
        <v>0</v>
      </c>
      <c r="E513" s="28">
        <v>0</v>
      </c>
      <c r="F513" s="104"/>
      <c r="G513" s="28">
        <v>0</v>
      </c>
      <c r="H513" s="28">
        <v>0</v>
      </c>
      <c r="I513" s="28">
        <v>0</v>
      </c>
      <c r="J513" s="28">
        <v>0</v>
      </c>
      <c r="K513" s="28">
        <v>0</v>
      </c>
      <c r="L513" s="28">
        <v>0</v>
      </c>
      <c r="M513" s="82"/>
      <c r="N513" s="4"/>
      <c r="O513" s="6"/>
    </row>
    <row r="514" spans="1:15" ht="28.8" hidden="1" x14ac:dyDescent="0.3">
      <c r="B514" s="75" t="s">
        <v>9</v>
      </c>
      <c r="C514" s="73">
        <f t="shared" si="236"/>
        <v>0</v>
      </c>
      <c r="D514" s="28">
        <v>0</v>
      </c>
      <c r="E514" s="28">
        <v>0</v>
      </c>
      <c r="F514" s="104"/>
      <c r="G514" s="28">
        <v>0</v>
      </c>
      <c r="H514" s="28">
        <v>0</v>
      </c>
      <c r="I514" s="28">
        <v>0</v>
      </c>
      <c r="J514" s="28">
        <v>0</v>
      </c>
      <c r="K514" s="28">
        <v>0</v>
      </c>
      <c r="L514" s="28">
        <v>0</v>
      </c>
      <c r="M514" s="82"/>
      <c r="N514" s="4"/>
      <c r="O514" s="6"/>
    </row>
    <row r="515" spans="1:15" hidden="1" x14ac:dyDescent="0.3">
      <c r="B515" s="74" t="s">
        <v>10</v>
      </c>
      <c r="C515" s="73">
        <f t="shared" si="236"/>
        <v>0</v>
      </c>
      <c r="D515" s="28">
        <f t="shared" ref="D515:E515" si="239">D520</f>
        <v>0</v>
      </c>
      <c r="E515" s="28">
        <f t="shared" si="239"/>
        <v>0</v>
      </c>
      <c r="F515" s="104"/>
      <c r="G515" s="28">
        <f t="shared" ref="G515:L516" si="240">G520</f>
        <v>0</v>
      </c>
      <c r="H515" s="28">
        <f t="shared" si="240"/>
        <v>0</v>
      </c>
      <c r="I515" s="28">
        <f t="shared" si="240"/>
        <v>0</v>
      </c>
      <c r="J515" s="28">
        <f t="shared" si="240"/>
        <v>0</v>
      </c>
      <c r="K515" s="28">
        <f t="shared" si="240"/>
        <v>0</v>
      </c>
      <c r="L515" s="28">
        <f t="shared" si="240"/>
        <v>0</v>
      </c>
      <c r="M515" s="82"/>
      <c r="N515" s="4"/>
      <c r="O515" s="6"/>
    </row>
    <row r="516" spans="1:15" hidden="1" x14ac:dyDescent="0.3">
      <c r="B516" s="75" t="s">
        <v>11</v>
      </c>
      <c r="C516" s="73">
        <f t="shared" si="236"/>
        <v>0</v>
      </c>
      <c r="D516" s="28">
        <f t="shared" ref="D516:E516" si="241">D521</f>
        <v>0</v>
      </c>
      <c r="E516" s="28">
        <f t="shared" si="241"/>
        <v>0</v>
      </c>
      <c r="F516" s="104"/>
      <c r="G516" s="28">
        <f t="shared" si="240"/>
        <v>0</v>
      </c>
      <c r="H516" s="28">
        <f t="shared" si="240"/>
        <v>0</v>
      </c>
      <c r="I516" s="28">
        <f t="shared" si="240"/>
        <v>0</v>
      </c>
      <c r="J516" s="28">
        <f t="shared" si="240"/>
        <v>0</v>
      </c>
      <c r="K516" s="28">
        <f t="shared" si="240"/>
        <v>0</v>
      </c>
      <c r="L516" s="28">
        <f t="shared" si="240"/>
        <v>0</v>
      </c>
      <c r="M516" s="82"/>
      <c r="N516" s="4"/>
      <c r="O516" s="6"/>
    </row>
    <row r="517" spans="1:15" ht="57.6" hidden="1" x14ac:dyDescent="0.3">
      <c r="B517" s="75" t="s">
        <v>12</v>
      </c>
      <c r="C517" s="73">
        <f t="shared" si="236"/>
        <v>0</v>
      </c>
      <c r="D517" s="28">
        <v>0</v>
      </c>
      <c r="E517" s="28">
        <v>0</v>
      </c>
      <c r="F517" s="104"/>
      <c r="G517" s="28">
        <v>0</v>
      </c>
      <c r="H517" s="28">
        <v>0</v>
      </c>
      <c r="I517" s="28">
        <v>0</v>
      </c>
      <c r="J517" s="28">
        <v>0</v>
      </c>
      <c r="K517" s="28">
        <v>0</v>
      </c>
      <c r="L517" s="28">
        <v>0</v>
      </c>
      <c r="M517" s="82"/>
      <c r="N517" s="4"/>
      <c r="O517" s="6"/>
    </row>
    <row r="518" spans="1:15" hidden="1" x14ac:dyDescent="0.3">
      <c r="B518" s="74" t="s">
        <v>13</v>
      </c>
      <c r="C518" s="128"/>
      <c r="D518" s="128"/>
      <c r="E518" s="128"/>
      <c r="F518" s="128"/>
      <c r="G518" s="128"/>
      <c r="H518" s="128"/>
      <c r="I518" s="128"/>
      <c r="J518" s="128"/>
      <c r="K518" s="128"/>
      <c r="L518" s="128"/>
      <c r="M518" s="82"/>
      <c r="N518" s="4"/>
      <c r="O518" s="6"/>
    </row>
    <row r="519" spans="1:15" hidden="1" x14ac:dyDescent="0.3">
      <c r="B519" s="75" t="s">
        <v>14</v>
      </c>
      <c r="C519" s="128"/>
      <c r="D519" s="128"/>
      <c r="E519" s="128"/>
      <c r="F519" s="128"/>
      <c r="G519" s="128"/>
      <c r="H519" s="128"/>
      <c r="I519" s="128"/>
      <c r="J519" s="128"/>
      <c r="K519" s="128"/>
      <c r="L519" s="128"/>
      <c r="M519" s="82"/>
      <c r="N519" s="4"/>
      <c r="O519" s="6"/>
    </row>
    <row r="520" spans="1:15" hidden="1" x14ac:dyDescent="0.3">
      <c r="B520" s="75" t="s">
        <v>15</v>
      </c>
      <c r="C520" s="73">
        <f>SUM(D520:L520)</f>
        <v>0</v>
      </c>
      <c r="D520" s="28">
        <f t="shared" ref="D520:L520" si="242">D521</f>
        <v>0</v>
      </c>
      <c r="E520" s="28">
        <f t="shared" si="242"/>
        <v>0</v>
      </c>
      <c r="F520" s="104"/>
      <c r="G520" s="28">
        <f t="shared" si="242"/>
        <v>0</v>
      </c>
      <c r="H520" s="28">
        <f t="shared" si="242"/>
        <v>0</v>
      </c>
      <c r="I520" s="28">
        <f t="shared" si="242"/>
        <v>0</v>
      </c>
      <c r="J520" s="28">
        <f t="shared" si="242"/>
        <v>0</v>
      </c>
      <c r="K520" s="28">
        <f t="shared" si="242"/>
        <v>0</v>
      </c>
      <c r="L520" s="28">
        <f t="shared" si="242"/>
        <v>0</v>
      </c>
      <c r="M520" s="82"/>
      <c r="N520" s="4"/>
      <c r="O520" s="6"/>
    </row>
    <row r="521" spans="1:15" hidden="1" x14ac:dyDescent="0.3">
      <c r="B521" s="75" t="s">
        <v>11</v>
      </c>
      <c r="C521" s="73">
        <f>SUM(D521:L521)</f>
        <v>0</v>
      </c>
      <c r="D521" s="28">
        <v>0</v>
      </c>
      <c r="E521" s="28">
        <v>0</v>
      </c>
      <c r="F521" s="104"/>
      <c r="G521" s="28">
        <v>0</v>
      </c>
      <c r="H521" s="28">
        <f>F521*0.2</f>
        <v>0</v>
      </c>
      <c r="I521" s="28">
        <v>0</v>
      </c>
      <c r="J521" s="28">
        <v>0</v>
      </c>
      <c r="K521" s="28">
        <v>0</v>
      </c>
      <c r="L521" s="28">
        <v>0</v>
      </c>
      <c r="M521" s="82"/>
      <c r="N521" s="4"/>
      <c r="O521" s="6"/>
    </row>
    <row r="522" spans="1:15" ht="57.6" hidden="1" x14ac:dyDescent="0.3">
      <c r="B522" s="75" t="s">
        <v>12</v>
      </c>
      <c r="C522" s="73">
        <f>SUM(D522:L522)</f>
        <v>0</v>
      </c>
      <c r="D522" s="54">
        <v>0</v>
      </c>
      <c r="E522" s="54">
        <v>0</v>
      </c>
      <c r="F522" s="117"/>
      <c r="G522" s="54">
        <v>0</v>
      </c>
      <c r="H522" s="54">
        <v>0</v>
      </c>
      <c r="I522" s="54">
        <v>0</v>
      </c>
      <c r="J522" s="54">
        <v>0</v>
      </c>
      <c r="K522" s="54">
        <v>0</v>
      </c>
      <c r="L522" s="54">
        <v>0</v>
      </c>
      <c r="M522" s="82"/>
      <c r="N522" s="4"/>
      <c r="O522" s="6"/>
    </row>
    <row r="523" spans="1:15" ht="153" customHeight="1" x14ac:dyDescent="0.3">
      <c r="A523" s="146" t="s">
        <v>78</v>
      </c>
      <c r="B523" s="146"/>
      <c r="C523" s="146"/>
      <c r="D523" s="146"/>
      <c r="E523" s="146"/>
      <c r="F523" s="146"/>
      <c r="G523" s="146"/>
      <c r="H523" s="146"/>
      <c r="I523" s="146"/>
      <c r="J523" s="146"/>
      <c r="K523" s="146"/>
      <c r="L523" s="146"/>
      <c r="M523" s="83" t="s">
        <v>103</v>
      </c>
      <c r="N523" s="41" t="s">
        <v>45</v>
      </c>
      <c r="O523" s="60">
        <v>435</v>
      </c>
    </row>
    <row r="524" spans="1:15" x14ac:dyDescent="0.3">
      <c r="B524" s="74" t="s">
        <v>4</v>
      </c>
      <c r="C524" s="73">
        <f t="shared" ref="C524:C530" si="243">SUM(D524:L524)</f>
        <v>8917245</v>
      </c>
      <c r="D524" s="28">
        <f t="shared" ref="D524:F524" si="244">D525+D526+D527+D528</f>
        <v>472415</v>
      </c>
      <c r="E524" s="28">
        <f t="shared" si="244"/>
        <v>472415</v>
      </c>
      <c r="F524" s="104">
        <f t="shared" si="244"/>
        <v>472415</v>
      </c>
      <c r="G524" s="28">
        <f t="shared" ref="G524:L524" si="245">G525+G526+G527+G528</f>
        <v>0</v>
      </c>
      <c r="H524" s="28">
        <f t="shared" si="245"/>
        <v>1500000</v>
      </c>
      <c r="I524" s="28">
        <f t="shared" si="245"/>
        <v>1500000</v>
      </c>
      <c r="J524" s="28">
        <f t="shared" si="245"/>
        <v>1500000</v>
      </c>
      <c r="K524" s="28">
        <f t="shared" si="245"/>
        <v>1500000</v>
      </c>
      <c r="L524" s="28">
        <f t="shared" si="245"/>
        <v>1500000</v>
      </c>
      <c r="M524" s="82"/>
      <c r="N524" s="4"/>
      <c r="O524" s="6"/>
    </row>
    <row r="525" spans="1:15" x14ac:dyDescent="0.3">
      <c r="B525" s="75" t="s">
        <v>7</v>
      </c>
      <c r="C525" s="73">
        <f t="shared" si="243"/>
        <v>0</v>
      </c>
      <c r="D525" s="28">
        <v>0</v>
      </c>
      <c r="E525" s="28">
        <v>0</v>
      </c>
      <c r="F525" s="104">
        <v>0</v>
      </c>
      <c r="G525" s="28">
        <v>0</v>
      </c>
      <c r="H525" s="28">
        <v>0</v>
      </c>
      <c r="I525" s="28">
        <v>0</v>
      </c>
      <c r="J525" s="28">
        <v>0</v>
      </c>
      <c r="K525" s="28">
        <v>0</v>
      </c>
      <c r="L525" s="28">
        <v>0</v>
      </c>
      <c r="M525" s="82"/>
      <c r="N525" s="4"/>
      <c r="O525" s="6"/>
    </row>
    <row r="526" spans="1:15" x14ac:dyDescent="0.3">
      <c r="B526" s="75" t="s">
        <v>8</v>
      </c>
      <c r="C526" s="73">
        <f t="shared" si="243"/>
        <v>0</v>
      </c>
      <c r="D526" s="28">
        <v>0</v>
      </c>
      <c r="E526" s="28">
        <v>0</v>
      </c>
      <c r="F526" s="104">
        <v>0</v>
      </c>
      <c r="G526" s="28">
        <v>0</v>
      </c>
      <c r="H526" s="28">
        <v>0</v>
      </c>
      <c r="I526" s="28">
        <v>0</v>
      </c>
      <c r="J526" s="28">
        <v>0</v>
      </c>
      <c r="K526" s="28">
        <v>0</v>
      </c>
      <c r="L526" s="28">
        <v>0</v>
      </c>
      <c r="M526" s="82"/>
      <c r="N526" s="4"/>
      <c r="O526" s="6"/>
    </row>
    <row r="527" spans="1:15" ht="28.8" x14ac:dyDescent="0.3">
      <c r="B527" s="75" t="s">
        <v>9</v>
      </c>
      <c r="C527" s="73">
        <f t="shared" si="243"/>
        <v>0</v>
      </c>
      <c r="D527" s="28">
        <v>0</v>
      </c>
      <c r="E527" s="28">
        <v>0</v>
      </c>
      <c r="F527" s="104">
        <v>0</v>
      </c>
      <c r="G527" s="28">
        <v>0</v>
      </c>
      <c r="H527" s="28">
        <v>0</v>
      </c>
      <c r="I527" s="28">
        <v>0</v>
      </c>
      <c r="J527" s="28">
        <v>0</v>
      </c>
      <c r="K527" s="28">
        <v>0</v>
      </c>
      <c r="L527" s="28">
        <v>0</v>
      </c>
      <c r="M527" s="82"/>
      <c r="N527" s="4"/>
      <c r="O527" s="6"/>
    </row>
    <row r="528" spans="1:15" x14ac:dyDescent="0.3">
      <c r="B528" s="74" t="s">
        <v>10</v>
      </c>
      <c r="C528" s="73">
        <f t="shared" si="243"/>
        <v>8917245</v>
      </c>
      <c r="D528" s="28">
        <f t="shared" ref="D528:F529" si="246">D533</f>
        <v>472415</v>
      </c>
      <c r="E528" s="28">
        <f t="shared" si="246"/>
        <v>472415</v>
      </c>
      <c r="F528" s="104">
        <f t="shared" si="246"/>
        <v>472415</v>
      </c>
      <c r="G528" s="28">
        <f t="shared" ref="G528:L529" si="247">G533</f>
        <v>0</v>
      </c>
      <c r="H528" s="28">
        <f t="shared" si="247"/>
        <v>1500000</v>
      </c>
      <c r="I528" s="28">
        <f t="shared" si="247"/>
        <v>1500000</v>
      </c>
      <c r="J528" s="28">
        <f t="shared" si="247"/>
        <v>1500000</v>
      </c>
      <c r="K528" s="28">
        <f t="shared" si="247"/>
        <v>1500000</v>
      </c>
      <c r="L528" s="28">
        <f t="shared" si="247"/>
        <v>1500000</v>
      </c>
      <c r="M528" s="82"/>
      <c r="N528" s="4"/>
      <c r="O528" s="6"/>
    </row>
    <row r="529" spans="1:15" x14ac:dyDescent="0.3">
      <c r="B529" s="75" t="s">
        <v>11</v>
      </c>
      <c r="C529" s="73">
        <f t="shared" si="243"/>
        <v>8917245</v>
      </c>
      <c r="D529" s="28">
        <f t="shared" ref="D529:E529" si="248">D534</f>
        <v>472415</v>
      </c>
      <c r="E529" s="28">
        <f t="shared" si="248"/>
        <v>472415</v>
      </c>
      <c r="F529" s="104">
        <f t="shared" si="246"/>
        <v>472415</v>
      </c>
      <c r="G529" s="28">
        <f t="shared" si="247"/>
        <v>0</v>
      </c>
      <c r="H529" s="28">
        <f t="shared" si="247"/>
        <v>1500000</v>
      </c>
      <c r="I529" s="28">
        <f t="shared" si="247"/>
        <v>1500000</v>
      </c>
      <c r="J529" s="28">
        <f t="shared" si="247"/>
        <v>1500000</v>
      </c>
      <c r="K529" s="28">
        <f t="shared" si="247"/>
        <v>1500000</v>
      </c>
      <c r="L529" s="28">
        <f t="shared" si="247"/>
        <v>1500000</v>
      </c>
      <c r="M529" s="82"/>
      <c r="N529" s="4"/>
      <c r="O529" s="6"/>
    </row>
    <row r="530" spans="1:15" ht="57.6" x14ac:dyDescent="0.3">
      <c r="B530" s="75" t="s">
        <v>12</v>
      </c>
      <c r="C530" s="73">
        <f t="shared" si="243"/>
        <v>0</v>
      </c>
      <c r="D530" s="28">
        <v>0</v>
      </c>
      <c r="E530" s="28">
        <v>0</v>
      </c>
      <c r="F530" s="104">
        <v>0</v>
      </c>
      <c r="G530" s="28">
        <v>0</v>
      </c>
      <c r="H530" s="28">
        <v>0</v>
      </c>
      <c r="I530" s="28">
        <v>0</v>
      </c>
      <c r="J530" s="28">
        <v>0</v>
      </c>
      <c r="K530" s="28">
        <v>0</v>
      </c>
      <c r="L530" s="28">
        <v>0</v>
      </c>
      <c r="M530" s="82"/>
      <c r="N530" s="4"/>
      <c r="O530" s="6"/>
    </row>
    <row r="531" spans="1:15" x14ac:dyDescent="0.3">
      <c r="B531" s="74" t="s">
        <v>13</v>
      </c>
      <c r="C531" s="128"/>
      <c r="D531" s="128"/>
      <c r="E531" s="128"/>
      <c r="F531" s="128"/>
      <c r="G531" s="128"/>
      <c r="H531" s="128"/>
      <c r="I531" s="128"/>
      <c r="J531" s="128"/>
      <c r="K531" s="128"/>
      <c r="L531" s="128"/>
      <c r="M531" s="82"/>
      <c r="N531" s="4"/>
      <c r="O531" s="6"/>
    </row>
    <row r="532" spans="1:15" x14ac:dyDescent="0.3">
      <c r="B532" s="75" t="s">
        <v>14</v>
      </c>
      <c r="C532" s="128"/>
      <c r="D532" s="128"/>
      <c r="E532" s="128"/>
      <c r="F532" s="128"/>
      <c r="G532" s="128"/>
      <c r="H532" s="128"/>
      <c r="I532" s="128"/>
      <c r="J532" s="128"/>
      <c r="K532" s="128"/>
      <c r="L532" s="128"/>
      <c r="M532" s="82"/>
      <c r="N532" s="4"/>
      <c r="O532" s="6"/>
    </row>
    <row r="533" spans="1:15" x14ac:dyDescent="0.3">
      <c r="B533" s="75" t="s">
        <v>15</v>
      </c>
      <c r="C533" s="73">
        <f>SUM(D533:L533)</f>
        <v>8917245</v>
      </c>
      <c r="D533" s="28">
        <f t="shared" ref="D533:L533" si="249">D534</f>
        <v>472415</v>
      </c>
      <c r="E533" s="28">
        <f t="shared" si="249"/>
        <v>472415</v>
      </c>
      <c r="F533" s="104">
        <f t="shared" si="249"/>
        <v>472415</v>
      </c>
      <c r="G533" s="28">
        <f t="shared" si="249"/>
        <v>0</v>
      </c>
      <c r="H533" s="28">
        <f t="shared" si="249"/>
        <v>1500000</v>
      </c>
      <c r="I533" s="28">
        <f t="shared" si="249"/>
        <v>1500000</v>
      </c>
      <c r="J533" s="28">
        <f t="shared" si="249"/>
        <v>1500000</v>
      </c>
      <c r="K533" s="28">
        <f t="shared" si="249"/>
        <v>1500000</v>
      </c>
      <c r="L533" s="28">
        <f t="shared" si="249"/>
        <v>1500000</v>
      </c>
      <c r="M533" s="82"/>
      <c r="N533" s="4"/>
      <c r="O533" s="6"/>
    </row>
    <row r="534" spans="1:15" x14ac:dyDescent="0.3">
      <c r="B534" s="75" t="s">
        <v>11</v>
      </c>
      <c r="C534" s="73">
        <f>SUM(D534:L534)</f>
        <v>8917245</v>
      </c>
      <c r="D534" s="28">
        <f>242415+230000</f>
        <v>472415</v>
      </c>
      <c r="E534" s="28">
        <f>242415+230000</f>
        <v>472415</v>
      </c>
      <c r="F534" s="104">
        <f>242415+230000</f>
        <v>472415</v>
      </c>
      <c r="G534" s="28">
        <v>0</v>
      </c>
      <c r="H534" s="28">
        <v>1500000</v>
      </c>
      <c r="I534" s="28">
        <v>1500000</v>
      </c>
      <c r="J534" s="28">
        <v>1500000</v>
      </c>
      <c r="K534" s="28">
        <v>1500000</v>
      </c>
      <c r="L534" s="28">
        <v>1500000</v>
      </c>
      <c r="M534" s="82"/>
      <c r="N534" s="4"/>
      <c r="O534" s="6"/>
    </row>
    <row r="535" spans="1:15" ht="57.6" x14ac:dyDescent="0.3">
      <c r="B535" s="75" t="s">
        <v>12</v>
      </c>
      <c r="C535" s="73">
        <f>SUM(D535:L535)</f>
        <v>0</v>
      </c>
      <c r="D535" s="28">
        <v>0</v>
      </c>
      <c r="E535" s="28">
        <v>0</v>
      </c>
      <c r="F535" s="104">
        <v>0</v>
      </c>
      <c r="G535" s="28">
        <v>0</v>
      </c>
      <c r="H535" s="28">
        <v>0</v>
      </c>
      <c r="I535" s="28">
        <v>0</v>
      </c>
      <c r="J535" s="28">
        <v>0</v>
      </c>
      <c r="K535" s="28">
        <v>0</v>
      </c>
      <c r="L535" s="28">
        <v>0</v>
      </c>
      <c r="M535" s="82"/>
      <c r="N535" s="4"/>
      <c r="O535" s="6"/>
    </row>
    <row r="536" spans="1:15" ht="34.35" customHeight="1" x14ac:dyDescent="0.3">
      <c r="A536" s="146" t="s">
        <v>79</v>
      </c>
      <c r="B536" s="146"/>
      <c r="C536" s="146"/>
      <c r="D536" s="146"/>
      <c r="E536" s="146"/>
      <c r="F536" s="146"/>
      <c r="G536" s="146"/>
      <c r="H536" s="146"/>
      <c r="I536" s="146"/>
      <c r="J536" s="146"/>
      <c r="K536" s="146"/>
      <c r="L536" s="146"/>
      <c r="M536" s="82" t="s">
        <v>36</v>
      </c>
      <c r="N536" s="21" t="s">
        <v>43</v>
      </c>
      <c r="O536" s="6"/>
    </row>
    <row r="537" spans="1:15" hidden="1" x14ac:dyDescent="0.3">
      <c r="B537" s="74" t="s">
        <v>4</v>
      </c>
      <c r="C537" s="73">
        <f t="shared" ref="C537:C546" si="250">SUM(D537:L537)</f>
        <v>0</v>
      </c>
      <c r="D537" s="94">
        <f>D538+D539+D540+D541</f>
        <v>0</v>
      </c>
      <c r="E537" s="94">
        <f>E538+E539+E540+E541</f>
        <v>0</v>
      </c>
      <c r="F537" s="68"/>
      <c r="G537" s="31"/>
      <c r="H537" s="31"/>
      <c r="I537" s="31"/>
      <c r="J537" s="31"/>
      <c r="K537" s="31"/>
      <c r="L537" s="31"/>
      <c r="M537" s="82"/>
      <c r="N537" s="4"/>
      <c r="O537" s="6"/>
    </row>
    <row r="538" spans="1:15" hidden="1" x14ac:dyDescent="0.3">
      <c r="B538" s="75" t="s">
        <v>7</v>
      </c>
      <c r="C538" s="73">
        <f t="shared" si="250"/>
        <v>0</v>
      </c>
      <c r="D538" s="94"/>
      <c r="E538" s="94"/>
      <c r="F538" s="68"/>
      <c r="G538" s="31"/>
      <c r="H538" s="31"/>
      <c r="I538" s="31"/>
      <c r="J538" s="31"/>
      <c r="K538" s="31"/>
      <c r="L538" s="31"/>
      <c r="M538" s="82"/>
      <c r="N538" s="4"/>
      <c r="O538" s="6"/>
    </row>
    <row r="539" spans="1:15" hidden="1" x14ac:dyDescent="0.3">
      <c r="B539" s="75" t="s">
        <v>8</v>
      </c>
      <c r="C539" s="73">
        <f t="shared" si="250"/>
        <v>0</v>
      </c>
      <c r="D539" s="94"/>
      <c r="E539" s="94"/>
      <c r="F539" s="68"/>
      <c r="G539" s="31"/>
      <c r="H539" s="31"/>
      <c r="I539" s="31"/>
      <c r="J539" s="31"/>
      <c r="K539" s="31"/>
      <c r="L539" s="31"/>
      <c r="M539" s="82"/>
      <c r="N539" s="4"/>
      <c r="O539" s="6"/>
    </row>
    <row r="540" spans="1:15" ht="28.8" hidden="1" x14ac:dyDescent="0.3">
      <c r="B540" s="75" t="s">
        <v>9</v>
      </c>
      <c r="C540" s="73">
        <f t="shared" si="250"/>
        <v>0</v>
      </c>
      <c r="D540" s="94"/>
      <c r="E540" s="94"/>
      <c r="F540" s="68"/>
      <c r="G540" s="31"/>
      <c r="H540" s="31"/>
      <c r="I540" s="31"/>
      <c r="J540" s="31"/>
      <c r="K540" s="31"/>
      <c r="L540" s="31"/>
      <c r="M540" s="82"/>
      <c r="N540" s="4"/>
      <c r="O540" s="6"/>
    </row>
    <row r="541" spans="1:15" hidden="1" x14ac:dyDescent="0.3">
      <c r="B541" s="74" t="s">
        <v>10</v>
      </c>
      <c r="C541" s="73">
        <f t="shared" si="250"/>
        <v>0</v>
      </c>
      <c r="D541" s="94">
        <f t="shared" ref="D541:E541" si="251">D546</f>
        <v>0</v>
      </c>
      <c r="E541" s="94">
        <f t="shared" si="251"/>
        <v>0</v>
      </c>
      <c r="F541" s="68"/>
      <c r="G541" s="31"/>
      <c r="H541" s="31"/>
      <c r="I541" s="31"/>
      <c r="J541" s="31"/>
      <c r="K541" s="31"/>
      <c r="L541" s="31"/>
      <c r="M541" s="82"/>
      <c r="N541" s="4"/>
      <c r="O541" s="6"/>
    </row>
    <row r="542" spans="1:15" hidden="1" x14ac:dyDescent="0.3">
      <c r="B542" s="75" t="s">
        <v>11</v>
      </c>
      <c r="C542" s="73">
        <f t="shared" si="250"/>
        <v>0</v>
      </c>
      <c r="D542" s="94">
        <f t="shared" ref="D542:E542" si="252">D547</f>
        <v>0</v>
      </c>
      <c r="E542" s="94">
        <f t="shared" si="252"/>
        <v>0</v>
      </c>
      <c r="F542" s="68"/>
      <c r="G542" s="31"/>
      <c r="H542" s="31"/>
      <c r="I542" s="31"/>
      <c r="J542" s="31"/>
      <c r="K542" s="31"/>
      <c r="L542" s="31"/>
      <c r="M542" s="82"/>
      <c r="N542" s="4"/>
      <c r="O542" s="6"/>
    </row>
    <row r="543" spans="1:15" ht="57.6" hidden="1" x14ac:dyDescent="0.3">
      <c r="B543" s="75" t="s">
        <v>12</v>
      </c>
      <c r="C543" s="73">
        <f t="shared" si="250"/>
        <v>0</v>
      </c>
      <c r="D543" s="94"/>
      <c r="E543" s="94"/>
      <c r="F543" s="68"/>
      <c r="G543" s="31"/>
      <c r="H543" s="31"/>
      <c r="I543" s="31"/>
      <c r="J543" s="31"/>
      <c r="K543" s="31"/>
      <c r="L543" s="31"/>
      <c r="M543" s="82"/>
      <c r="N543" s="4"/>
      <c r="O543" s="6"/>
    </row>
    <row r="544" spans="1:15" hidden="1" x14ac:dyDescent="0.3">
      <c r="B544" s="74" t="s">
        <v>13</v>
      </c>
      <c r="C544" s="73">
        <f t="shared" si="250"/>
        <v>0</v>
      </c>
      <c r="D544" s="94"/>
      <c r="E544" s="94"/>
      <c r="F544" s="68"/>
      <c r="G544" s="31"/>
      <c r="H544" s="31"/>
      <c r="I544" s="31"/>
      <c r="J544" s="31"/>
      <c r="K544" s="31"/>
      <c r="L544" s="31"/>
      <c r="M544" s="82"/>
      <c r="N544" s="4"/>
      <c r="O544" s="6"/>
    </row>
    <row r="545" spans="1:15" hidden="1" x14ac:dyDescent="0.3">
      <c r="B545" s="75" t="s">
        <v>14</v>
      </c>
      <c r="C545" s="73">
        <f t="shared" si="250"/>
        <v>0</v>
      </c>
      <c r="D545" s="94"/>
      <c r="E545" s="94"/>
      <c r="F545" s="68"/>
      <c r="G545" s="31"/>
      <c r="H545" s="31"/>
      <c r="I545" s="31"/>
      <c r="J545" s="31"/>
      <c r="K545" s="31"/>
      <c r="L545" s="31"/>
      <c r="M545" s="82"/>
      <c r="N545" s="4"/>
      <c r="O545" s="6"/>
    </row>
    <row r="546" spans="1:15" hidden="1" x14ac:dyDescent="0.3">
      <c r="B546" s="75" t="s">
        <v>27</v>
      </c>
      <c r="C546" s="73">
        <f t="shared" si="250"/>
        <v>0</v>
      </c>
      <c r="D546" s="94">
        <f>D547</f>
        <v>0</v>
      </c>
      <c r="E546" s="94">
        <f>E547</f>
        <v>0</v>
      </c>
      <c r="F546" s="68"/>
      <c r="G546" s="31"/>
      <c r="H546" s="31"/>
      <c r="I546" s="31"/>
      <c r="J546" s="31"/>
      <c r="K546" s="31"/>
      <c r="L546" s="31"/>
      <c r="M546" s="82"/>
      <c r="N546" s="4"/>
      <c r="O546" s="6"/>
    </row>
    <row r="547" spans="1:15" hidden="1" x14ac:dyDescent="0.3">
      <c r="B547" s="75" t="s">
        <v>11</v>
      </c>
      <c r="C547" s="73">
        <v>0</v>
      </c>
      <c r="D547" s="94">
        <v>0</v>
      </c>
      <c r="E547" s="94">
        <v>0</v>
      </c>
      <c r="F547" s="68"/>
      <c r="G547" s="31"/>
      <c r="H547" s="31"/>
      <c r="I547" s="31"/>
      <c r="J547" s="31"/>
      <c r="K547" s="31"/>
      <c r="L547" s="31"/>
      <c r="M547" s="82"/>
      <c r="N547" s="4"/>
      <c r="O547" s="6"/>
    </row>
    <row r="548" spans="1:15" ht="57.6" hidden="1" x14ac:dyDescent="0.3">
      <c r="B548" s="75" t="s">
        <v>12</v>
      </c>
      <c r="C548" s="73">
        <f>SUM(D548:L548)</f>
        <v>0</v>
      </c>
      <c r="D548" s="30"/>
      <c r="E548" s="30"/>
      <c r="F548" s="107"/>
      <c r="G548" s="31"/>
      <c r="H548" s="31"/>
      <c r="I548" s="31"/>
      <c r="J548" s="31"/>
      <c r="K548" s="31"/>
      <c r="L548" s="31"/>
      <c r="M548" s="82"/>
      <c r="N548" s="4"/>
      <c r="O548" s="6"/>
    </row>
    <row r="549" spans="1:15" ht="63" customHeight="1" x14ac:dyDescent="0.3">
      <c r="A549" s="146" t="s">
        <v>80</v>
      </c>
      <c r="B549" s="146"/>
      <c r="C549" s="146"/>
      <c r="D549" s="146"/>
      <c r="E549" s="146"/>
      <c r="F549" s="146"/>
      <c r="G549" s="146"/>
      <c r="H549" s="146"/>
      <c r="I549" s="146"/>
      <c r="J549" s="146"/>
      <c r="K549" s="146"/>
      <c r="L549" s="146"/>
      <c r="M549" s="82" t="s">
        <v>36</v>
      </c>
      <c r="N549" s="21" t="s">
        <v>44</v>
      </c>
      <c r="O549" s="6"/>
    </row>
    <row r="550" spans="1:15" ht="20.399999999999999" customHeight="1" x14ac:dyDescent="0.3">
      <c r="B550" s="74" t="s">
        <v>4</v>
      </c>
      <c r="C550" s="73">
        <f t="shared" ref="C550:C556" si="253">SUM(D550:L550)</f>
        <v>128058</v>
      </c>
      <c r="D550" s="28">
        <f t="shared" ref="D550:F550" si="254">D551+D552+D553+D554</f>
        <v>42686</v>
      </c>
      <c r="E550" s="28">
        <f t="shared" si="254"/>
        <v>42686</v>
      </c>
      <c r="F550" s="104">
        <f t="shared" si="254"/>
        <v>42686</v>
      </c>
      <c r="G550" s="28">
        <f t="shared" ref="G550:L550" si="255">G551+G552+G553+G554</f>
        <v>0</v>
      </c>
      <c r="H550" s="28">
        <f t="shared" si="255"/>
        <v>0</v>
      </c>
      <c r="I550" s="28">
        <f t="shared" si="255"/>
        <v>0</v>
      </c>
      <c r="J550" s="28">
        <f t="shared" si="255"/>
        <v>0</v>
      </c>
      <c r="K550" s="28">
        <f t="shared" si="255"/>
        <v>0</v>
      </c>
      <c r="L550" s="28">
        <f t="shared" si="255"/>
        <v>0</v>
      </c>
      <c r="M550" s="86"/>
      <c r="N550" s="4"/>
      <c r="O550" s="6"/>
    </row>
    <row r="551" spans="1:15" x14ac:dyDescent="0.3">
      <c r="B551" s="75" t="s">
        <v>7</v>
      </c>
      <c r="C551" s="73">
        <f t="shared" si="253"/>
        <v>0</v>
      </c>
      <c r="D551" s="28">
        <v>0</v>
      </c>
      <c r="E551" s="28">
        <v>0</v>
      </c>
      <c r="F551" s="104">
        <v>0</v>
      </c>
      <c r="G551" s="28">
        <v>0</v>
      </c>
      <c r="H551" s="28">
        <v>0</v>
      </c>
      <c r="I551" s="28">
        <v>0</v>
      </c>
      <c r="J551" s="28">
        <v>0</v>
      </c>
      <c r="K551" s="28">
        <v>0</v>
      </c>
      <c r="L551" s="28">
        <v>0</v>
      </c>
      <c r="M551" s="82"/>
      <c r="N551" s="4"/>
      <c r="O551" s="6"/>
    </row>
    <row r="552" spans="1:15" x14ac:dyDescent="0.3">
      <c r="B552" s="75" t="s">
        <v>8</v>
      </c>
      <c r="C552" s="73">
        <f t="shared" si="253"/>
        <v>0</v>
      </c>
      <c r="D552" s="28">
        <v>0</v>
      </c>
      <c r="E552" s="28">
        <v>0</v>
      </c>
      <c r="F552" s="104">
        <v>0</v>
      </c>
      <c r="G552" s="28">
        <v>0</v>
      </c>
      <c r="H552" s="28">
        <v>0</v>
      </c>
      <c r="I552" s="28">
        <v>0</v>
      </c>
      <c r="J552" s="28">
        <v>0</v>
      </c>
      <c r="K552" s="28">
        <v>0</v>
      </c>
      <c r="L552" s="28">
        <v>0</v>
      </c>
      <c r="M552" s="82"/>
      <c r="N552" s="4"/>
      <c r="O552" s="6"/>
    </row>
    <row r="553" spans="1:15" ht="28.8" x14ac:dyDescent="0.3">
      <c r="B553" s="75" t="s">
        <v>9</v>
      </c>
      <c r="C553" s="73">
        <f t="shared" si="253"/>
        <v>0</v>
      </c>
      <c r="D553" s="28">
        <v>0</v>
      </c>
      <c r="E553" s="28">
        <v>0</v>
      </c>
      <c r="F553" s="104">
        <v>0</v>
      </c>
      <c r="G553" s="28">
        <v>0</v>
      </c>
      <c r="H553" s="28">
        <v>0</v>
      </c>
      <c r="I553" s="28">
        <v>0</v>
      </c>
      <c r="J553" s="28">
        <v>0</v>
      </c>
      <c r="K553" s="28">
        <v>0</v>
      </c>
      <c r="L553" s="28">
        <v>0</v>
      </c>
      <c r="M553" s="82"/>
      <c r="N553" s="4"/>
      <c r="O553" s="6"/>
    </row>
    <row r="554" spans="1:15" x14ac:dyDescent="0.3">
      <c r="B554" s="74" t="s">
        <v>10</v>
      </c>
      <c r="C554" s="73">
        <f t="shared" si="253"/>
        <v>128058</v>
      </c>
      <c r="D554" s="28">
        <f t="shared" ref="D554:F555" si="256">D559</f>
        <v>42686</v>
      </c>
      <c r="E554" s="28">
        <f t="shared" si="256"/>
        <v>42686</v>
      </c>
      <c r="F554" s="104">
        <f t="shared" si="256"/>
        <v>42686</v>
      </c>
      <c r="G554" s="28">
        <f t="shared" ref="G554:L555" si="257">G559</f>
        <v>0</v>
      </c>
      <c r="H554" s="28">
        <f t="shared" si="257"/>
        <v>0</v>
      </c>
      <c r="I554" s="28">
        <f t="shared" si="257"/>
        <v>0</v>
      </c>
      <c r="J554" s="28">
        <f t="shared" si="257"/>
        <v>0</v>
      </c>
      <c r="K554" s="28">
        <f t="shared" si="257"/>
        <v>0</v>
      </c>
      <c r="L554" s="28">
        <f t="shared" si="257"/>
        <v>0</v>
      </c>
      <c r="M554" s="82"/>
      <c r="N554" s="4"/>
      <c r="O554" s="6"/>
    </row>
    <row r="555" spans="1:15" x14ac:dyDescent="0.3">
      <c r="B555" s="75" t="s">
        <v>11</v>
      </c>
      <c r="C555" s="73">
        <f t="shared" si="253"/>
        <v>128058</v>
      </c>
      <c r="D555" s="28">
        <f t="shared" ref="D555:E555" si="258">D560</f>
        <v>42686</v>
      </c>
      <c r="E555" s="28">
        <f t="shared" si="258"/>
        <v>42686</v>
      </c>
      <c r="F555" s="104">
        <f t="shared" si="256"/>
        <v>42686</v>
      </c>
      <c r="G555" s="28">
        <f t="shared" si="257"/>
        <v>0</v>
      </c>
      <c r="H555" s="28">
        <f t="shared" si="257"/>
        <v>0</v>
      </c>
      <c r="I555" s="28">
        <f t="shared" si="257"/>
        <v>0</v>
      </c>
      <c r="J555" s="28">
        <f t="shared" si="257"/>
        <v>0</v>
      </c>
      <c r="K555" s="28">
        <f t="shared" si="257"/>
        <v>0</v>
      </c>
      <c r="L555" s="28">
        <f t="shared" si="257"/>
        <v>0</v>
      </c>
      <c r="M555" s="82"/>
      <c r="N555" s="4"/>
      <c r="O555" s="6"/>
    </row>
    <row r="556" spans="1:15" ht="57.6" x14ac:dyDescent="0.3">
      <c r="B556" s="75" t="s">
        <v>12</v>
      </c>
      <c r="C556" s="73">
        <f t="shared" si="253"/>
        <v>0</v>
      </c>
      <c r="D556" s="28">
        <v>0</v>
      </c>
      <c r="E556" s="28">
        <v>0</v>
      </c>
      <c r="F556" s="104">
        <v>0</v>
      </c>
      <c r="G556" s="28">
        <v>0</v>
      </c>
      <c r="H556" s="28">
        <v>0</v>
      </c>
      <c r="I556" s="28">
        <v>0</v>
      </c>
      <c r="J556" s="28">
        <v>0</v>
      </c>
      <c r="K556" s="28">
        <v>0</v>
      </c>
      <c r="L556" s="28">
        <v>0</v>
      </c>
      <c r="M556" s="82"/>
      <c r="N556" s="4"/>
      <c r="O556" s="6"/>
    </row>
    <row r="557" spans="1:15" x14ac:dyDescent="0.3">
      <c r="B557" s="74" t="s">
        <v>13</v>
      </c>
      <c r="C557" s="128"/>
      <c r="D557" s="128"/>
      <c r="E557" s="128"/>
      <c r="F557" s="128"/>
      <c r="G557" s="128"/>
      <c r="H557" s="128"/>
      <c r="I557" s="128"/>
      <c r="J557" s="128"/>
      <c r="K557" s="128"/>
      <c r="L557" s="128"/>
      <c r="M557" s="82"/>
      <c r="N557" s="4"/>
      <c r="O557" s="6"/>
    </row>
    <row r="558" spans="1:15" x14ac:dyDescent="0.3">
      <c r="B558" s="75" t="s">
        <v>14</v>
      </c>
      <c r="C558" s="128"/>
      <c r="D558" s="128"/>
      <c r="E558" s="128"/>
      <c r="F558" s="128"/>
      <c r="G558" s="128"/>
      <c r="H558" s="128"/>
      <c r="I558" s="128"/>
      <c r="J558" s="128"/>
      <c r="K558" s="128"/>
      <c r="L558" s="128"/>
      <c r="M558" s="82"/>
      <c r="N558" s="4"/>
      <c r="O558" s="6"/>
    </row>
    <row r="559" spans="1:15" x14ac:dyDescent="0.3">
      <c r="B559" s="75" t="s">
        <v>15</v>
      </c>
      <c r="C559" s="73">
        <f>SUM(D559:L559)</f>
        <v>128058</v>
      </c>
      <c r="D559" s="28">
        <f t="shared" ref="D559:L559" si="259">D560</f>
        <v>42686</v>
      </c>
      <c r="E559" s="28">
        <f t="shared" si="259"/>
        <v>42686</v>
      </c>
      <c r="F559" s="104">
        <f t="shared" si="259"/>
        <v>42686</v>
      </c>
      <c r="G559" s="28">
        <f t="shared" si="259"/>
        <v>0</v>
      </c>
      <c r="H559" s="28">
        <f t="shared" si="259"/>
        <v>0</v>
      </c>
      <c r="I559" s="28">
        <f t="shared" si="259"/>
        <v>0</v>
      </c>
      <c r="J559" s="28">
        <f t="shared" si="259"/>
        <v>0</v>
      </c>
      <c r="K559" s="28">
        <f t="shared" si="259"/>
        <v>0</v>
      </c>
      <c r="L559" s="28">
        <f t="shared" si="259"/>
        <v>0</v>
      </c>
      <c r="M559" s="92"/>
      <c r="N559" s="4"/>
      <c r="O559" s="6"/>
    </row>
    <row r="560" spans="1:15" x14ac:dyDescent="0.3">
      <c r="B560" s="75" t="s">
        <v>11</v>
      </c>
      <c r="C560" s="73">
        <f>SUM(D560:L560)</f>
        <v>128058</v>
      </c>
      <c r="D560" s="28">
        <v>42686</v>
      </c>
      <c r="E560" s="28">
        <v>42686</v>
      </c>
      <c r="F560" s="104">
        <v>42686</v>
      </c>
      <c r="G560" s="28">
        <v>0</v>
      </c>
      <c r="H560" s="28">
        <v>0</v>
      </c>
      <c r="I560" s="28">
        <v>0</v>
      </c>
      <c r="J560" s="28">
        <v>0</v>
      </c>
      <c r="K560" s="28">
        <v>0</v>
      </c>
      <c r="L560" s="28">
        <v>0</v>
      </c>
      <c r="M560" s="82"/>
      <c r="N560" s="4"/>
      <c r="O560" s="6"/>
    </row>
    <row r="561" spans="1:15" ht="57.6" x14ac:dyDescent="0.3">
      <c r="B561" s="75" t="s">
        <v>12</v>
      </c>
      <c r="C561" s="73">
        <f>SUM(D561:L561)</f>
        <v>0</v>
      </c>
      <c r="D561" s="28">
        <v>0</v>
      </c>
      <c r="E561" s="28">
        <v>0</v>
      </c>
      <c r="F561" s="104">
        <v>0</v>
      </c>
      <c r="G561" s="28">
        <v>0</v>
      </c>
      <c r="H561" s="28">
        <v>0</v>
      </c>
      <c r="I561" s="28">
        <v>0</v>
      </c>
      <c r="J561" s="28">
        <v>0</v>
      </c>
      <c r="K561" s="28">
        <v>0</v>
      </c>
      <c r="L561" s="28">
        <v>0</v>
      </c>
      <c r="M561" s="82"/>
      <c r="N561" s="4"/>
      <c r="O561" s="6"/>
    </row>
    <row r="562" spans="1:15" ht="138.75" customHeight="1" x14ac:dyDescent="0.3">
      <c r="A562" s="146" t="s">
        <v>81</v>
      </c>
      <c r="B562" s="146"/>
      <c r="C562" s="146"/>
      <c r="D562" s="146"/>
      <c r="E562" s="146"/>
      <c r="F562" s="146"/>
      <c r="G562" s="146"/>
      <c r="H562" s="146"/>
      <c r="I562" s="146"/>
      <c r="J562" s="146"/>
      <c r="K562" s="146"/>
      <c r="L562" s="146"/>
      <c r="M562" s="83" t="s">
        <v>101</v>
      </c>
      <c r="N562" s="21" t="s">
        <v>46</v>
      </c>
      <c r="O562" s="60">
        <v>382</v>
      </c>
    </row>
    <row r="563" spans="1:15" x14ac:dyDescent="0.3">
      <c r="B563" s="74" t="s">
        <v>4</v>
      </c>
      <c r="C563" s="73">
        <f t="shared" ref="C563:C569" si="260">SUM(D563:L563)</f>
        <v>2250000</v>
      </c>
      <c r="D563" s="28">
        <f t="shared" ref="D563:F563" si="261">D564+D565+D566+D567</f>
        <v>0</v>
      </c>
      <c r="E563" s="28">
        <f t="shared" si="261"/>
        <v>0</v>
      </c>
      <c r="F563" s="104">
        <f t="shared" si="261"/>
        <v>0</v>
      </c>
      <c r="G563" s="28">
        <f t="shared" ref="G563:L563" si="262">G564+G565+G566+G567</f>
        <v>0</v>
      </c>
      <c r="H563" s="28">
        <f t="shared" si="262"/>
        <v>450000</v>
      </c>
      <c r="I563" s="28">
        <f t="shared" si="262"/>
        <v>450000</v>
      </c>
      <c r="J563" s="28">
        <f t="shared" si="262"/>
        <v>450000</v>
      </c>
      <c r="K563" s="28">
        <f t="shared" si="262"/>
        <v>450000</v>
      </c>
      <c r="L563" s="28">
        <f t="shared" si="262"/>
        <v>450000</v>
      </c>
      <c r="M563" s="82"/>
      <c r="N563" s="4"/>
      <c r="O563" s="6"/>
    </row>
    <row r="564" spans="1:15" x14ac:dyDescent="0.3">
      <c r="B564" s="75" t="s">
        <v>7</v>
      </c>
      <c r="C564" s="73">
        <f t="shared" si="260"/>
        <v>0</v>
      </c>
      <c r="D564" s="28">
        <v>0</v>
      </c>
      <c r="E564" s="28">
        <v>0</v>
      </c>
      <c r="F564" s="104">
        <v>0</v>
      </c>
      <c r="G564" s="28">
        <v>0</v>
      </c>
      <c r="H564" s="28">
        <v>0</v>
      </c>
      <c r="I564" s="28">
        <v>0</v>
      </c>
      <c r="J564" s="28">
        <v>0</v>
      </c>
      <c r="K564" s="28">
        <v>0</v>
      </c>
      <c r="L564" s="28">
        <v>0</v>
      </c>
      <c r="M564" s="82"/>
      <c r="N564" s="4"/>
      <c r="O564" s="6"/>
    </row>
    <row r="565" spans="1:15" x14ac:dyDescent="0.3">
      <c r="B565" s="75" t="s">
        <v>8</v>
      </c>
      <c r="C565" s="73">
        <f t="shared" si="260"/>
        <v>0</v>
      </c>
      <c r="D565" s="28">
        <v>0</v>
      </c>
      <c r="E565" s="28">
        <v>0</v>
      </c>
      <c r="F565" s="104">
        <v>0</v>
      </c>
      <c r="G565" s="28">
        <v>0</v>
      </c>
      <c r="H565" s="28">
        <v>0</v>
      </c>
      <c r="I565" s="28">
        <v>0</v>
      </c>
      <c r="J565" s="28">
        <v>0</v>
      </c>
      <c r="K565" s="28">
        <v>0</v>
      </c>
      <c r="L565" s="28">
        <v>0</v>
      </c>
      <c r="M565" s="82"/>
      <c r="N565" s="4"/>
      <c r="O565" s="6"/>
    </row>
    <row r="566" spans="1:15" ht="28.8" x14ac:dyDescent="0.3">
      <c r="B566" s="75" t="s">
        <v>9</v>
      </c>
      <c r="C566" s="73">
        <f t="shared" si="260"/>
        <v>0</v>
      </c>
      <c r="D566" s="28">
        <v>0</v>
      </c>
      <c r="E566" s="28">
        <v>0</v>
      </c>
      <c r="F566" s="104">
        <v>0</v>
      </c>
      <c r="G566" s="28">
        <v>0</v>
      </c>
      <c r="H566" s="28">
        <v>0</v>
      </c>
      <c r="I566" s="28">
        <v>0</v>
      </c>
      <c r="J566" s="28">
        <v>0</v>
      </c>
      <c r="K566" s="28">
        <v>0</v>
      </c>
      <c r="L566" s="28">
        <v>0</v>
      </c>
      <c r="M566" s="82"/>
      <c r="N566" s="4"/>
      <c r="O566" s="6"/>
    </row>
    <row r="567" spans="1:15" x14ac:dyDescent="0.3">
      <c r="B567" s="74" t="s">
        <v>10</v>
      </c>
      <c r="C567" s="73">
        <f t="shared" si="260"/>
        <v>2250000</v>
      </c>
      <c r="D567" s="28">
        <f t="shared" ref="D567:L567" si="263">D568</f>
        <v>0</v>
      </c>
      <c r="E567" s="28">
        <f t="shared" si="263"/>
        <v>0</v>
      </c>
      <c r="F567" s="104">
        <f t="shared" si="263"/>
        <v>0</v>
      </c>
      <c r="G567" s="28">
        <f t="shared" si="263"/>
        <v>0</v>
      </c>
      <c r="H567" s="28">
        <f t="shared" si="263"/>
        <v>450000</v>
      </c>
      <c r="I567" s="28">
        <f t="shared" si="263"/>
        <v>450000</v>
      </c>
      <c r="J567" s="28">
        <f t="shared" si="263"/>
        <v>450000</v>
      </c>
      <c r="K567" s="28">
        <f t="shared" si="263"/>
        <v>450000</v>
      </c>
      <c r="L567" s="28">
        <f t="shared" si="263"/>
        <v>450000</v>
      </c>
      <c r="M567" s="82"/>
      <c r="N567" s="4"/>
      <c r="O567" s="6"/>
    </row>
    <row r="568" spans="1:15" x14ac:dyDescent="0.3">
      <c r="B568" s="75" t="s">
        <v>11</v>
      </c>
      <c r="C568" s="73">
        <f t="shared" si="260"/>
        <v>2250000</v>
      </c>
      <c r="D568" s="28">
        <f t="shared" ref="D568:F568" si="264">D572</f>
        <v>0</v>
      </c>
      <c r="E568" s="28">
        <f t="shared" si="264"/>
        <v>0</v>
      </c>
      <c r="F568" s="104">
        <f t="shared" si="264"/>
        <v>0</v>
      </c>
      <c r="G568" s="28">
        <f t="shared" ref="G568:L568" si="265">G572</f>
        <v>0</v>
      </c>
      <c r="H568" s="28">
        <f t="shared" si="265"/>
        <v>450000</v>
      </c>
      <c r="I568" s="28">
        <f t="shared" si="265"/>
        <v>450000</v>
      </c>
      <c r="J568" s="28">
        <f t="shared" si="265"/>
        <v>450000</v>
      </c>
      <c r="K568" s="28">
        <f t="shared" si="265"/>
        <v>450000</v>
      </c>
      <c r="L568" s="28">
        <f t="shared" si="265"/>
        <v>450000</v>
      </c>
      <c r="M568" s="82"/>
      <c r="N568" s="4"/>
      <c r="O568" s="6"/>
    </row>
    <row r="569" spans="1:15" ht="57.6" x14ac:dyDescent="0.3">
      <c r="B569" s="75" t="s">
        <v>12</v>
      </c>
      <c r="C569" s="73">
        <f t="shared" si="260"/>
        <v>0</v>
      </c>
      <c r="D569" s="28">
        <v>0</v>
      </c>
      <c r="E569" s="28">
        <v>0</v>
      </c>
      <c r="F569" s="104">
        <v>0</v>
      </c>
      <c r="G569" s="28">
        <v>0</v>
      </c>
      <c r="H569" s="28">
        <v>0</v>
      </c>
      <c r="I569" s="28">
        <v>0</v>
      </c>
      <c r="J569" s="28">
        <v>0</v>
      </c>
      <c r="K569" s="28">
        <v>0</v>
      </c>
      <c r="L569" s="28">
        <v>0</v>
      </c>
      <c r="M569" s="82"/>
      <c r="N569" s="4"/>
      <c r="O569" s="6"/>
    </row>
    <row r="570" spans="1:15" x14ac:dyDescent="0.3">
      <c r="B570" s="74" t="s">
        <v>13</v>
      </c>
      <c r="C570" s="128"/>
      <c r="D570" s="128"/>
      <c r="E570" s="128"/>
      <c r="F570" s="128"/>
      <c r="G570" s="128"/>
      <c r="H570" s="128"/>
      <c r="I570" s="128"/>
      <c r="J570" s="128"/>
      <c r="K570" s="128"/>
      <c r="L570" s="128"/>
      <c r="M570" s="82"/>
      <c r="N570" s="4"/>
      <c r="O570" s="6"/>
    </row>
    <row r="571" spans="1:15" x14ac:dyDescent="0.3">
      <c r="B571" s="75" t="s">
        <v>14</v>
      </c>
      <c r="C571" s="128"/>
      <c r="D571" s="128"/>
      <c r="E571" s="128"/>
      <c r="F571" s="128"/>
      <c r="G571" s="128"/>
      <c r="H571" s="128"/>
      <c r="I571" s="128"/>
      <c r="J571" s="128"/>
      <c r="K571" s="128"/>
      <c r="L571" s="128"/>
      <c r="M571" s="82"/>
      <c r="N571" s="4"/>
      <c r="O571" s="6"/>
    </row>
    <row r="572" spans="1:15" x14ac:dyDescent="0.3">
      <c r="B572" s="75" t="s">
        <v>15</v>
      </c>
      <c r="C572" s="73">
        <f>SUM(D572:L572)</f>
        <v>2250000</v>
      </c>
      <c r="D572" s="28">
        <v>0</v>
      </c>
      <c r="E572" s="28">
        <v>0</v>
      </c>
      <c r="F572" s="104">
        <v>0</v>
      </c>
      <c r="G572" s="28">
        <f t="shared" ref="G572:L572" si="266">G573</f>
        <v>0</v>
      </c>
      <c r="H572" s="28">
        <f t="shared" si="266"/>
        <v>450000</v>
      </c>
      <c r="I572" s="28">
        <f t="shared" si="266"/>
        <v>450000</v>
      </c>
      <c r="J572" s="28">
        <f t="shared" si="266"/>
        <v>450000</v>
      </c>
      <c r="K572" s="28">
        <f t="shared" si="266"/>
        <v>450000</v>
      </c>
      <c r="L572" s="28">
        <f t="shared" si="266"/>
        <v>450000</v>
      </c>
      <c r="M572" s="82"/>
      <c r="N572" s="4"/>
      <c r="O572" s="6"/>
    </row>
    <row r="573" spans="1:15" x14ac:dyDescent="0.3">
      <c r="B573" s="75" t="s">
        <v>11</v>
      </c>
      <c r="C573" s="73">
        <f>SUM(D573:L573)</f>
        <v>2250000</v>
      </c>
      <c r="D573" s="28">
        <v>0</v>
      </c>
      <c r="E573" s="28">
        <v>0</v>
      </c>
      <c r="F573" s="104">
        <v>0</v>
      </c>
      <c r="G573" s="28">
        <v>0</v>
      </c>
      <c r="H573" s="28">
        <v>450000</v>
      </c>
      <c r="I573" s="28">
        <v>450000</v>
      </c>
      <c r="J573" s="28">
        <v>450000</v>
      </c>
      <c r="K573" s="28">
        <v>450000</v>
      </c>
      <c r="L573" s="28">
        <v>450000</v>
      </c>
      <c r="M573" s="82"/>
      <c r="N573" s="4"/>
      <c r="O573" s="6"/>
    </row>
    <row r="574" spans="1:15" ht="57.6" x14ac:dyDescent="0.3">
      <c r="B574" s="75" t="s">
        <v>12</v>
      </c>
      <c r="C574" s="73">
        <f>SUM(D574:L574)</f>
        <v>0</v>
      </c>
      <c r="D574" s="28">
        <v>0</v>
      </c>
      <c r="E574" s="28">
        <v>0</v>
      </c>
      <c r="F574" s="104">
        <v>0</v>
      </c>
      <c r="G574" s="28">
        <v>0</v>
      </c>
      <c r="H574" s="28">
        <f>H575+H576+H577+H578</f>
        <v>0</v>
      </c>
      <c r="I574" s="28">
        <f>I575+I576+I577+I578</f>
        <v>0</v>
      </c>
      <c r="J574" s="28">
        <f>J575+J576+J577+J578</f>
        <v>0</v>
      </c>
      <c r="K574" s="28">
        <f>K575+K576+K577+K578</f>
        <v>0</v>
      </c>
      <c r="L574" s="28">
        <f>L575+L576+L577+L578</f>
        <v>0</v>
      </c>
      <c r="M574" s="82"/>
      <c r="N574" s="4"/>
      <c r="O574" s="6"/>
    </row>
    <row r="575" spans="1:15" ht="138.75" customHeight="1" x14ac:dyDescent="0.3">
      <c r="A575" s="146" t="s">
        <v>93</v>
      </c>
      <c r="B575" s="146"/>
      <c r="C575" s="146"/>
      <c r="D575" s="146"/>
      <c r="E575" s="146"/>
      <c r="F575" s="146"/>
      <c r="G575" s="146"/>
      <c r="H575" s="146"/>
      <c r="I575" s="146"/>
      <c r="J575" s="146"/>
      <c r="K575" s="146"/>
      <c r="L575" s="146"/>
      <c r="M575" s="83" t="s">
        <v>47</v>
      </c>
      <c r="N575" s="21" t="s">
        <v>92</v>
      </c>
      <c r="O575" s="6"/>
    </row>
    <row r="576" spans="1:15" hidden="1" x14ac:dyDescent="0.3">
      <c r="B576" s="74" t="s">
        <v>4</v>
      </c>
      <c r="C576" s="73">
        <f t="shared" ref="C576:C587" si="267">SUM(D576:L576)</f>
        <v>0</v>
      </c>
      <c r="D576" s="31"/>
      <c r="E576" s="30"/>
      <c r="F576" s="107"/>
      <c r="G576" s="31"/>
      <c r="H576" s="30"/>
      <c r="I576" s="30"/>
      <c r="J576" s="30"/>
      <c r="K576" s="30"/>
      <c r="L576" s="30"/>
      <c r="M576" s="82"/>
      <c r="N576" s="4"/>
      <c r="O576" s="6"/>
    </row>
    <row r="577" spans="1:15" hidden="1" x14ac:dyDescent="0.3">
      <c r="B577" s="75" t="s">
        <v>7</v>
      </c>
      <c r="C577" s="73">
        <f t="shared" si="267"/>
        <v>0</v>
      </c>
      <c r="D577" s="31"/>
      <c r="E577" s="30"/>
      <c r="F577" s="107"/>
      <c r="G577" s="31"/>
      <c r="H577" s="30"/>
      <c r="I577" s="30"/>
      <c r="J577" s="30"/>
      <c r="K577" s="30"/>
      <c r="L577" s="30"/>
      <c r="M577" s="82"/>
      <c r="N577" s="4"/>
      <c r="O577" s="6"/>
    </row>
    <row r="578" spans="1:15" hidden="1" x14ac:dyDescent="0.3">
      <c r="B578" s="75" t="s">
        <v>8</v>
      </c>
      <c r="C578" s="73">
        <f t="shared" si="267"/>
        <v>0</v>
      </c>
      <c r="D578" s="31"/>
      <c r="E578" s="30"/>
      <c r="F578" s="107"/>
      <c r="G578" s="31"/>
      <c r="H578" s="30"/>
      <c r="I578" s="30"/>
      <c r="J578" s="30"/>
      <c r="K578" s="30"/>
      <c r="L578" s="30"/>
      <c r="M578" s="82"/>
      <c r="N578" s="4"/>
      <c r="O578" s="6"/>
    </row>
    <row r="579" spans="1:15" ht="28.8" hidden="1" x14ac:dyDescent="0.3">
      <c r="B579" s="75" t="s">
        <v>9</v>
      </c>
      <c r="C579" s="73">
        <f t="shared" si="267"/>
        <v>0</v>
      </c>
      <c r="D579" s="31"/>
      <c r="E579" s="30"/>
      <c r="F579" s="107"/>
      <c r="G579" s="31"/>
      <c r="H579" s="30"/>
      <c r="I579" s="30"/>
      <c r="J579" s="30"/>
      <c r="K579" s="30"/>
      <c r="L579" s="30"/>
      <c r="M579" s="82"/>
      <c r="N579" s="4"/>
      <c r="O579" s="6"/>
    </row>
    <row r="580" spans="1:15" hidden="1" x14ac:dyDescent="0.3">
      <c r="B580" s="74" t="s">
        <v>10</v>
      </c>
      <c r="C580" s="73">
        <f t="shared" si="267"/>
        <v>0</v>
      </c>
      <c r="D580" s="31"/>
      <c r="E580" s="30"/>
      <c r="F580" s="107"/>
      <c r="G580" s="31"/>
      <c r="H580" s="30"/>
      <c r="I580" s="30"/>
      <c r="J580" s="30"/>
      <c r="K580" s="30"/>
      <c r="L580" s="30"/>
      <c r="M580" s="82"/>
      <c r="N580" s="4"/>
      <c r="O580" s="6"/>
    </row>
    <row r="581" spans="1:15" hidden="1" x14ac:dyDescent="0.3">
      <c r="B581" s="75" t="s">
        <v>11</v>
      </c>
      <c r="C581" s="73">
        <f t="shared" si="267"/>
        <v>0</v>
      </c>
      <c r="D581" s="31"/>
      <c r="E581" s="30"/>
      <c r="F581" s="107"/>
      <c r="G581" s="31"/>
      <c r="H581" s="30"/>
      <c r="I581" s="30"/>
      <c r="J581" s="30"/>
      <c r="K581" s="30"/>
      <c r="L581" s="30"/>
      <c r="M581" s="82"/>
      <c r="N581" s="4"/>
      <c r="O581" s="6"/>
    </row>
    <row r="582" spans="1:15" ht="57.6" hidden="1" x14ac:dyDescent="0.3">
      <c r="B582" s="75" t="s">
        <v>12</v>
      </c>
      <c r="C582" s="73">
        <f t="shared" si="267"/>
        <v>0</v>
      </c>
      <c r="D582" s="31"/>
      <c r="E582" s="30"/>
      <c r="F582" s="107"/>
      <c r="G582" s="31"/>
      <c r="H582" s="30"/>
      <c r="I582" s="30"/>
      <c r="J582" s="30"/>
      <c r="K582" s="30"/>
      <c r="L582" s="30"/>
      <c r="M582" s="82"/>
      <c r="N582" s="4"/>
      <c r="O582" s="6"/>
    </row>
    <row r="583" spans="1:15" hidden="1" x14ac:dyDescent="0.3">
      <c r="B583" s="74" t="s">
        <v>13</v>
      </c>
      <c r="C583" s="73">
        <f t="shared" si="267"/>
        <v>0</v>
      </c>
      <c r="D583" s="31"/>
      <c r="E583" s="30"/>
      <c r="F583" s="107"/>
      <c r="G583" s="31"/>
      <c r="H583" s="30"/>
      <c r="I583" s="30"/>
      <c r="J583" s="30"/>
      <c r="K583" s="30"/>
      <c r="L583" s="30"/>
      <c r="M583" s="82"/>
      <c r="N583" s="4"/>
      <c r="O583" s="6"/>
    </row>
    <row r="584" spans="1:15" hidden="1" x14ac:dyDescent="0.3">
      <c r="B584" s="75" t="s">
        <v>14</v>
      </c>
      <c r="C584" s="73">
        <f t="shared" si="267"/>
        <v>0</v>
      </c>
      <c r="D584" s="31"/>
      <c r="E584" s="30"/>
      <c r="F584" s="107"/>
      <c r="G584" s="31"/>
      <c r="H584" s="30"/>
      <c r="I584" s="30"/>
      <c r="J584" s="30"/>
      <c r="K584" s="30"/>
      <c r="L584" s="30"/>
      <c r="M584" s="82"/>
      <c r="N584" s="4"/>
      <c r="O584" s="6"/>
    </row>
    <row r="585" spans="1:15" hidden="1" x14ac:dyDescent="0.3">
      <c r="B585" s="75" t="s">
        <v>15</v>
      </c>
      <c r="C585" s="73">
        <f t="shared" si="267"/>
        <v>0</v>
      </c>
      <c r="D585" s="31"/>
      <c r="E585" s="30"/>
      <c r="F585" s="107"/>
      <c r="G585" s="31"/>
      <c r="H585" s="30"/>
      <c r="I585" s="30"/>
      <c r="J585" s="30"/>
      <c r="K585" s="30"/>
      <c r="L585" s="30"/>
      <c r="M585" s="82"/>
      <c r="N585" s="4"/>
      <c r="O585" s="6"/>
    </row>
    <row r="586" spans="1:15" hidden="1" x14ac:dyDescent="0.3">
      <c r="B586" s="75" t="s">
        <v>11</v>
      </c>
      <c r="C586" s="73">
        <f t="shared" si="267"/>
        <v>0</v>
      </c>
      <c r="D586" s="31"/>
      <c r="E586" s="30"/>
      <c r="F586" s="107"/>
      <c r="G586" s="31"/>
      <c r="H586" s="30"/>
      <c r="I586" s="30"/>
      <c r="J586" s="30"/>
      <c r="K586" s="30"/>
      <c r="L586" s="30"/>
      <c r="M586" s="82"/>
      <c r="N586" s="4"/>
      <c r="O586" s="6"/>
    </row>
    <row r="587" spans="1:15" ht="57.6" hidden="1" x14ac:dyDescent="0.3">
      <c r="B587" s="75" t="s">
        <v>12</v>
      </c>
      <c r="C587" s="73">
        <f t="shared" si="267"/>
        <v>0</v>
      </c>
      <c r="D587" s="31"/>
      <c r="E587" s="30"/>
      <c r="F587" s="107"/>
      <c r="G587" s="31"/>
      <c r="H587" s="30"/>
      <c r="I587" s="30"/>
      <c r="J587" s="30"/>
      <c r="K587" s="30"/>
      <c r="L587" s="30"/>
      <c r="M587" s="82"/>
      <c r="N587" s="4"/>
      <c r="O587" s="6"/>
    </row>
    <row r="588" spans="1:15" ht="198.75" customHeight="1" x14ac:dyDescent="0.3">
      <c r="A588" s="146" t="s">
        <v>82</v>
      </c>
      <c r="B588" s="146"/>
      <c r="C588" s="146"/>
      <c r="D588" s="146"/>
      <c r="E588" s="146"/>
      <c r="F588" s="146"/>
      <c r="G588" s="146"/>
      <c r="H588" s="146"/>
      <c r="I588" s="146"/>
      <c r="J588" s="146"/>
      <c r="K588" s="146"/>
      <c r="L588" s="146"/>
      <c r="M588" s="83" t="s">
        <v>104</v>
      </c>
      <c r="N588" s="21" t="s">
        <v>31</v>
      </c>
      <c r="O588" s="60">
        <v>436</v>
      </c>
    </row>
    <row r="589" spans="1:15" x14ac:dyDescent="0.3">
      <c r="B589" s="74" t="s">
        <v>4</v>
      </c>
      <c r="C589" s="73">
        <f t="shared" ref="C589:C595" si="268">SUM(D589:L589)</f>
        <v>15423196</v>
      </c>
      <c r="D589" s="28">
        <f t="shared" ref="D589:F589" si="269">D590+D591+D592+D593</f>
        <v>2337948</v>
      </c>
      <c r="E589" s="28">
        <f t="shared" si="269"/>
        <v>2392624</v>
      </c>
      <c r="F589" s="104">
        <f t="shared" si="269"/>
        <v>2392624</v>
      </c>
      <c r="G589" s="28">
        <f t="shared" ref="G589:L589" si="270">G590+G591+G592+G593</f>
        <v>0</v>
      </c>
      <c r="H589" s="28">
        <f t="shared" si="270"/>
        <v>660000</v>
      </c>
      <c r="I589" s="28">
        <f t="shared" si="270"/>
        <v>3160000</v>
      </c>
      <c r="J589" s="28">
        <f t="shared" si="270"/>
        <v>3160000</v>
      </c>
      <c r="K589" s="28">
        <f t="shared" si="270"/>
        <v>660000</v>
      </c>
      <c r="L589" s="28">
        <f t="shared" si="270"/>
        <v>660000</v>
      </c>
      <c r="M589" s="82"/>
      <c r="N589" s="4"/>
      <c r="O589" s="6"/>
    </row>
    <row r="590" spans="1:15" x14ac:dyDescent="0.3">
      <c r="B590" s="75" t="s">
        <v>7</v>
      </c>
      <c r="C590" s="55">
        <f t="shared" si="268"/>
        <v>0</v>
      </c>
      <c r="D590" s="54">
        <v>0</v>
      </c>
      <c r="E590" s="54">
        <v>0</v>
      </c>
      <c r="F590" s="117">
        <v>0</v>
      </c>
      <c r="G590" s="54">
        <v>0</v>
      </c>
      <c r="H590" s="54">
        <v>0</v>
      </c>
      <c r="I590" s="54">
        <v>0</v>
      </c>
      <c r="J590" s="54">
        <v>0</v>
      </c>
      <c r="K590" s="54">
        <v>0</v>
      </c>
      <c r="L590" s="54">
        <v>0</v>
      </c>
      <c r="M590" s="82"/>
      <c r="N590" s="4"/>
      <c r="O590" s="6"/>
    </row>
    <row r="591" spans="1:15" x14ac:dyDescent="0.3">
      <c r="B591" s="75" t="s">
        <v>8</v>
      </c>
      <c r="C591" s="55">
        <f t="shared" si="268"/>
        <v>0</v>
      </c>
      <c r="D591" s="54">
        <v>0</v>
      </c>
      <c r="E591" s="54">
        <v>0</v>
      </c>
      <c r="F591" s="117">
        <v>0</v>
      </c>
      <c r="G591" s="54">
        <v>0</v>
      </c>
      <c r="H591" s="54">
        <v>0</v>
      </c>
      <c r="I591" s="54">
        <v>0</v>
      </c>
      <c r="J591" s="54">
        <v>0</v>
      </c>
      <c r="K591" s="54">
        <v>0</v>
      </c>
      <c r="L591" s="54">
        <v>0</v>
      </c>
      <c r="M591" s="82"/>
      <c r="N591" s="4"/>
      <c r="O591" s="6"/>
    </row>
    <row r="592" spans="1:15" ht="28.8" x14ac:dyDescent="0.3">
      <c r="B592" s="75" t="s">
        <v>9</v>
      </c>
      <c r="C592" s="55">
        <f t="shared" si="268"/>
        <v>0</v>
      </c>
      <c r="D592" s="54">
        <v>0</v>
      </c>
      <c r="E592" s="54">
        <v>0</v>
      </c>
      <c r="F592" s="117">
        <v>0</v>
      </c>
      <c r="G592" s="54">
        <v>0</v>
      </c>
      <c r="H592" s="54">
        <v>0</v>
      </c>
      <c r="I592" s="54">
        <v>0</v>
      </c>
      <c r="J592" s="54">
        <v>0</v>
      </c>
      <c r="K592" s="54">
        <v>0</v>
      </c>
      <c r="L592" s="54">
        <v>0</v>
      </c>
      <c r="M592" s="82"/>
      <c r="N592" s="4"/>
      <c r="O592" s="6"/>
    </row>
    <row r="593" spans="1:15" x14ac:dyDescent="0.3">
      <c r="B593" s="74" t="s">
        <v>10</v>
      </c>
      <c r="C593" s="73">
        <f t="shared" si="268"/>
        <v>15423196</v>
      </c>
      <c r="D593" s="28">
        <f t="shared" ref="D593:F594" si="271">D598</f>
        <v>2337948</v>
      </c>
      <c r="E593" s="28">
        <f t="shared" si="271"/>
        <v>2392624</v>
      </c>
      <c r="F593" s="104">
        <f t="shared" si="271"/>
        <v>2392624</v>
      </c>
      <c r="G593" s="28">
        <f t="shared" ref="G593:L594" si="272">G598</f>
        <v>0</v>
      </c>
      <c r="H593" s="28">
        <f t="shared" si="272"/>
        <v>660000</v>
      </c>
      <c r="I593" s="28">
        <f t="shared" si="272"/>
        <v>3160000</v>
      </c>
      <c r="J593" s="28">
        <f t="shared" si="272"/>
        <v>3160000</v>
      </c>
      <c r="K593" s="28">
        <f t="shared" si="272"/>
        <v>660000</v>
      </c>
      <c r="L593" s="28">
        <f t="shared" si="272"/>
        <v>660000</v>
      </c>
      <c r="M593" s="82"/>
      <c r="N593" s="4"/>
      <c r="O593" s="6"/>
    </row>
    <row r="594" spans="1:15" x14ac:dyDescent="0.3">
      <c r="B594" s="75" t="s">
        <v>11</v>
      </c>
      <c r="C594" s="73">
        <f t="shared" si="268"/>
        <v>15423196</v>
      </c>
      <c r="D594" s="28">
        <f t="shared" ref="D594:E594" si="273">D599</f>
        <v>2337948</v>
      </c>
      <c r="E594" s="28">
        <f t="shared" si="273"/>
        <v>2392624</v>
      </c>
      <c r="F594" s="104">
        <f t="shared" si="271"/>
        <v>2392624</v>
      </c>
      <c r="G594" s="28">
        <f t="shared" si="272"/>
        <v>0</v>
      </c>
      <c r="H594" s="28">
        <f t="shared" si="272"/>
        <v>660000</v>
      </c>
      <c r="I594" s="28">
        <f t="shared" si="272"/>
        <v>3160000</v>
      </c>
      <c r="J594" s="28">
        <f t="shared" si="272"/>
        <v>3160000</v>
      </c>
      <c r="K594" s="28">
        <f t="shared" si="272"/>
        <v>660000</v>
      </c>
      <c r="L594" s="28">
        <f t="shared" si="272"/>
        <v>660000</v>
      </c>
      <c r="M594" s="82"/>
      <c r="N594" s="4"/>
      <c r="O594" s="6"/>
    </row>
    <row r="595" spans="1:15" ht="57.6" x14ac:dyDescent="0.3">
      <c r="B595" s="75" t="s">
        <v>12</v>
      </c>
      <c r="C595" s="73">
        <f t="shared" si="268"/>
        <v>0</v>
      </c>
      <c r="D595" s="54">
        <v>0</v>
      </c>
      <c r="E595" s="54">
        <v>0</v>
      </c>
      <c r="F595" s="117">
        <v>0</v>
      </c>
      <c r="G595" s="54">
        <v>0</v>
      </c>
      <c r="H595" s="54">
        <v>0</v>
      </c>
      <c r="I595" s="54">
        <v>0</v>
      </c>
      <c r="J595" s="54">
        <v>0</v>
      </c>
      <c r="K595" s="54">
        <v>0</v>
      </c>
      <c r="L595" s="54">
        <v>0</v>
      </c>
      <c r="M595" s="82"/>
      <c r="N595" s="4"/>
      <c r="O595" s="6"/>
    </row>
    <row r="596" spans="1:15" x14ac:dyDescent="0.3">
      <c r="B596" s="74" t="s">
        <v>13</v>
      </c>
      <c r="C596" s="128"/>
      <c r="D596" s="128"/>
      <c r="E596" s="128"/>
      <c r="F596" s="128"/>
      <c r="G596" s="128"/>
      <c r="H596" s="128"/>
      <c r="I596" s="128"/>
      <c r="J596" s="128"/>
      <c r="K596" s="128"/>
      <c r="L596" s="128"/>
      <c r="M596" s="82"/>
      <c r="N596" s="4"/>
      <c r="O596" s="6"/>
    </row>
    <row r="597" spans="1:15" x14ac:dyDescent="0.3">
      <c r="B597" s="75" t="s">
        <v>14</v>
      </c>
      <c r="C597" s="128"/>
      <c r="D597" s="128"/>
      <c r="E597" s="128"/>
      <c r="F597" s="128"/>
      <c r="G597" s="128"/>
      <c r="H597" s="128"/>
      <c r="I597" s="128"/>
      <c r="J597" s="128"/>
      <c r="K597" s="128"/>
      <c r="L597" s="128"/>
      <c r="M597" s="82"/>
      <c r="N597" s="4"/>
      <c r="O597" s="6"/>
    </row>
    <row r="598" spans="1:15" x14ac:dyDescent="0.3">
      <c r="B598" s="75" t="s">
        <v>15</v>
      </c>
      <c r="C598" s="73">
        <f>SUM(D598:L598)</f>
        <v>15423196</v>
      </c>
      <c r="D598" s="28">
        <f t="shared" ref="D598:L598" si="274">D599</f>
        <v>2337948</v>
      </c>
      <c r="E598" s="28">
        <f t="shared" si="274"/>
        <v>2392624</v>
      </c>
      <c r="F598" s="104">
        <f t="shared" si="274"/>
        <v>2392624</v>
      </c>
      <c r="G598" s="28">
        <f t="shared" si="274"/>
        <v>0</v>
      </c>
      <c r="H598" s="28">
        <f t="shared" si="274"/>
        <v>660000</v>
      </c>
      <c r="I598" s="28">
        <f t="shared" si="274"/>
        <v>3160000</v>
      </c>
      <c r="J598" s="28">
        <f t="shared" si="274"/>
        <v>3160000</v>
      </c>
      <c r="K598" s="28">
        <f t="shared" si="274"/>
        <v>660000</v>
      </c>
      <c r="L598" s="28">
        <f t="shared" si="274"/>
        <v>660000</v>
      </c>
      <c r="M598" s="82"/>
      <c r="N598" s="4"/>
      <c r="O598" s="6"/>
    </row>
    <row r="599" spans="1:15" x14ac:dyDescent="0.3">
      <c r="B599" s="75" t="s">
        <v>11</v>
      </c>
      <c r="C599" s="73">
        <f>SUM(D599:L599)</f>
        <v>15423196</v>
      </c>
      <c r="D599" s="28">
        <v>2337948</v>
      </c>
      <c r="E599" s="28">
        <v>2392624</v>
      </c>
      <c r="F599" s="104">
        <v>2392624</v>
      </c>
      <c r="G599" s="28">
        <v>0</v>
      </c>
      <c r="H599" s="28">
        <v>660000</v>
      </c>
      <c r="I599" s="28">
        <v>3160000</v>
      </c>
      <c r="J599" s="28">
        <v>3160000</v>
      </c>
      <c r="K599" s="28">
        <v>660000</v>
      </c>
      <c r="L599" s="28">
        <v>660000</v>
      </c>
      <c r="M599" s="82"/>
      <c r="N599" s="4"/>
      <c r="O599" s="6"/>
    </row>
    <row r="600" spans="1:15" ht="57.6" x14ac:dyDescent="0.3">
      <c r="B600" s="75" t="s">
        <v>12</v>
      </c>
      <c r="C600" s="73">
        <f>SUM(D600:L600)</f>
        <v>0</v>
      </c>
      <c r="D600" s="54">
        <v>0</v>
      </c>
      <c r="E600" s="54">
        <v>0</v>
      </c>
      <c r="F600" s="117">
        <v>0</v>
      </c>
      <c r="G600" s="54">
        <v>0</v>
      </c>
      <c r="H600" s="54">
        <v>0</v>
      </c>
      <c r="I600" s="54">
        <v>0</v>
      </c>
      <c r="J600" s="54">
        <v>0</v>
      </c>
      <c r="K600" s="54">
        <v>0</v>
      </c>
      <c r="L600" s="54">
        <v>0</v>
      </c>
      <c r="M600" s="82"/>
      <c r="N600" s="4"/>
      <c r="O600" s="6"/>
    </row>
    <row r="601" spans="1:15" ht="53.4" customHeight="1" x14ac:dyDescent="0.3">
      <c r="A601" s="154" t="s">
        <v>83</v>
      </c>
      <c r="B601" s="154"/>
      <c r="C601" s="154"/>
      <c r="D601" s="154"/>
      <c r="E601" s="154"/>
      <c r="F601" s="154"/>
      <c r="G601" s="154"/>
      <c r="H601" s="154"/>
      <c r="I601" s="154"/>
      <c r="J601" s="154"/>
      <c r="K601" s="154"/>
      <c r="L601" s="154"/>
      <c r="M601" s="82" t="s">
        <v>36</v>
      </c>
      <c r="N601" s="64" t="s">
        <v>28</v>
      </c>
      <c r="O601" s="6"/>
    </row>
    <row r="602" spans="1:15" hidden="1" x14ac:dyDescent="0.3">
      <c r="A602" s="56"/>
      <c r="B602" s="74" t="s">
        <v>4</v>
      </c>
      <c r="C602" s="73">
        <f t="shared" ref="C602:C613" si="275">SUM(D602:L602)</f>
        <v>0</v>
      </c>
      <c r="D602" s="31"/>
      <c r="E602" s="31"/>
      <c r="F602" s="116"/>
      <c r="G602" s="31"/>
      <c r="H602" s="31"/>
      <c r="I602" s="30"/>
      <c r="J602" s="30"/>
      <c r="K602" s="30"/>
      <c r="L602" s="30"/>
      <c r="M602" s="82"/>
      <c r="N602" s="4"/>
      <c r="O602" s="6"/>
    </row>
    <row r="603" spans="1:15" hidden="1" x14ac:dyDescent="0.3">
      <c r="A603" s="56"/>
      <c r="B603" s="75" t="s">
        <v>7</v>
      </c>
      <c r="C603" s="73">
        <f t="shared" si="275"/>
        <v>0</v>
      </c>
      <c r="D603" s="31"/>
      <c r="E603" s="31"/>
      <c r="F603" s="116"/>
      <c r="G603" s="31"/>
      <c r="H603" s="31"/>
      <c r="I603" s="30"/>
      <c r="J603" s="30"/>
      <c r="K603" s="30"/>
      <c r="L603" s="30"/>
      <c r="M603" s="82"/>
      <c r="N603" s="4"/>
      <c r="O603" s="6"/>
    </row>
    <row r="604" spans="1:15" hidden="1" x14ac:dyDescent="0.3">
      <c r="A604" s="56"/>
      <c r="B604" s="75" t="s">
        <v>8</v>
      </c>
      <c r="C604" s="73">
        <f t="shared" si="275"/>
        <v>0</v>
      </c>
      <c r="D604" s="31"/>
      <c r="E604" s="31"/>
      <c r="F604" s="116"/>
      <c r="G604" s="31"/>
      <c r="H604" s="31"/>
      <c r="I604" s="30"/>
      <c r="J604" s="30"/>
      <c r="K604" s="30"/>
      <c r="L604" s="30"/>
      <c r="M604" s="82"/>
      <c r="N604" s="4"/>
      <c r="O604" s="6"/>
    </row>
    <row r="605" spans="1:15" ht="28.8" hidden="1" x14ac:dyDescent="0.3">
      <c r="A605" s="56"/>
      <c r="B605" s="75" t="s">
        <v>9</v>
      </c>
      <c r="C605" s="73">
        <f t="shared" si="275"/>
        <v>0</v>
      </c>
      <c r="D605" s="31"/>
      <c r="E605" s="31"/>
      <c r="F605" s="116"/>
      <c r="G605" s="31"/>
      <c r="H605" s="31"/>
      <c r="I605" s="30"/>
      <c r="J605" s="30"/>
      <c r="K605" s="30"/>
      <c r="L605" s="30"/>
      <c r="M605" s="82"/>
      <c r="N605" s="4"/>
      <c r="O605" s="6"/>
    </row>
    <row r="606" spans="1:15" hidden="1" x14ac:dyDescent="0.3">
      <c r="A606" s="56"/>
      <c r="B606" s="74" t="s">
        <v>10</v>
      </c>
      <c r="C606" s="73">
        <f t="shared" si="275"/>
        <v>0</v>
      </c>
      <c r="D606" s="31"/>
      <c r="E606" s="31"/>
      <c r="F606" s="116"/>
      <c r="G606" s="31"/>
      <c r="H606" s="31"/>
      <c r="I606" s="30"/>
      <c r="J606" s="30"/>
      <c r="K606" s="30"/>
      <c r="L606" s="30"/>
      <c r="M606" s="82"/>
      <c r="N606" s="4"/>
      <c r="O606" s="6"/>
    </row>
    <row r="607" spans="1:15" hidden="1" x14ac:dyDescent="0.3">
      <c r="A607" s="56"/>
      <c r="B607" s="75" t="s">
        <v>11</v>
      </c>
      <c r="C607" s="73">
        <f t="shared" si="275"/>
        <v>0</v>
      </c>
      <c r="D607" s="31"/>
      <c r="E607" s="31"/>
      <c r="F607" s="116"/>
      <c r="G607" s="31"/>
      <c r="H607" s="31"/>
      <c r="I607" s="30"/>
      <c r="J607" s="30"/>
      <c r="K607" s="30"/>
      <c r="L607" s="30"/>
      <c r="M607" s="82"/>
      <c r="N607" s="4"/>
      <c r="O607" s="6"/>
    </row>
    <row r="608" spans="1:15" ht="57.6" hidden="1" x14ac:dyDescent="0.3">
      <c r="A608" s="56"/>
      <c r="B608" s="75" t="s">
        <v>12</v>
      </c>
      <c r="C608" s="73">
        <f t="shared" si="275"/>
        <v>0</v>
      </c>
      <c r="D608" s="31"/>
      <c r="E608" s="31"/>
      <c r="F608" s="116"/>
      <c r="G608" s="31"/>
      <c r="H608" s="31"/>
      <c r="I608" s="30"/>
      <c r="J608" s="30"/>
      <c r="K608" s="30"/>
      <c r="L608" s="30"/>
      <c r="M608" s="82"/>
      <c r="N608" s="4"/>
      <c r="O608" s="6"/>
    </row>
    <row r="609" spans="1:15" hidden="1" x14ac:dyDescent="0.3">
      <c r="A609" s="56"/>
      <c r="B609" s="74" t="s">
        <v>13</v>
      </c>
      <c r="C609" s="73">
        <f t="shared" si="275"/>
        <v>0</v>
      </c>
      <c r="D609" s="31"/>
      <c r="E609" s="31"/>
      <c r="F609" s="116"/>
      <c r="G609" s="31"/>
      <c r="H609" s="31"/>
      <c r="I609" s="30"/>
      <c r="J609" s="30"/>
      <c r="K609" s="30"/>
      <c r="L609" s="30"/>
      <c r="M609" s="82"/>
      <c r="N609" s="4"/>
      <c r="O609" s="6"/>
    </row>
    <row r="610" spans="1:15" hidden="1" x14ac:dyDescent="0.3">
      <c r="A610" s="56"/>
      <c r="B610" s="75" t="s">
        <v>14</v>
      </c>
      <c r="C610" s="73">
        <f t="shared" si="275"/>
        <v>0</v>
      </c>
      <c r="D610" s="31"/>
      <c r="E610" s="31"/>
      <c r="F610" s="116"/>
      <c r="G610" s="31"/>
      <c r="H610" s="31"/>
      <c r="I610" s="30"/>
      <c r="J610" s="30"/>
      <c r="K610" s="30"/>
      <c r="L610" s="30"/>
      <c r="M610" s="82"/>
      <c r="N610" s="4"/>
      <c r="O610" s="6"/>
    </row>
    <row r="611" spans="1:15" hidden="1" x14ac:dyDescent="0.3">
      <c r="A611" s="56"/>
      <c r="B611" s="75" t="s">
        <v>15</v>
      </c>
      <c r="C611" s="73">
        <f t="shared" si="275"/>
        <v>0</v>
      </c>
      <c r="D611" s="31"/>
      <c r="E611" s="31"/>
      <c r="F611" s="116"/>
      <c r="G611" s="31"/>
      <c r="H611" s="31"/>
      <c r="I611" s="30"/>
      <c r="J611" s="30"/>
      <c r="K611" s="30"/>
      <c r="L611" s="30"/>
      <c r="M611" s="82"/>
      <c r="N611" s="4"/>
      <c r="O611" s="6"/>
    </row>
    <row r="612" spans="1:15" hidden="1" x14ac:dyDescent="0.3">
      <c r="A612" s="56"/>
      <c r="B612" s="75" t="s">
        <v>11</v>
      </c>
      <c r="C612" s="73">
        <f t="shared" si="275"/>
        <v>0</v>
      </c>
      <c r="D612" s="31"/>
      <c r="E612" s="31"/>
      <c r="F612" s="116"/>
      <c r="G612" s="31"/>
      <c r="H612" s="31"/>
      <c r="I612" s="30"/>
      <c r="J612" s="30"/>
      <c r="K612" s="30"/>
      <c r="L612" s="30"/>
      <c r="M612" s="82"/>
      <c r="N612" s="4"/>
      <c r="O612" s="6"/>
    </row>
    <row r="613" spans="1:15" ht="57.6" hidden="1" x14ac:dyDescent="0.3">
      <c r="A613" s="56"/>
      <c r="B613" s="75" t="s">
        <v>12</v>
      </c>
      <c r="C613" s="73">
        <f t="shared" si="275"/>
        <v>0</v>
      </c>
      <c r="D613" s="31"/>
      <c r="E613" s="31"/>
      <c r="F613" s="116"/>
      <c r="G613" s="31"/>
      <c r="H613" s="31"/>
      <c r="I613" s="30"/>
      <c r="J613" s="30"/>
      <c r="K613" s="30"/>
      <c r="L613" s="30"/>
      <c r="M613" s="82"/>
      <c r="N613" s="4"/>
      <c r="O613" s="6"/>
    </row>
    <row r="614" spans="1:15" ht="156" customHeight="1" x14ac:dyDescent="0.3">
      <c r="A614" s="155" t="s">
        <v>84</v>
      </c>
      <c r="B614" s="156"/>
      <c r="C614" s="156"/>
      <c r="D614" s="156"/>
      <c r="E614" s="156"/>
      <c r="F614" s="156"/>
      <c r="G614" s="156"/>
      <c r="H614" s="156"/>
      <c r="I614" s="156"/>
      <c r="J614" s="156"/>
      <c r="K614" s="156"/>
      <c r="L614" s="157"/>
      <c r="M614" s="86" t="s">
        <v>116</v>
      </c>
      <c r="N614" s="27" t="s">
        <v>117</v>
      </c>
      <c r="O614" s="6"/>
    </row>
    <row r="615" spans="1:15" ht="22.2" customHeight="1" x14ac:dyDescent="0.3">
      <c r="B615" s="74" t="s">
        <v>4</v>
      </c>
      <c r="C615" s="73">
        <f t="shared" ref="C615:C621" si="276">SUM(D615:L615)</f>
        <v>2514875</v>
      </c>
      <c r="D615" s="28">
        <f t="shared" ref="D615:F615" si="277">D616+D617+D618+D619</f>
        <v>548625</v>
      </c>
      <c r="E615" s="28">
        <f t="shared" si="277"/>
        <v>548625</v>
      </c>
      <c r="F615" s="104">
        <f t="shared" si="277"/>
        <v>548625</v>
      </c>
      <c r="G615" s="28">
        <f t="shared" ref="G615:L615" si="278">G616+G617+G618+G619</f>
        <v>0</v>
      </c>
      <c r="H615" s="28">
        <f t="shared" si="278"/>
        <v>173800</v>
      </c>
      <c r="I615" s="28">
        <f t="shared" si="278"/>
        <v>173800</v>
      </c>
      <c r="J615" s="28">
        <f t="shared" si="278"/>
        <v>173800</v>
      </c>
      <c r="K615" s="28">
        <f t="shared" si="278"/>
        <v>173800</v>
      </c>
      <c r="L615" s="28">
        <f t="shared" si="278"/>
        <v>173800</v>
      </c>
      <c r="M615" s="86"/>
      <c r="N615" s="4"/>
      <c r="O615" s="6"/>
    </row>
    <row r="616" spans="1:15" x14ac:dyDescent="0.3">
      <c r="B616" s="75" t="s">
        <v>7</v>
      </c>
      <c r="C616" s="73">
        <f t="shared" si="276"/>
        <v>0</v>
      </c>
      <c r="D616" s="28">
        <v>0</v>
      </c>
      <c r="E616" s="28">
        <v>0</v>
      </c>
      <c r="F616" s="104">
        <v>0</v>
      </c>
      <c r="G616" s="28">
        <v>0</v>
      </c>
      <c r="H616" s="28">
        <v>0</v>
      </c>
      <c r="I616" s="28">
        <v>0</v>
      </c>
      <c r="J616" s="28">
        <v>0</v>
      </c>
      <c r="K616" s="28">
        <v>0</v>
      </c>
      <c r="L616" s="28">
        <v>0</v>
      </c>
      <c r="M616" s="82"/>
      <c r="N616" s="4"/>
      <c r="O616" s="6"/>
    </row>
    <row r="617" spans="1:15" x14ac:dyDescent="0.3">
      <c r="B617" s="75" t="s">
        <v>8</v>
      </c>
      <c r="C617" s="73">
        <f t="shared" si="276"/>
        <v>0</v>
      </c>
      <c r="D617" s="28">
        <v>0</v>
      </c>
      <c r="E617" s="28">
        <v>0</v>
      </c>
      <c r="F617" s="104">
        <v>0</v>
      </c>
      <c r="G617" s="28">
        <v>0</v>
      </c>
      <c r="H617" s="28">
        <v>0</v>
      </c>
      <c r="I617" s="28">
        <v>0</v>
      </c>
      <c r="J617" s="28">
        <v>0</v>
      </c>
      <c r="K617" s="28">
        <v>0</v>
      </c>
      <c r="L617" s="28">
        <v>0</v>
      </c>
      <c r="M617" s="82"/>
      <c r="N617" s="4"/>
      <c r="O617" s="6"/>
    </row>
    <row r="618" spans="1:15" ht="28.8" x14ac:dyDescent="0.3">
      <c r="B618" s="75" t="s">
        <v>9</v>
      </c>
      <c r="C618" s="73">
        <f t="shared" si="276"/>
        <v>0</v>
      </c>
      <c r="D618" s="28">
        <v>0</v>
      </c>
      <c r="E618" s="28">
        <v>0</v>
      </c>
      <c r="F618" s="104">
        <v>0</v>
      </c>
      <c r="G618" s="28">
        <v>0</v>
      </c>
      <c r="H618" s="28">
        <v>0</v>
      </c>
      <c r="I618" s="28">
        <v>0</v>
      </c>
      <c r="J618" s="28">
        <v>0</v>
      </c>
      <c r="K618" s="28">
        <v>0</v>
      </c>
      <c r="L618" s="28">
        <v>0</v>
      </c>
      <c r="M618" s="82"/>
      <c r="N618" s="4"/>
      <c r="O618" s="6"/>
    </row>
    <row r="619" spans="1:15" x14ac:dyDescent="0.3">
      <c r="B619" s="74" t="s">
        <v>10</v>
      </c>
      <c r="C619" s="73">
        <f t="shared" si="276"/>
        <v>2514875</v>
      </c>
      <c r="D619" s="28">
        <f t="shared" ref="D619:L619" si="279">D620</f>
        <v>548625</v>
      </c>
      <c r="E619" s="28">
        <f t="shared" si="279"/>
        <v>548625</v>
      </c>
      <c r="F619" s="104">
        <f t="shared" si="279"/>
        <v>548625</v>
      </c>
      <c r="G619" s="28">
        <f t="shared" si="279"/>
        <v>0</v>
      </c>
      <c r="H619" s="28">
        <f t="shared" si="279"/>
        <v>173800</v>
      </c>
      <c r="I619" s="28">
        <f t="shared" si="279"/>
        <v>173800</v>
      </c>
      <c r="J619" s="28">
        <f t="shared" si="279"/>
        <v>173800</v>
      </c>
      <c r="K619" s="28">
        <f t="shared" si="279"/>
        <v>173800</v>
      </c>
      <c r="L619" s="28">
        <f t="shared" si="279"/>
        <v>173800</v>
      </c>
      <c r="M619" s="82"/>
      <c r="N619" s="4"/>
      <c r="O619" s="6"/>
    </row>
    <row r="620" spans="1:15" x14ac:dyDescent="0.3">
      <c r="B620" s="75" t="s">
        <v>11</v>
      </c>
      <c r="C620" s="73">
        <f t="shared" si="276"/>
        <v>2514875</v>
      </c>
      <c r="D620" s="28">
        <f t="shared" ref="D620:F620" si="280">D624</f>
        <v>548625</v>
      </c>
      <c r="E620" s="28">
        <f t="shared" si="280"/>
        <v>548625</v>
      </c>
      <c r="F620" s="104">
        <f t="shared" si="280"/>
        <v>548625</v>
      </c>
      <c r="G620" s="28">
        <f t="shared" ref="G620:L620" si="281">G624</f>
        <v>0</v>
      </c>
      <c r="H620" s="28">
        <f t="shared" si="281"/>
        <v>173800</v>
      </c>
      <c r="I620" s="28">
        <f t="shared" si="281"/>
        <v>173800</v>
      </c>
      <c r="J620" s="28">
        <f t="shared" si="281"/>
        <v>173800</v>
      </c>
      <c r="K620" s="28">
        <f t="shared" si="281"/>
        <v>173800</v>
      </c>
      <c r="L620" s="28">
        <f t="shared" si="281"/>
        <v>173800</v>
      </c>
      <c r="M620" s="82"/>
      <c r="N620" s="4"/>
      <c r="O620" s="6"/>
    </row>
    <row r="621" spans="1:15" ht="57.6" x14ac:dyDescent="0.3">
      <c r="B621" s="75" t="s">
        <v>12</v>
      </c>
      <c r="C621" s="73">
        <f t="shared" si="276"/>
        <v>0</v>
      </c>
      <c r="D621" s="28">
        <v>0</v>
      </c>
      <c r="E621" s="28">
        <v>0</v>
      </c>
      <c r="F621" s="104">
        <v>0</v>
      </c>
      <c r="G621" s="28">
        <v>0</v>
      </c>
      <c r="H621" s="28">
        <v>0</v>
      </c>
      <c r="I621" s="28">
        <v>0</v>
      </c>
      <c r="J621" s="28">
        <v>0</v>
      </c>
      <c r="K621" s="28">
        <v>0</v>
      </c>
      <c r="L621" s="28">
        <v>0</v>
      </c>
      <c r="M621" s="82"/>
      <c r="N621" s="4"/>
      <c r="O621" s="6"/>
    </row>
    <row r="622" spans="1:15" x14ac:dyDescent="0.3">
      <c r="B622" s="74" t="s">
        <v>13</v>
      </c>
      <c r="C622" s="128"/>
      <c r="D622" s="128"/>
      <c r="E622" s="128"/>
      <c r="F622" s="128"/>
      <c r="G622" s="128"/>
      <c r="H622" s="128"/>
      <c r="I622" s="128"/>
      <c r="J622" s="128"/>
      <c r="K622" s="128"/>
      <c r="L622" s="128"/>
      <c r="M622" s="82"/>
      <c r="N622" s="4"/>
      <c r="O622" s="6"/>
    </row>
    <row r="623" spans="1:15" x14ac:dyDescent="0.3">
      <c r="B623" s="75" t="s">
        <v>14</v>
      </c>
      <c r="C623" s="128"/>
      <c r="D623" s="128"/>
      <c r="E623" s="128"/>
      <c r="F623" s="128"/>
      <c r="G623" s="128"/>
      <c r="H623" s="128"/>
      <c r="I623" s="128"/>
      <c r="J623" s="128"/>
      <c r="K623" s="128"/>
      <c r="L623" s="128"/>
      <c r="M623" s="82"/>
      <c r="N623" s="4"/>
      <c r="O623" s="6"/>
    </row>
    <row r="624" spans="1:15" x14ac:dyDescent="0.3">
      <c r="B624" s="75" t="s">
        <v>15</v>
      </c>
      <c r="C624" s="73">
        <f>SUM(D624:L624)</f>
        <v>2514875</v>
      </c>
      <c r="D624" s="28">
        <f t="shared" ref="D624:L624" si="282">D625</f>
        <v>548625</v>
      </c>
      <c r="E624" s="28">
        <f t="shared" si="282"/>
        <v>548625</v>
      </c>
      <c r="F624" s="104">
        <f t="shared" si="282"/>
        <v>548625</v>
      </c>
      <c r="G624" s="28">
        <f t="shared" si="282"/>
        <v>0</v>
      </c>
      <c r="H624" s="28">
        <f t="shared" si="282"/>
        <v>173800</v>
      </c>
      <c r="I624" s="28">
        <f t="shared" si="282"/>
        <v>173800</v>
      </c>
      <c r="J624" s="28">
        <f t="shared" si="282"/>
        <v>173800</v>
      </c>
      <c r="K624" s="28">
        <f t="shared" si="282"/>
        <v>173800</v>
      </c>
      <c r="L624" s="28">
        <f t="shared" si="282"/>
        <v>173800</v>
      </c>
      <c r="M624" s="82"/>
      <c r="N624" s="4"/>
      <c r="O624" s="6"/>
    </row>
    <row r="625" spans="1:15" x14ac:dyDescent="0.3">
      <c r="B625" s="75" t="s">
        <v>11</v>
      </c>
      <c r="C625" s="73">
        <f>SUM(D625:L625)</f>
        <v>2514875</v>
      </c>
      <c r="D625" s="52">
        <v>548625</v>
      </c>
      <c r="E625" s="52">
        <v>548625</v>
      </c>
      <c r="F625" s="118">
        <v>548625</v>
      </c>
      <c r="G625" s="28">
        <v>0</v>
      </c>
      <c r="H625" s="28">
        <v>173800</v>
      </c>
      <c r="I625" s="28">
        <v>173800</v>
      </c>
      <c r="J625" s="28">
        <v>173800</v>
      </c>
      <c r="K625" s="28">
        <v>173800</v>
      </c>
      <c r="L625" s="28">
        <v>173800</v>
      </c>
      <c r="M625" s="82"/>
      <c r="N625" s="4"/>
      <c r="O625" s="6"/>
    </row>
    <row r="626" spans="1:15" ht="57.6" x14ac:dyDescent="0.3">
      <c r="B626" s="75" t="s">
        <v>12</v>
      </c>
      <c r="C626" s="73">
        <f>SUM(D626:L626)</f>
        <v>0</v>
      </c>
      <c r="D626" s="28">
        <v>0</v>
      </c>
      <c r="E626" s="28">
        <v>0</v>
      </c>
      <c r="F626" s="104">
        <v>0</v>
      </c>
      <c r="G626" s="28">
        <v>0</v>
      </c>
      <c r="H626" s="28">
        <v>0</v>
      </c>
      <c r="I626" s="28">
        <v>0</v>
      </c>
      <c r="J626" s="28">
        <v>0</v>
      </c>
      <c r="K626" s="28">
        <v>0</v>
      </c>
      <c r="L626" s="28">
        <v>0</v>
      </c>
      <c r="M626" s="82"/>
      <c r="N626" s="4"/>
      <c r="O626" s="6"/>
    </row>
    <row r="627" spans="1:15" ht="28.8" x14ac:dyDescent="0.3">
      <c r="A627" s="155" t="s">
        <v>86</v>
      </c>
      <c r="B627" s="156"/>
      <c r="C627" s="156"/>
      <c r="D627" s="156"/>
      <c r="E627" s="156"/>
      <c r="F627" s="156"/>
      <c r="G627" s="156"/>
      <c r="H627" s="156"/>
      <c r="I627" s="156"/>
      <c r="J627" s="156"/>
      <c r="K627" s="156"/>
      <c r="L627" s="157"/>
      <c r="M627" s="82" t="s">
        <v>36</v>
      </c>
      <c r="N627" s="48" t="s">
        <v>54</v>
      </c>
      <c r="O627" s="6"/>
    </row>
    <row r="628" spans="1:15" hidden="1" x14ac:dyDescent="0.3">
      <c r="B628" s="74" t="s">
        <v>4</v>
      </c>
      <c r="C628" s="73">
        <f t="shared" ref="C628:C639" si="283">SUM(D628:L628)</f>
        <v>0</v>
      </c>
      <c r="D628" s="29"/>
      <c r="E628" s="31"/>
      <c r="F628" s="116"/>
      <c r="G628" s="29"/>
      <c r="H628" s="31"/>
      <c r="I628" s="31"/>
      <c r="J628" s="31"/>
      <c r="K628" s="31"/>
      <c r="L628" s="31"/>
      <c r="M628" s="82"/>
      <c r="N628" s="4"/>
      <c r="O628" s="6"/>
    </row>
    <row r="629" spans="1:15" hidden="1" x14ac:dyDescent="0.3">
      <c r="B629" s="75" t="s">
        <v>7</v>
      </c>
      <c r="C629" s="73">
        <f t="shared" si="283"/>
        <v>0</v>
      </c>
      <c r="D629" s="29"/>
      <c r="E629" s="31"/>
      <c r="F629" s="116"/>
      <c r="G629" s="29"/>
      <c r="H629" s="31"/>
      <c r="I629" s="31"/>
      <c r="J629" s="31"/>
      <c r="K629" s="31"/>
      <c r="L629" s="31"/>
      <c r="M629" s="82"/>
      <c r="N629" s="4"/>
      <c r="O629" s="6"/>
    </row>
    <row r="630" spans="1:15" hidden="1" x14ac:dyDescent="0.3">
      <c r="B630" s="75" t="s">
        <v>8</v>
      </c>
      <c r="C630" s="73">
        <f t="shared" si="283"/>
        <v>0</v>
      </c>
      <c r="D630" s="29"/>
      <c r="E630" s="31"/>
      <c r="F630" s="116"/>
      <c r="G630" s="29"/>
      <c r="H630" s="31"/>
      <c r="I630" s="31"/>
      <c r="J630" s="31"/>
      <c r="K630" s="31"/>
      <c r="L630" s="31"/>
      <c r="M630" s="82"/>
      <c r="N630" s="4"/>
      <c r="O630" s="6"/>
    </row>
    <row r="631" spans="1:15" ht="28.8" hidden="1" x14ac:dyDescent="0.3">
      <c r="B631" s="75" t="s">
        <v>9</v>
      </c>
      <c r="C631" s="73">
        <f t="shared" si="283"/>
        <v>0</v>
      </c>
      <c r="D631" s="29"/>
      <c r="E631" s="31"/>
      <c r="F631" s="116"/>
      <c r="G631" s="29"/>
      <c r="H631" s="31"/>
      <c r="I631" s="31"/>
      <c r="J631" s="31"/>
      <c r="K631" s="31"/>
      <c r="L631" s="31"/>
      <c r="M631" s="82"/>
      <c r="N631" s="4"/>
      <c r="O631" s="6"/>
    </row>
    <row r="632" spans="1:15" hidden="1" x14ac:dyDescent="0.3">
      <c r="B632" s="74" t="s">
        <v>10</v>
      </c>
      <c r="C632" s="73">
        <f t="shared" si="283"/>
        <v>0</v>
      </c>
      <c r="D632" s="29"/>
      <c r="E632" s="31"/>
      <c r="F632" s="116"/>
      <c r="G632" s="29"/>
      <c r="H632" s="31"/>
      <c r="I632" s="31"/>
      <c r="J632" s="31"/>
      <c r="K632" s="31"/>
      <c r="L632" s="31"/>
      <c r="M632" s="82"/>
      <c r="N632" s="4"/>
      <c r="O632" s="6"/>
    </row>
    <row r="633" spans="1:15" hidden="1" x14ac:dyDescent="0.3">
      <c r="B633" s="75" t="s">
        <v>11</v>
      </c>
      <c r="C633" s="73">
        <f t="shared" si="283"/>
        <v>0</v>
      </c>
      <c r="D633" s="29"/>
      <c r="E633" s="31"/>
      <c r="F633" s="116"/>
      <c r="G633" s="29"/>
      <c r="H633" s="31"/>
      <c r="I633" s="31"/>
      <c r="J633" s="31"/>
      <c r="K633" s="31"/>
      <c r="L633" s="31"/>
      <c r="M633" s="82"/>
      <c r="N633" s="4"/>
      <c r="O633" s="6"/>
    </row>
    <row r="634" spans="1:15" ht="57.6" hidden="1" x14ac:dyDescent="0.3">
      <c r="B634" s="75" t="s">
        <v>12</v>
      </c>
      <c r="C634" s="73">
        <f t="shared" si="283"/>
        <v>0</v>
      </c>
      <c r="D634" s="29"/>
      <c r="E634" s="31"/>
      <c r="F634" s="116"/>
      <c r="G634" s="29"/>
      <c r="H634" s="31"/>
      <c r="I634" s="31"/>
      <c r="J634" s="31"/>
      <c r="K634" s="31"/>
      <c r="L634" s="31"/>
      <c r="M634" s="82"/>
      <c r="N634" s="4"/>
      <c r="O634" s="6"/>
    </row>
    <row r="635" spans="1:15" hidden="1" x14ac:dyDescent="0.3">
      <c r="B635" s="74" t="s">
        <v>13</v>
      </c>
      <c r="C635" s="73">
        <f t="shared" si="283"/>
        <v>0</v>
      </c>
      <c r="D635" s="29"/>
      <c r="E635" s="31"/>
      <c r="F635" s="116"/>
      <c r="G635" s="29"/>
      <c r="H635" s="31"/>
      <c r="I635" s="31"/>
      <c r="J635" s="31"/>
      <c r="K635" s="31"/>
      <c r="L635" s="31"/>
      <c r="M635" s="82"/>
      <c r="N635" s="4"/>
      <c r="O635" s="6"/>
    </row>
    <row r="636" spans="1:15" hidden="1" x14ac:dyDescent="0.3">
      <c r="B636" s="75" t="s">
        <v>14</v>
      </c>
      <c r="C636" s="73">
        <f t="shared" si="283"/>
        <v>0</v>
      </c>
      <c r="D636" s="29"/>
      <c r="E636" s="31"/>
      <c r="F636" s="116"/>
      <c r="G636" s="29"/>
      <c r="H636" s="31"/>
      <c r="I636" s="31"/>
      <c r="J636" s="31"/>
      <c r="K636" s="31"/>
      <c r="L636" s="31"/>
      <c r="M636" s="82"/>
      <c r="N636" s="4"/>
      <c r="O636" s="6"/>
    </row>
    <row r="637" spans="1:15" hidden="1" x14ac:dyDescent="0.3">
      <c r="B637" s="75" t="s">
        <v>15</v>
      </c>
      <c r="C637" s="73">
        <f t="shared" si="283"/>
        <v>0</v>
      </c>
      <c r="D637" s="29"/>
      <c r="E637" s="31"/>
      <c r="F637" s="116"/>
      <c r="G637" s="29"/>
      <c r="H637" s="31"/>
      <c r="I637" s="31"/>
      <c r="J637" s="31"/>
      <c r="K637" s="31"/>
      <c r="L637" s="31"/>
      <c r="M637" s="82"/>
      <c r="N637" s="4"/>
      <c r="O637" s="6"/>
    </row>
    <row r="638" spans="1:15" hidden="1" x14ac:dyDescent="0.3">
      <c r="B638" s="75" t="s">
        <v>11</v>
      </c>
      <c r="C638" s="73">
        <f t="shared" si="283"/>
        <v>0</v>
      </c>
      <c r="D638" s="29"/>
      <c r="E638" s="31"/>
      <c r="F638" s="116"/>
      <c r="G638" s="29"/>
      <c r="H638" s="31"/>
      <c r="I638" s="31"/>
      <c r="J638" s="31"/>
      <c r="K638" s="31"/>
      <c r="L638" s="31"/>
      <c r="M638" s="82"/>
      <c r="N638" s="4"/>
      <c r="O638" s="6"/>
    </row>
    <row r="639" spans="1:15" ht="57.6" hidden="1" x14ac:dyDescent="0.3">
      <c r="B639" s="75" t="s">
        <v>12</v>
      </c>
      <c r="C639" s="73">
        <f t="shared" si="283"/>
        <v>0</v>
      </c>
      <c r="D639" s="29"/>
      <c r="E639" s="31"/>
      <c r="F639" s="116"/>
      <c r="G639" s="29"/>
      <c r="H639" s="31"/>
      <c r="I639" s="31"/>
      <c r="J639" s="31"/>
      <c r="K639" s="31"/>
      <c r="L639" s="31"/>
      <c r="M639" s="82"/>
      <c r="N639" s="4"/>
      <c r="O639" s="6"/>
    </row>
    <row r="640" spans="1:15" ht="200.25" customHeight="1" x14ac:dyDescent="0.3">
      <c r="A640" s="145" t="s">
        <v>85</v>
      </c>
      <c r="B640" s="145"/>
      <c r="C640" s="145"/>
      <c r="D640" s="145"/>
      <c r="E640" s="145"/>
      <c r="F640" s="145"/>
      <c r="G640" s="145"/>
      <c r="H640" s="145"/>
      <c r="I640" s="145"/>
      <c r="J640" s="145"/>
      <c r="K640" s="145"/>
      <c r="L640" s="145"/>
      <c r="M640" s="86" t="s">
        <v>59</v>
      </c>
      <c r="N640" s="41" t="s">
        <v>30</v>
      </c>
      <c r="O640" s="6">
        <v>436</v>
      </c>
    </row>
    <row r="641" spans="1:15" ht="25.95" customHeight="1" x14ac:dyDescent="0.3">
      <c r="B641" s="74" t="s">
        <v>4</v>
      </c>
      <c r="C641" s="73">
        <f t="shared" ref="C641:C647" si="284">SUM(D641:L641)</f>
        <v>419220</v>
      </c>
      <c r="D641" s="28">
        <f t="shared" ref="D641:F641" si="285">D642+D643+D644+D645</f>
        <v>40390</v>
      </c>
      <c r="E641" s="28">
        <f t="shared" si="285"/>
        <v>40390</v>
      </c>
      <c r="F641" s="104">
        <f t="shared" si="285"/>
        <v>40390</v>
      </c>
      <c r="G641" s="28">
        <f t="shared" ref="G641:L641" si="286">G642+G643+G644+G645</f>
        <v>0</v>
      </c>
      <c r="H641" s="28">
        <f t="shared" si="286"/>
        <v>59610</v>
      </c>
      <c r="I641" s="28">
        <f t="shared" si="286"/>
        <v>59610</v>
      </c>
      <c r="J641" s="28">
        <f t="shared" si="286"/>
        <v>59610</v>
      </c>
      <c r="K641" s="28">
        <f t="shared" si="286"/>
        <v>59610</v>
      </c>
      <c r="L641" s="28">
        <f t="shared" si="286"/>
        <v>59610</v>
      </c>
      <c r="M641" s="86"/>
      <c r="N641" s="4"/>
      <c r="O641" s="6"/>
    </row>
    <row r="642" spans="1:15" x14ac:dyDescent="0.3">
      <c r="B642" s="75" t="s">
        <v>7</v>
      </c>
      <c r="C642" s="73">
        <f t="shared" si="284"/>
        <v>0</v>
      </c>
      <c r="D642" s="28">
        <v>0</v>
      </c>
      <c r="E642" s="28">
        <v>0</v>
      </c>
      <c r="F642" s="104">
        <v>0</v>
      </c>
      <c r="G642" s="28">
        <v>0</v>
      </c>
      <c r="H642" s="28">
        <v>0</v>
      </c>
      <c r="I642" s="28">
        <v>0</v>
      </c>
      <c r="J642" s="28">
        <v>0</v>
      </c>
      <c r="K642" s="28">
        <v>0</v>
      </c>
      <c r="L642" s="28">
        <v>0</v>
      </c>
      <c r="M642" s="82"/>
      <c r="N642" s="4"/>
      <c r="O642" s="6"/>
    </row>
    <row r="643" spans="1:15" x14ac:dyDescent="0.3">
      <c r="B643" s="75" t="s">
        <v>8</v>
      </c>
      <c r="C643" s="73">
        <f t="shared" si="284"/>
        <v>0</v>
      </c>
      <c r="D643" s="28">
        <v>0</v>
      </c>
      <c r="E643" s="28">
        <v>0</v>
      </c>
      <c r="F643" s="104">
        <v>0</v>
      </c>
      <c r="G643" s="28">
        <v>0</v>
      </c>
      <c r="H643" s="28">
        <v>0</v>
      </c>
      <c r="I643" s="28">
        <v>0</v>
      </c>
      <c r="J643" s="28">
        <v>0</v>
      </c>
      <c r="K643" s="28">
        <v>0</v>
      </c>
      <c r="L643" s="28">
        <v>0</v>
      </c>
      <c r="M643" s="82"/>
      <c r="N643" s="4"/>
      <c r="O643" s="6"/>
    </row>
    <row r="644" spans="1:15" ht="28.8" x14ac:dyDescent="0.3">
      <c r="B644" s="75" t="s">
        <v>9</v>
      </c>
      <c r="C644" s="73">
        <f t="shared" si="284"/>
        <v>0</v>
      </c>
      <c r="D644" s="28">
        <v>0</v>
      </c>
      <c r="E644" s="28">
        <v>0</v>
      </c>
      <c r="F644" s="104">
        <v>0</v>
      </c>
      <c r="G644" s="28">
        <v>0</v>
      </c>
      <c r="H644" s="28">
        <v>0</v>
      </c>
      <c r="I644" s="28">
        <v>0</v>
      </c>
      <c r="J644" s="28">
        <v>0</v>
      </c>
      <c r="K644" s="28">
        <v>0</v>
      </c>
      <c r="L644" s="28">
        <v>0</v>
      </c>
      <c r="M644" s="82"/>
      <c r="N644" s="4"/>
      <c r="O644" s="6"/>
    </row>
    <row r="645" spans="1:15" x14ac:dyDescent="0.3">
      <c r="B645" s="74" t="s">
        <v>10</v>
      </c>
      <c r="C645" s="73">
        <f t="shared" si="284"/>
        <v>419220</v>
      </c>
      <c r="D645" s="28">
        <f t="shared" ref="D645:L645" si="287">D646</f>
        <v>40390</v>
      </c>
      <c r="E645" s="28">
        <f t="shared" si="287"/>
        <v>40390</v>
      </c>
      <c r="F645" s="104">
        <f t="shared" si="287"/>
        <v>40390</v>
      </c>
      <c r="G645" s="28">
        <f t="shared" si="287"/>
        <v>0</v>
      </c>
      <c r="H645" s="28">
        <f t="shared" si="287"/>
        <v>59610</v>
      </c>
      <c r="I645" s="28">
        <f t="shared" si="287"/>
        <v>59610</v>
      </c>
      <c r="J645" s="28">
        <f t="shared" si="287"/>
        <v>59610</v>
      </c>
      <c r="K645" s="28">
        <f t="shared" si="287"/>
        <v>59610</v>
      </c>
      <c r="L645" s="28">
        <f t="shared" si="287"/>
        <v>59610</v>
      </c>
      <c r="M645" s="82"/>
      <c r="N645" s="4"/>
      <c r="O645" s="6"/>
    </row>
    <row r="646" spans="1:15" x14ac:dyDescent="0.3">
      <c r="B646" s="75" t="s">
        <v>11</v>
      </c>
      <c r="C646" s="73">
        <f t="shared" si="284"/>
        <v>419220</v>
      </c>
      <c r="D646" s="28">
        <f t="shared" ref="D646:F646" si="288">D650</f>
        <v>40390</v>
      </c>
      <c r="E646" s="28">
        <f t="shared" si="288"/>
        <v>40390</v>
      </c>
      <c r="F646" s="104">
        <f t="shared" si="288"/>
        <v>40390</v>
      </c>
      <c r="G646" s="28">
        <f t="shared" ref="G646:L646" si="289">G650</f>
        <v>0</v>
      </c>
      <c r="H646" s="28">
        <f t="shared" si="289"/>
        <v>59610</v>
      </c>
      <c r="I646" s="28">
        <f t="shared" si="289"/>
        <v>59610</v>
      </c>
      <c r="J646" s="28">
        <f t="shared" si="289"/>
        <v>59610</v>
      </c>
      <c r="K646" s="28">
        <f t="shared" si="289"/>
        <v>59610</v>
      </c>
      <c r="L646" s="28">
        <f t="shared" si="289"/>
        <v>59610</v>
      </c>
      <c r="M646" s="82"/>
      <c r="N646" s="4"/>
      <c r="O646" s="6"/>
    </row>
    <row r="647" spans="1:15" ht="57.6" x14ac:dyDescent="0.3">
      <c r="B647" s="75" t="s">
        <v>12</v>
      </c>
      <c r="C647" s="73">
        <f t="shared" si="284"/>
        <v>0</v>
      </c>
      <c r="D647" s="28">
        <v>0</v>
      </c>
      <c r="E647" s="28">
        <v>0</v>
      </c>
      <c r="F647" s="104">
        <v>0</v>
      </c>
      <c r="G647" s="28">
        <v>0</v>
      </c>
      <c r="H647" s="28">
        <v>0</v>
      </c>
      <c r="I647" s="28">
        <v>0</v>
      </c>
      <c r="J647" s="28">
        <v>0</v>
      </c>
      <c r="K647" s="28">
        <v>0</v>
      </c>
      <c r="L647" s="28">
        <v>0</v>
      </c>
      <c r="M647" s="82"/>
      <c r="N647" s="4"/>
      <c r="O647" s="6"/>
    </row>
    <row r="648" spans="1:15" x14ac:dyDescent="0.3">
      <c r="B648" s="74" t="s">
        <v>13</v>
      </c>
      <c r="C648" s="128"/>
      <c r="D648" s="128"/>
      <c r="E648" s="128"/>
      <c r="F648" s="128"/>
      <c r="G648" s="128"/>
      <c r="H648" s="128"/>
      <c r="I648" s="128"/>
      <c r="J648" s="128"/>
      <c r="K648" s="128"/>
      <c r="L648" s="128"/>
      <c r="M648" s="82"/>
      <c r="N648" s="4"/>
      <c r="O648" s="6"/>
    </row>
    <row r="649" spans="1:15" x14ac:dyDescent="0.3">
      <c r="B649" s="75" t="s">
        <v>14</v>
      </c>
      <c r="C649" s="128"/>
      <c r="D649" s="128"/>
      <c r="E649" s="128"/>
      <c r="F649" s="128"/>
      <c r="G649" s="128"/>
      <c r="H649" s="128"/>
      <c r="I649" s="128"/>
      <c r="J649" s="128"/>
      <c r="K649" s="128"/>
      <c r="L649" s="128"/>
      <c r="M649" s="82"/>
      <c r="N649" s="4"/>
      <c r="O649" s="6"/>
    </row>
    <row r="650" spans="1:15" x14ac:dyDescent="0.3">
      <c r="B650" s="75" t="s">
        <v>15</v>
      </c>
      <c r="C650" s="73">
        <f>SUM(D650:L650)</f>
        <v>419220</v>
      </c>
      <c r="D650" s="28">
        <f t="shared" ref="D650:L650" si="290">D651</f>
        <v>40390</v>
      </c>
      <c r="E650" s="28">
        <f t="shared" si="290"/>
        <v>40390</v>
      </c>
      <c r="F650" s="104">
        <f t="shared" si="290"/>
        <v>40390</v>
      </c>
      <c r="G650" s="28">
        <f t="shared" si="290"/>
        <v>0</v>
      </c>
      <c r="H650" s="28">
        <f t="shared" si="290"/>
        <v>59610</v>
      </c>
      <c r="I650" s="28">
        <f t="shared" si="290"/>
        <v>59610</v>
      </c>
      <c r="J650" s="28">
        <f t="shared" si="290"/>
        <v>59610</v>
      </c>
      <c r="K650" s="28">
        <f t="shared" si="290"/>
        <v>59610</v>
      </c>
      <c r="L650" s="28">
        <f t="shared" si="290"/>
        <v>59610</v>
      </c>
      <c r="M650" s="82"/>
      <c r="N650" s="4"/>
      <c r="O650" s="6"/>
    </row>
    <row r="651" spans="1:15" x14ac:dyDescent="0.3">
      <c r="B651" s="75" t="s">
        <v>11</v>
      </c>
      <c r="C651" s="73">
        <f>SUM(D651:L651)</f>
        <v>419220</v>
      </c>
      <c r="D651" s="28">
        <v>40390</v>
      </c>
      <c r="E651" s="28">
        <v>40390</v>
      </c>
      <c r="F651" s="104">
        <v>40390</v>
      </c>
      <c r="G651" s="28">
        <v>0</v>
      </c>
      <c r="H651" s="28">
        <f>100000-40390</f>
        <v>59610</v>
      </c>
      <c r="I651" s="28">
        <f t="shared" ref="I651:L651" si="291">100000-40390</f>
        <v>59610</v>
      </c>
      <c r="J651" s="28">
        <f t="shared" si="291"/>
        <v>59610</v>
      </c>
      <c r="K651" s="28">
        <f t="shared" si="291"/>
        <v>59610</v>
      </c>
      <c r="L651" s="28">
        <f t="shared" si="291"/>
        <v>59610</v>
      </c>
      <c r="M651" s="82"/>
      <c r="N651" s="4"/>
      <c r="O651" s="6"/>
    </row>
    <row r="652" spans="1:15" ht="57.6" x14ac:dyDescent="0.3">
      <c r="B652" s="75" t="s">
        <v>12</v>
      </c>
      <c r="C652" s="73">
        <v>0</v>
      </c>
      <c r="D652" s="28">
        <v>0</v>
      </c>
      <c r="E652" s="28">
        <v>0</v>
      </c>
      <c r="F652" s="104">
        <v>0</v>
      </c>
      <c r="G652" s="28">
        <v>0</v>
      </c>
      <c r="H652" s="28">
        <v>0</v>
      </c>
      <c r="I652" s="28">
        <v>0</v>
      </c>
      <c r="J652" s="28">
        <v>0</v>
      </c>
      <c r="K652" s="28">
        <v>0</v>
      </c>
      <c r="L652" s="28">
        <v>0</v>
      </c>
      <c r="M652" s="82"/>
      <c r="N652" s="4"/>
      <c r="O652" s="6"/>
    </row>
    <row r="653" spans="1:15" ht="33" customHeight="1" x14ac:dyDescent="0.3">
      <c r="A653" s="145" t="s">
        <v>87</v>
      </c>
      <c r="B653" s="145"/>
      <c r="C653" s="145"/>
      <c r="D653" s="145"/>
      <c r="E653" s="145"/>
      <c r="F653" s="145"/>
      <c r="G653" s="145"/>
      <c r="H653" s="145"/>
      <c r="I653" s="145"/>
      <c r="J653" s="145"/>
      <c r="K653" s="145"/>
      <c r="L653" s="145"/>
      <c r="M653" s="82" t="s">
        <v>55</v>
      </c>
      <c r="N653" s="21" t="s">
        <v>57</v>
      </c>
    </row>
    <row r="656" spans="1:15" x14ac:dyDescent="0.3">
      <c r="N656" s="79"/>
    </row>
    <row r="657" spans="2:14" x14ac:dyDescent="0.3">
      <c r="N657" s="79"/>
    </row>
    <row r="658" spans="2:14" x14ac:dyDescent="0.3">
      <c r="N658" s="79"/>
    </row>
    <row r="659" spans="2:14" x14ac:dyDescent="0.3">
      <c r="B659" s="121"/>
      <c r="M659" s="93"/>
    </row>
  </sheetData>
  <mergeCells count="128">
    <mergeCell ref="A653:L653"/>
    <mergeCell ref="C597:L597"/>
    <mergeCell ref="C622:L622"/>
    <mergeCell ref="C623:L623"/>
    <mergeCell ref="A640:L640"/>
    <mergeCell ref="C648:L648"/>
    <mergeCell ref="C649:L649"/>
    <mergeCell ref="A601:L601"/>
    <mergeCell ref="A614:L614"/>
    <mergeCell ref="A627:L627"/>
    <mergeCell ref="A549:L549"/>
    <mergeCell ref="C557:L557"/>
    <mergeCell ref="C558:L558"/>
    <mergeCell ref="A562:L562"/>
    <mergeCell ref="C570:L570"/>
    <mergeCell ref="C571:L571"/>
    <mergeCell ref="A575:L575"/>
    <mergeCell ref="C596:L596"/>
    <mergeCell ref="A588:L588"/>
    <mergeCell ref="C505:L505"/>
    <mergeCell ref="C506:L506"/>
    <mergeCell ref="A510:L510"/>
    <mergeCell ref="C518:L518"/>
    <mergeCell ref="C519:L519"/>
    <mergeCell ref="C531:L531"/>
    <mergeCell ref="C532:L532"/>
    <mergeCell ref="A536:L536"/>
    <mergeCell ref="A523:L523"/>
    <mergeCell ref="C454:L454"/>
    <mergeCell ref="C466:L466"/>
    <mergeCell ref="C467:L467"/>
    <mergeCell ref="C479:L479"/>
    <mergeCell ref="C480:L480"/>
    <mergeCell ref="A484:K484"/>
    <mergeCell ref="A497:L497"/>
    <mergeCell ref="A471:L471"/>
    <mergeCell ref="A458:L458"/>
    <mergeCell ref="C415:L415"/>
    <mergeCell ref="A419:E419"/>
    <mergeCell ref="C427:L427"/>
    <mergeCell ref="C428:L428"/>
    <mergeCell ref="A432:L432"/>
    <mergeCell ref="C440:L440"/>
    <mergeCell ref="C441:L441"/>
    <mergeCell ref="A445:L445"/>
    <mergeCell ref="C453:L453"/>
    <mergeCell ref="C374:L374"/>
    <mergeCell ref="C375:L375"/>
    <mergeCell ref="A379:K379"/>
    <mergeCell ref="A393:L393"/>
    <mergeCell ref="C401:L401"/>
    <mergeCell ref="C402:L402"/>
    <mergeCell ref="A406:L406"/>
    <mergeCell ref="C414:L414"/>
    <mergeCell ref="A407:L407"/>
    <mergeCell ref="A366:L366"/>
    <mergeCell ref="C310:L310"/>
    <mergeCell ref="C322:L322"/>
    <mergeCell ref="C323:L323"/>
    <mergeCell ref="A327:L327"/>
    <mergeCell ref="A340:L340"/>
    <mergeCell ref="A353:L353"/>
    <mergeCell ref="C361:L361"/>
    <mergeCell ref="C362:L362"/>
    <mergeCell ref="A314:L314"/>
    <mergeCell ref="C277:L277"/>
    <mergeCell ref="C278:L278"/>
    <mergeCell ref="A285:L285"/>
    <mergeCell ref="C293:L293"/>
    <mergeCell ref="C294:L294"/>
    <mergeCell ref="A301:L301"/>
    <mergeCell ref="C309:L309"/>
    <mergeCell ref="A269:L269"/>
    <mergeCell ref="A250:L250"/>
    <mergeCell ref="C194:L194"/>
    <mergeCell ref="A198:L198"/>
    <mergeCell ref="C206:L206"/>
    <mergeCell ref="C207:L207"/>
    <mergeCell ref="C245:L245"/>
    <mergeCell ref="C246:L246"/>
    <mergeCell ref="A211:L211"/>
    <mergeCell ref="A224:L224"/>
    <mergeCell ref="A237:L237"/>
    <mergeCell ref="C151:L151"/>
    <mergeCell ref="C152:L152"/>
    <mergeCell ref="A156:K156"/>
    <mergeCell ref="C164:L164"/>
    <mergeCell ref="C165:L165"/>
    <mergeCell ref="A185:L185"/>
    <mergeCell ref="C193:L193"/>
    <mergeCell ref="A143:L143"/>
    <mergeCell ref="A172:L172"/>
    <mergeCell ref="A104:L104"/>
    <mergeCell ref="C112:L112"/>
    <mergeCell ref="C113:L113"/>
    <mergeCell ref="A117:L117"/>
    <mergeCell ref="C125:L125"/>
    <mergeCell ref="C126:L126"/>
    <mergeCell ref="A130:L130"/>
    <mergeCell ref="C138:L138"/>
    <mergeCell ref="C139:L139"/>
    <mergeCell ref="C70:L70"/>
    <mergeCell ref="C71:L71"/>
    <mergeCell ref="C83:L83"/>
    <mergeCell ref="C84:L84"/>
    <mergeCell ref="C96:L96"/>
    <mergeCell ref="C97:L97"/>
    <mergeCell ref="A75:L75"/>
    <mergeCell ref="A88:L88"/>
    <mergeCell ref="A62:L62"/>
    <mergeCell ref="A20:K20"/>
    <mergeCell ref="B28:L28"/>
    <mergeCell ref="B29:L29"/>
    <mergeCell ref="C44:L44"/>
    <mergeCell ref="C45:L45"/>
    <mergeCell ref="C57:L57"/>
    <mergeCell ref="C58:L58"/>
    <mergeCell ref="A36:L36"/>
    <mergeCell ref="A49:L49"/>
    <mergeCell ref="B1:L1"/>
    <mergeCell ref="B2:K2"/>
    <mergeCell ref="A3:A4"/>
    <mergeCell ref="B3:B4"/>
    <mergeCell ref="C3:C4"/>
    <mergeCell ref="G3:L3"/>
    <mergeCell ref="C12:L12"/>
    <mergeCell ref="C13:L13"/>
    <mergeCell ref="D3:F3"/>
  </mergeCells>
  <pageMargins left="0.70833333333333304" right="0.70833333333333304" top="1.1416666666666699" bottom="1.1416666666666699" header="0.51180555555555496" footer="0.51180555555555496"/>
  <pageSetup paperSize="77" scale="25" firstPageNumber="0" orientation="landscape"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2489</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MK not. 737 1.piel. VI. sadaļa</vt:lpstr>
    </vt:vector>
  </TitlesOfParts>
  <Company>Izgl'itibas un zinatnes ministrija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Ronalds Romanovskis</dc:creator>
  <dc:description/>
  <cp:lastModifiedBy>Edgars Severs</cp:lastModifiedBy>
  <cp:revision>139</cp:revision>
  <cp:lastPrinted>2022-03-24T14:43:50Z</cp:lastPrinted>
  <dcterms:created xsi:type="dcterms:W3CDTF">2020-09-28T06:17:03Z</dcterms:created>
  <dcterms:modified xsi:type="dcterms:W3CDTF">2022-05-06T11:02:43Z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mpany">
    <vt:lpwstr>Izgl'itibas un zinatnes ministrija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