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ce.Kalsone\Desktop\"/>
    </mc:Choice>
  </mc:AlternateContent>
  <bookViews>
    <workbookView xWindow="0" yWindow="0" windowWidth="23040" windowHeight="9384"/>
  </bookViews>
  <sheets>
    <sheet name="Fiskālā_ietekme_kopā" sheetId="1" r:id="rId1"/>
    <sheet name="Pašvaldību skolas" sheetId="3" r:id="rId2"/>
    <sheet name="Pašvaldību pirmskolas" sheetId="5" r:id="rId3"/>
    <sheet name="Privātās skolas" sheetId="4" r:id="rId4"/>
    <sheet name="Privātās pirmskolas" sheetId="6" r:id="rId5"/>
  </sheets>
  <definedNames>
    <definedName name="_xlnm._FilterDatabase" localSheetId="2" hidden="1">'Pašvaldību pirmskolas'!$A$3:$E$46</definedName>
    <definedName name="_xlnm._FilterDatabase" localSheetId="1" hidden="1">'Pašvaldību skolas'!$A$3:$E$46</definedName>
    <definedName name="_xlnm._FilterDatabase" localSheetId="4" hidden="1">'Privātās pirmskolas'!$A$3:$F$60</definedName>
    <definedName name="_xlnm._FilterDatabase" localSheetId="3" hidden="1">'Privātās skolas'!$A$3:$G$60</definedName>
    <definedName name="_xlnm.Print_Area" localSheetId="4">'Privātās pirmskolas'!$A$1:$F$60</definedName>
    <definedName name="_xlnm.Print_Area" localSheetId="3">'Privātās skolas'!$A$1:$G$60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6" i="1"/>
  <c r="F11" i="1" l="1"/>
  <c r="E11" i="1"/>
  <c r="D11" i="1"/>
  <c r="D10" i="1"/>
  <c r="D9" i="1"/>
  <c r="D8" i="1"/>
  <c r="D7" i="1"/>
  <c r="H60" i="6" l="1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4" i="6"/>
  <c r="H3" i="6" s="1"/>
  <c r="F3" i="6" l="1"/>
  <c r="D3" i="6"/>
  <c r="A5" i="5" l="1"/>
  <c r="G35" i="5" l="1"/>
  <c r="E35" i="5"/>
  <c r="G15" i="5"/>
  <c r="E15" i="5"/>
  <c r="G9" i="5"/>
  <c r="E9" i="5"/>
  <c r="G46" i="5"/>
  <c r="E46" i="5"/>
  <c r="G19" i="5"/>
  <c r="E19" i="5"/>
  <c r="G17" i="5"/>
  <c r="E17" i="5"/>
  <c r="G29" i="5"/>
  <c r="E29" i="5"/>
  <c r="G12" i="5"/>
  <c r="E12" i="5"/>
  <c r="G5" i="5"/>
  <c r="E5" i="5"/>
  <c r="G8" i="5"/>
  <c r="E8" i="5"/>
  <c r="G16" i="5"/>
  <c r="E16" i="5"/>
  <c r="G42" i="5"/>
  <c r="E42" i="5"/>
  <c r="G39" i="5"/>
  <c r="E39" i="5"/>
  <c r="G26" i="5"/>
  <c r="E26" i="5"/>
  <c r="G31" i="5"/>
  <c r="E31" i="5"/>
  <c r="G7" i="5"/>
  <c r="E7" i="5"/>
  <c r="G6" i="5"/>
  <c r="E6" i="5"/>
  <c r="G41" i="5"/>
  <c r="E41" i="5"/>
  <c r="G10" i="5"/>
  <c r="E10" i="5"/>
  <c r="G27" i="5"/>
  <c r="E27" i="5"/>
  <c r="G44" i="5"/>
  <c r="E44" i="5"/>
  <c r="G33" i="5"/>
  <c r="E33" i="5"/>
  <c r="E4" i="5"/>
  <c r="G38" i="5" l="1"/>
  <c r="E38" i="5"/>
  <c r="G36" i="5"/>
  <c r="E36" i="5"/>
  <c r="G45" i="5"/>
  <c r="E45" i="5"/>
  <c r="G34" i="5"/>
  <c r="E34" i="5"/>
  <c r="G22" i="5"/>
  <c r="E22" i="5"/>
  <c r="G24" i="5"/>
  <c r="E24" i="5"/>
  <c r="G21" i="5"/>
  <c r="E21" i="5"/>
  <c r="G43" i="5"/>
  <c r="E43" i="5"/>
  <c r="G28" i="5"/>
  <c r="E28" i="5"/>
  <c r="G40" i="5"/>
  <c r="E40" i="5"/>
  <c r="G37" i="5"/>
  <c r="E37" i="5"/>
  <c r="G20" i="5"/>
  <c r="E20" i="5"/>
  <c r="G11" i="5"/>
  <c r="E11" i="5"/>
  <c r="G18" i="5"/>
  <c r="E18" i="5"/>
  <c r="G25" i="5"/>
  <c r="E25" i="5"/>
  <c r="G30" i="5"/>
  <c r="E30" i="5"/>
  <c r="G32" i="5"/>
  <c r="E32" i="5"/>
  <c r="G23" i="5"/>
  <c r="E23" i="5"/>
  <c r="G13" i="5"/>
  <c r="E13" i="5"/>
  <c r="G14" i="5"/>
  <c r="E14" i="5"/>
  <c r="C3" i="5"/>
  <c r="G4" i="5"/>
  <c r="E3" i="5" l="1"/>
  <c r="G3" i="5"/>
  <c r="I59" i="4" l="1"/>
  <c r="I58" i="4"/>
  <c r="G57" i="4"/>
  <c r="I56" i="4"/>
  <c r="G55" i="4"/>
  <c r="I54" i="4"/>
  <c r="G53" i="4"/>
  <c r="I52" i="4"/>
  <c r="G51" i="4"/>
  <c r="I50" i="4"/>
  <c r="G49" i="4"/>
  <c r="I48" i="4"/>
  <c r="G47" i="4"/>
  <c r="I46" i="4"/>
  <c r="G45" i="4"/>
  <c r="I44" i="4"/>
  <c r="G43" i="4"/>
  <c r="I42" i="4"/>
  <c r="G41" i="4"/>
  <c r="I40" i="4"/>
  <c r="G39" i="4"/>
  <c r="I38" i="4"/>
  <c r="G38" i="4"/>
  <c r="G37" i="4"/>
  <c r="I36" i="4"/>
  <c r="G35" i="4"/>
  <c r="I34" i="4"/>
  <c r="G33" i="4"/>
  <c r="I32" i="4"/>
  <c r="G31" i="4"/>
  <c r="I30" i="4"/>
  <c r="G29" i="4"/>
  <c r="I28" i="4"/>
  <c r="G27" i="4"/>
  <c r="I26" i="4"/>
  <c r="G25" i="4"/>
  <c r="I24" i="4"/>
  <c r="G23" i="4"/>
  <c r="I22" i="4"/>
  <c r="G21" i="4"/>
  <c r="I20" i="4"/>
  <c r="G19" i="4"/>
  <c r="I18" i="4"/>
  <c r="G17" i="4"/>
  <c r="I16" i="4"/>
  <c r="G15" i="4"/>
  <c r="I14" i="4"/>
  <c r="G13" i="4"/>
  <c r="I12" i="4"/>
  <c r="G11" i="4"/>
  <c r="I10" i="4"/>
  <c r="I9" i="4"/>
  <c r="G9" i="4"/>
  <c r="I8" i="4"/>
  <c r="G7" i="4"/>
  <c r="I6" i="4"/>
  <c r="G5" i="4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F3" i="4"/>
  <c r="I4" i="4"/>
  <c r="I7" i="4" l="1"/>
  <c r="I11" i="4"/>
  <c r="I13" i="4"/>
  <c r="I15" i="4"/>
  <c r="I17" i="4"/>
  <c r="I19" i="4"/>
  <c r="I21" i="4"/>
  <c r="I23" i="4"/>
  <c r="I25" i="4"/>
  <c r="I27" i="4"/>
  <c r="I29" i="4"/>
  <c r="I31" i="4"/>
  <c r="I33" i="4"/>
  <c r="I35" i="4"/>
  <c r="I37" i="4"/>
  <c r="I39" i="4"/>
  <c r="I41" i="4"/>
  <c r="I43" i="4"/>
  <c r="I45" i="4"/>
  <c r="I47" i="4"/>
  <c r="I49" i="4"/>
  <c r="I51" i="4"/>
  <c r="I53" i="4"/>
  <c r="I55" i="4"/>
  <c r="I57" i="4"/>
  <c r="G4" i="4"/>
  <c r="G6" i="4"/>
  <c r="G8" i="4"/>
  <c r="G10" i="4"/>
  <c r="G12" i="4"/>
  <c r="G14" i="4"/>
  <c r="G16" i="4"/>
  <c r="G18" i="4"/>
  <c r="G20" i="4"/>
  <c r="G22" i="4"/>
  <c r="G24" i="4"/>
  <c r="G26" i="4"/>
  <c r="G28" i="4"/>
  <c r="G30" i="4"/>
  <c r="G32" i="4"/>
  <c r="G34" i="4"/>
  <c r="G36" i="4"/>
  <c r="G40" i="4"/>
  <c r="G42" i="4"/>
  <c r="G44" i="4"/>
  <c r="G46" i="4"/>
  <c r="G48" i="4"/>
  <c r="G50" i="4"/>
  <c r="G52" i="4"/>
  <c r="G54" i="4"/>
  <c r="G56" i="4"/>
  <c r="G58" i="4"/>
  <c r="I5" i="4"/>
  <c r="D3" i="4"/>
  <c r="G59" i="4"/>
  <c r="I3" i="4" l="1"/>
  <c r="F6" i="1" s="1"/>
  <c r="G3" i="4"/>
  <c r="G46" i="3" l="1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A5" i="3"/>
  <c r="G4" i="3"/>
  <c r="C3" i="3"/>
  <c r="G3" i="3" l="1"/>
  <c r="E6" i="1" s="1"/>
  <c r="E3" i="3" l="1"/>
</calcChain>
</file>

<file path=xl/sharedStrings.xml><?xml version="1.0" encoding="utf-8"?>
<sst xmlns="http://schemas.openxmlformats.org/spreadsheetml/2006/main" count="577" uniqueCount="259">
  <si>
    <t>Kopējā papildu nepieciešamā fiskālā ietekme</t>
  </si>
  <si>
    <t>privātās izglītības iestādēm</t>
  </si>
  <si>
    <t>1.-6. klases skolēniem</t>
  </si>
  <si>
    <t>7.-9. klases skolēniem</t>
  </si>
  <si>
    <t>10.-12. klases skolēniem</t>
  </si>
  <si>
    <t>1.-9. klases skolēniem</t>
  </si>
  <si>
    <t>1.-12. klases skolēniem</t>
  </si>
  <si>
    <t>Viena izglītojamā mērķdotācijas palielinājums un fiskālā ietekme, eiro</t>
  </si>
  <si>
    <t>Nr. p.k.</t>
  </si>
  <si>
    <t>Pašvaldība</t>
  </si>
  <si>
    <t>Jaunais modelis 
bez AT koef.</t>
  </si>
  <si>
    <t>AT
koef.</t>
  </si>
  <si>
    <r>
      <t xml:space="preserve">Kopā
vienam mēnesim
</t>
    </r>
    <r>
      <rPr>
        <b/>
        <i/>
        <sz val="11"/>
        <rFont val="Times New Roman"/>
        <family val="1"/>
        <charset val="186"/>
      </rPr>
      <t>ar AT koef.</t>
    </r>
  </si>
  <si>
    <t>Pārejas perioda AT koef.</t>
  </si>
  <si>
    <t>Kopā</t>
  </si>
  <si>
    <t>x</t>
  </si>
  <si>
    <t>Rīga</t>
  </si>
  <si>
    <t>Daugavpils</t>
  </si>
  <si>
    <t>Jelgava</t>
  </si>
  <si>
    <t>Jūrmala</t>
  </si>
  <si>
    <t>Liepāja</t>
  </si>
  <si>
    <t>Rēzekne</t>
  </si>
  <si>
    <t>Ventspils</t>
  </si>
  <si>
    <t>Aizkraukles novads</t>
  </si>
  <si>
    <t>Alūksnes novads</t>
  </si>
  <si>
    <t>Augšdaugavas novads</t>
  </si>
  <si>
    <t>Ādažu novads</t>
  </si>
  <si>
    <t>Balvu novads</t>
  </si>
  <si>
    <t>Bauskas novads</t>
  </si>
  <si>
    <t>Cēsu novads</t>
  </si>
  <si>
    <t>Dienvidkurzemes novads</t>
  </si>
  <si>
    <t>Dobeles novads</t>
  </si>
  <si>
    <t>Gulbenes novads</t>
  </si>
  <si>
    <t>Jelgavas novads</t>
  </si>
  <si>
    <t>Jēkabpils novads</t>
  </si>
  <si>
    <t>Krāslavas novads</t>
  </si>
  <si>
    <t>Kuldīgas novads</t>
  </si>
  <si>
    <t>Ķekavas novads</t>
  </si>
  <si>
    <t>Limbažu novads</t>
  </si>
  <si>
    <t>Līvānu novads</t>
  </si>
  <si>
    <t>Ludzas novads</t>
  </si>
  <si>
    <t>Madonas novads</t>
  </si>
  <si>
    <t>Mārupes novads</t>
  </si>
  <si>
    <t>Ogres novads</t>
  </si>
  <si>
    <t>Olaines novads</t>
  </si>
  <si>
    <t>Preiļu novads</t>
  </si>
  <si>
    <t>Rēzeknes novads</t>
  </si>
  <si>
    <t>Ropažu novads</t>
  </si>
  <si>
    <t>Salaspils novads</t>
  </si>
  <si>
    <t>Saldus novads</t>
  </si>
  <si>
    <t>Saulkrastu novads</t>
  </si>
  <si>
    <t>Siguldas novads</t>
  </si>
  <si>
    <t>Smiltenes novads</t>
  </si>
  <si>
    <t>Talsu novads</t>
  </si>
  <si>
    <t>Tukuma novads</t>
  </si>
  <si>
    <t>Valkas novads</t>
  </si>
  <si>
    <t>Valmieras novads</t>
  </si>
  <si>
    <t>Varakļānu novads</t>
  </si>
  <si>
    <t>Ventspils novads</t>
  </si>
  <si>
    <t>Izglītības iestāde</t>
  </si>
  <si>
    <t>Jaunais modelis 
bez AT koef.
tālmācība</t>
  </si>
  <si>
    <t>Rīgas 1. vidusskola</t>
  </si>
  <si>
    <t>Tālmācības vidusskola "Rīgas 1. vidusskola"</t>
  </si>
  <si>
    <t>Tālmācības vidusskola "Rīgas Komercskola"</t>
  </si>
  <si>
    <t>Habad Ebreju privātā vidusskola</t>
  </si>
  <si>
    <t>Pamatskola BŪSIM</t>
  </si>
  <si>
    <t>Privātā vidusskola "Citruss"</t>
  </si>
  <si>
    <t>Privātā vispārējā izglītības iestāde "Mīlestības Māja"</t>
  </si>
  <si>
    <t>Informācijas sistēmu menedžmenta augstskolas vidusskola "PREMJERS"</t>
  </si>
  <si>
    <t>Kristīgā sākumskola "Ceļš"</t>
  </si>
  <si>
    <t>Pārdaugavas Montesori sākumskola</t>
  </si>
  <si>
    <t>Pārdaugavas Valdorfa pamatskola</t>
  </si>
  <si>
    <t>Privātā Montesori sākumskola "Pētnieki"</t>
  </si>
  <si>
    <t>Privātā pamatskola "Maksima"</t>
  </si>
  <si>
    <t>Privātā pamatskola "RIMS"</t>
  </si>
  <si>
    <t>Privātā pamatskola DOMDARIS</t>
  </si>
  <si>
    <t>Privātā Rīgas Tehnolingvistiskā ģimnāzija</t>
  </si>
  <si>
    <t>Privātā sākumskola "Namiņš"</t>
  </si>
  <si>
    <t>Privātā vidusskola "INNOVA"</t>
  </si>
  <si>
    <t>Privātā vidusskola "Klasika"</t>
  </si>
  <si>
    <t>Privātā vidusskola "Laisma"</t>
  </si>
  <si>
    <t>Privātā vidusskola "Norma"</t>
  </si>
  <si>
    <t>Privātā vidusskola "Patnis"</t>
  </si>
  <si>
    <t>Privātā vidusskola "Templum"</t>
  </si>
  <si>
    <t>Privātskola "Latreia"</t>
  </si>
  <si>
    <t>Rīgas ģimnāzija "Maksima"</t>
  </si>
  <si>
    <t>Rīgas Katoļu ģimnāzija</t>
  </si>
  <si>
    <t>Rīgas Kristīgā pamatskola</t>
  </si>
  <si>
    <t>Rīgas Montessori sākumskola</t>
  </si>
  <si>
    <t>RTU inženierzinātņu vidusskola</t>
  </si>
  <si>
    <t>Sākumskola "Lielie stāsti"</t>
  </si>
  <si>
    <t>Torņakalna Privātā vidusskola</t>
  </si>
  <si>
    <t>Latvijas Starptautiskā skola</t>
  </si>
  <si>
    <t>Rēzeknes Katoļu vidusskola</t>
  </si>
  <si>
    <t>Austrumlatvijas Tehnoloģiju vidusskola</t>
  </si>
  <si>
    <t>Lazdiņas privātā pamatskola "Punktiņš"</t>
  </si>
  <si>
    <t>Liepājas Katoļu pamatskola</t>
  </si>
  <si>
    <t>Privātsākumskola "Varavīksne"</t>
  </si>
  <si>
    <t>Privātā pamatskola "Gaismas tilts 97"</t>
  </si>
  <si>
    <t>Pamatskola "Brīvā Māras skola"</t>
  </si>
  <si>
    <t>Privātā Montessori sākumskola</t>
  </si>
  <si>
    <t>Privātā vidusskola Ādažu Brīvā Valdorfa skola</t>
  </si>
  <si>
    <t>Universum mūzikas un mākslas vidusskola</t>
  </si>
  <si>
    <t>Eiropas Tālmācības vidusskola</t>
  </si>
  <si>
    <t>Rīgas 1. Tālmācības vidusskola</t>
  </si>
  <si>
    <t>Rīgas Tālmācības vidusskola</t>
  </si>
  <si>
    <t>Pamatskola "Ikšķiles Brīvā skola"</t>
  </si>
  <si>
    <t>Privātā pamatskola ZAĻĀ SKOLA</t>
  </si>
  <si>
    <t>Bārbeles Zēnu pamatskola "Saknes un spārni"</t>
  </si>
  <si>
    <t>Cēsu Jaunā vidusskola</t>
  </si>
  <si>
    <t>Pamatskola "Ogres Baltā skola"</t>
  </si>
  <si>
    <t>Aglonas Katoļu ģimnāzija</t>
  </si>
  <si>
    <t>Kuldīgas Kristīgā pamatskola</t>
  </si>
  <si>
    <t>Pamatskola "Preiļu Brīvā skola"</t>
  </si>
  <si>
    <t>Talsu Kristīgā vidusskola</t>
  </si>
  <si>
    <t>Biedrības "Tautskola 99 Baltie zirgi" pamatskola</t>
  </si>
  <si>
    <t>Kristiāna Dāvida pamatskola</t>
  </si>
  <si>
    <t>Ministrijas priekšlikums</t>
  </si>
  <si>
    <t>Nepieciešamie grozījumi 21.06.2022. MKN #376</t>
  </si>
  <si>
    <t>21.06.2022. 
MKN #376</t>
  </si>
  <si>
    <t>Finansējuma sadalījums pašvaldībām vienam mēnesim: skolas, eiro</t>
  </si>
  <si>
    <t>Finansējuma sadalījums pašvaldībām vienam mēnesim: pirmskolas, eiro</t>
  </si>
  <si>
    <t>"Brīvdabas vidusskola"</t>
  </si>
  <si>
    <t>Bērnu attīstības centrs "Rūķu skola"</t>
  </si>
  <si>
    <t>Bērnu un jaunatnes radošo spēju attīstības centrs "Namiņš"</t>
  </si>
  <si>
    <t>Bērnu un jauniešu interešu izglītības iestāde "Ģimenes izglītības centrs "Balodītis""</t>
  </si>
  <si>
    <t>Harmoniskas attīstības pirmsskola "ESME"</t>
  </si>
  <si>
    <t>Integratīvs bērnu izglītības un attīstības centrs "Montessori bērnu māja"</t>
  </si>
  <si>
    <t>Interešu izglītības iestāde "Zaļais Bērnudārzs"</t>
  </si>
  <si>
    <t>King"s College Latvia SIA</t>
  </si>
  <si>
    <t>Kristīgā pirmsskola "Matejs"</t>
  </si>
  <si>
    <t>Montesori pirmsskolas izglītības iestāde Krāsainās Pērles</t>
  </si>
  <si>
    <t>Pirmsskolas attīstības centrs "Čība"</t>
  </si>
  <si>
    <t>Pirmsskolas izglītības iestāde - estētikas skola "Sparģelītis"</t>
  </si>
  <si>
    <t>Pirmsskolas izglītības iestāde "Aivija"</t>
  </si>
  <si>
    <t>Pirmsskolas izglītības iestāde "Attīstības centrs ģimenei"</t>
  </si>
  <si>
    <t>Pirmsskolas izglītības iestāde "AUSEKLĪTIS"</t>
  </si>
  <si>
    <t>Pirmsskolas izglītības iestāde "Do Re Mi"</t>
  </si>
  <si>
    <t>Pirmsskolas izglītības iestāde "Ketes māja"</t>
  </si>
  <si>
    <t>Pirmsskolas izglītības iestāde "Mazie brīnumi"</t>
  </si>
  <si>
    <t>Pirmsskolas izglītības iestāde "Mīlulis"</t>
  </si>
  <si>
    <t>Pirmsskolas izglītības iestāde "Protu protu"</t>
  </si>
  <si>
    <t>Pirmsskolas izglītības iestāde "Sirdsapziņas skola"</t>
  </si>
  <si>
    <t>Pirmsskolas izglītības iestāde "Tince"</t>
  </si>
  <si>
    <t>Pirmsskolas izglītības iestāde "Tukuma Tautskola"</t>
  </si>
  <si>
    <t>Pirmsskolas izglītības iestāde Jūrmalas privātais bērnudārzs "GALAKTIKA"</t>
  </si>
  <si>
    <t>Pirmsskolas izglītības iestāde Montessori izglītības un attīstības centrs "Kates skola"</t>
  </si>
  <si>
    <t>Privātā pamatskola "Brīvā Austras skola"</t>
  </si>
  <si>
    <t>Privātā pirmsskola "Attīstības studija "Bambino""</t>
  </si>
  <si>
    <t>Privātā pirmsskola "CreaKids"</t>
  </si>
  <si>
    <t>Privātā pirmsskola Patnis</t>
  </si>
  <si>
    <t>Privātā pirmsskolas izglītības iestāde "BeBelv"</t>
  </si>
  <si>
    <t>Privātā pirmsskolas izglītības iestāde "Bizbizmārīte"</t>
  </si>
  <si>
    <t>Privātā pirmsskolas izglītības iestāde "Brīnumpupa"</t>
  </si>
  <si>
    <t>Privātā pirmsskolas izglītības iestāde "Burtu pasaulīte"</t>
  </si>
  <si>
    <t>Privātā pirmsskolas izglītības iestāde "Childcare"</t>
  </si>
  <si>
    <t>Privātā pirmsskolas izglītības iestāde "Ciemos pie pasakas"</t>
  </si>
  <si>
    <t>Privātā pirmsskolas izglītības iestāde "Draugi"</t>
  </si>
  <si>
    <t>Privātā pirmsskolas izglītības iestāde "Dudiņdārzs"</t>
  </si>
  <si>
    <t>Privātā pirmsskolas izglītības iestāde "DŪDA"</t>
  </si>
  <si>
    <t>Privātā pirmsskolas izglītības iestāde "Elma"</t>
  </si>
  <si>
    <t>Privātā pirmsskolas izglītības iestāde "Gregucis"</t>
  </si>
  <si>
    <t>Privātā pirmsskolas izglītības iestāde "Jēriņš"</t>
  </si>
  <si>
    <t>Privātā pirmsskolas izglītības iestāde "Jūrmalas Montesori skola"</t>
  </si>
  <si>
    <t>Privātā pirmsskolas izglītības iestāde "Karlson"</t>
  </si>
  <si>
    <t>Privātā pirmsskolas izglītības iestāde "Kā azotē"</t>
  </si>
  <si>
    <t>Privātā pirmsskolas izglītības iestāde "Knābis"</t>
  </si>
  <si>
    <t>Privātā pirmsskolas izglītības iestāde "Krabītis"</t>
  </si>
  <si>
    <t>Privātā pirmsskolas izglītības iestāde "Kukaramba"</t>
  </si>
  <si>
    <t>Privātā pirmsskolas izglītības iestāde "Laimes lācis"</t>
  </si>
  <si>
    <t>Privātā pirmsskolas izglītības iestāde "Langstiņi"</t>
  </si>
  <si>
    <t>Privātā Pirmsskolas izglītības iestāde "Lācīša namiņš"</t>
  </si>
  <si>
    <t>Privātā pirmsskolas izglītības iestāde "Lācītis MAO"</t>
  </si>
  <si>
    <t>Privātā pirmsskolas izglītības iestāde "Lāsīte"</t>
  </si>
  <si>
    <t>Privātā pirmsskolas izglītības iestāde "LIESMIŅAS"</t>
  </si>
  <si>
    <t>Privātā pirmsskolas izglītības iestāde "Lotte"</t>
  </si>
  <si>
    <t>Privātā pirmsskolas izglītības iestāde "m"Kripatiņas"</t>
  </si>
  <si>
    <t>Privātā pirmsskolas izglītības iestāde "Marijas Bērnu māja"</t>
  </si>
  <si>
    <t>Privātā pirmsskolas izglītības iestāde "Maza Rasiņa"</t>
  </si>
  <si>
    <t>Privātā pirmsskolas izglītības iestāde "Mazais Princis"</t>
  </si>
  <si>
    <t>Privātā pirmsskolas izglītības iestāde "MAZĀ PUPA"</t>
  </si>
  <si>
    <t>Privātā pirmsskolas izglītības iestāde "Maziņš kā jūra"</t>
  </si>
  <si>
    <t>Privātā pirmsskolas izglītības iestāde "Mazo bērnu skola"</t>
  </si>
  <si>
    <t>Privātā pirmsskolas izglītības iestāde "Mazputniņi"</t>
  </si>
  <si>
    <t>Privātā pirmsskolas izglītības iestāde "Mazulītis Rū"</t>
  </si>
  <si>
    <t>Privātā pirmsskolas izglītības iestāde "Mācos mācīties"</t>
  </si>
  <si>
    <t>Privātā pirmsskolas izglītības iestāde "Māja"</t>
  </si>
  <si>
    <t>Privātā pirmsskolas izglītības iestāde "MĀMIŅU KLUBA BĒRNUDĀRZS"</t>
  </si>
  <si>
    <t xml:space="preserve">Privātā pirmsskolas izglītības iestāde "Meža pasaka" </t>
  </si>
  <si>
    <t>Privātā pirmsskolas izglītības iestāde "Mikausis"</t>
  </si>
  <si>
    <t>Privātā pirmsskolas izglītības iestāde "Mikija skoliņa"</t>
  </si>
  <si>
    <t>Privātā pirmsskolas izglītības iestāde "MINIVILLA"</t>
  </si>
  <si>
    <t>Privātā pirmsskolas izglītības iestāde "Montesori bērnu māja "Darbīgās rociņas""</t>
  </si>
  <si>
    <t>Privātā pirmsskolas izglītības iestāde "Montesori pirmsskola Rīgele"</t>
  </si>
  <si>
    <t>Privātā pirmsskolas izglītības iestāde "Montesori puķu dārzs"</t>
  </si>
  <si>
    <t>Privātā pirmsskolas izglītības iestāde "Montessori bērnu attīstības centrs "Nākotnes māja""</t>
  </si>
  <si>
    <t>Privātā pirmsskolas izglītības iestāde "Motek"</t>
  </si>
  <si>
    <t>Privātā pirmsskolas izglītības iestāde "Multimetode"</t>
  </si>
  <si>
    <t>Privātā pirmsskolas izglītības iestāde "Mūsu Poga"</t>
  </si>
  <si>
    <t>Privātā pirmsskolas izglītības iestāde "PASAKU VALSTĪBA"</t>
  </si>
  <si>
    <t>Privātā pirmsskolas izglītības iestāde "Paulas Karlsons"</t>
  </si>
  <si>
    <t>Privātā pirmsskolas izglītības iestāde "Pērļu māja"</t>
  </si>
  <si>
    <t>Privātā pirmsskolas izglītības iestāde "Pētnieku darbnīca"</t>
  </si>
  <si>
    <t>Privātā pirmsskolas izglītības iestāde "Pikucis"</t>
  </si>
  <si>
    <t>Privātā pirmsskolas izglītības iestāde "Pirmie Soļi"</t>
  </si>
  <si>
    <t>Privātā pirmsskolas izglītības iestāde "Prosum"</t>
  </si>
  <si>
    <t>Privātā pirmsskolas izglītības iestāde "Puķuzirnis"</t>
  </si>
  <si>
    <t>Privātā pirmsskolas izglītības iestāde "Pumpurdārzs"</t>
  </si>
  <si>
    <t>Privātā pirmsskolas izglītības iestāde "Pūcīte"</t>
  </si>
  <si>
    <t>Privātā pirmsskolas izglītības iestāde "Pūčuks"</t>
  </si>
  <si>
    <t>Privātā pirmsskolas izglītības iestāde "Remeos"</t>
  </si>
  <si>
    <t>Privātā pirmsskolas izglītības iestāde "REZIDENCE LAUMIŅA"</t>
  </si>
  <si>
    <t>Privātā pirmsskolas izglītības iestāde "Rūķu nams"</t>
  </si>
  <si>
    <t>Privātā pirmsskolas izglītības iestāde "Saliņa"</t>
  </si>
  <si>
    <t>Privātā pirmsskolas izglītības iestāde "Saules bērnu dārzs"</t>
  </si>
  <si>
    <t>Privātā pirmsskolas izglītības iestāde "Saules Dārzs Mežaparkā"</t>
  </si>
  <si>
    <t>Privātā pirmsskolas izglītības iestāde "Saulespuķe"</t>
  </si>
  <si>
    <t>Privātā pirmsskolas izglītības iestāde "Saulīte"</t>
  </si>
  <si>
    <t>Privātā pirmsskolas izglītības iestāde "Sensorais bērnudārzs "Emīla skola""</t>
  </si>
  <si>
    <t>Privātā pirmsskolas izglītības iestāde "Six Senses International Preschool"</t>
  </si>
  <si>
    <t>Privātā pirmsskolas izglītības iestāde "Skola mazajiem Poga"</t>
  </si>
  <si>
    <t>Privātā pirmsskolas izglītības iestāde "Varavīksne"</t>
  </si>
  <si>
    <t>Privātā pirmsskolas izglītības iestāde "Varavīksnes putns"</t>
  </si>
  <si>
    <t>Privātā pirmsskolas izglītības iestāde "Vāverkaķis"</t>
  </si>
  <si>
    <t>Privātā pirmsskolas izglītības iestāde "Zelta Rasa"</t>
  </si>
  <si>
    <t>Privātā pirmsskolas izglītības iestāde "Zeltābeles pasaka"</t>
  </si>
  <si>
    <t>Privātā pirmsskolas izglītības iestāde "Zemenīte ABC"</t>
  </si>
  <si>
    <t>Privātā pirmsskolas izglītības iestāde "Zīle"</t>
  </si>
  <si>
    <t>Privātā pirmsskolas izglītības iestāde BONA FAVOLA</t>
  </si>
  <si>
    <t>Privātā sākumskola "Ķiparu nams"</t>
  </si>
  <si>
    <t>Privātā vidusskola "MAXVEL"</t>
  </si>
  <si>
    <t>Rīgas Centra pamatskola</t>
  </si>
  <si>
    <t>Rīgas Privātā pirmsskolas izglītības iestāde "Balu"</t>
  </si>
  <si>
    <t>Rīgas Starptautiskā skola</t>
  </si>
  <si>
    <t>Rīgas vispārizglītojošā privātā vidusskola "Evrika"</t>
  </si>
  <si>
    <t>Sākumskola "Montessori māja"</t>
  </si>
  <si>
    <t>SIA "Edgars un Tamāra" pirmsskolas izglītības iestāde "Pīlādzītis"</t>
  </si>
  <si>
    <t>SIA "Evons" pirmsskolas izglītības iestāde "Zvaigznīte"</t>
  </si>
  <si>
    <t>SIA "Mītavas Elektra" pirmsskolas izglītības iestāde "Varavīksne"</t>
  </si>
  <si>
    <t>SIA "Rīgas Vācu Skola"</t>
  </si>
  <si>
    <t>SIA "Rūķu māja" pirmsskolas izglītības iestāde</t>
  </si>
  <si>
    <t>Siguldas Valdorfa pirmsskolas izglītības iestāde</t>
  </si>
  <si>
    <t>Starptautiskā pirmsskolas izglītības iestāde "Putnu dārzs"</t>
  </si>
  <si>
    <t>Starptautiskā vidusskola "Ekziperī" SIA</t>
  </si>
  <si>
    <t>Tukuma alternatīvā pirmskola</t>
  </si>
  <si>
    <t>Valkas-Lugažu evaņģēliski luteriskās draudzes pirmsskolas izglītības iestāde "Gaismiņa"</t>
  </si>
  <si>
    <t>ŽILA VERNA RĪGAS FRANČU SKOLA</t>
  </si>
  <si>
    <t>Finansējuma sadalījums privātajām izglītības iestādēm vienam mēnesim: pirmskolas, eiro</t>
  </si>
  <si>
    <t>+ 8 €</t>
  </si>
  <si>
    <t>+ 10 €</t>
  </si>
  <si>
    <t>+ 13 €</t>
  </si>
  <si>
    <t>+ 14 €</t>
  </si>
  <si>
    <t>+ 11 €</t>
  </si>
  <si>
    <t>+ 12 €</t>
  </si>
  <si>
    <t>Finansējuma sadalījums privātajām izglītības iestādēm vienam mēnesim: skolas, eiro</t>
  </si>
  <si>
    <t>Viena izglītojamā izmaksu palielinājums, sākot ar 01.01.2023.</t>
  </si>
  <si>
    <t>Izglītojamo grupas</t>
  </si>
  <si>
    <t>pašvaldību dibinātās izglītības iestādes</t>
  </si>
  <si>
    <t>Pirmsskolas bērniem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</si>
</sst>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#,##0\ &quot;€&quot;;[Red]\-#,##0\ &quot;€&quot;"/>
    <numFmt numFmtId="164" formatCode="0.0%"/>
    <numFmt numFmtId="165" formatCode="#,##0_ ;[Red]\-#,##0\ "/>
    <numFmt numFmtId="166" formatCode="#,##0\ [$€-1]"/>
    <numFmt numFmtId="167" formatCode="#,##0\ &quot;€&quot;"/>
  </numFmts>
  <fonts count="16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Baltic"/>
      <charset val="186"/>
    </font>
    <font>
      <b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indexed="8"/>
      <name val="Times New Roman"/>
      <family val="1"/>
      <charset val="186"/>
    </font>
    <font>
      <sz val="11"/>
      <color indexed="8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0" fontId="3" fillId="0" borderId="0" applyBorder="0"/>
    <xf numFmtId="0" fontId="7" fillId="0" borderId="0"/>
    <xf numFmtId="0" fontId="3" fillId="0" borderId="0"/>
    <xf numFmtId="0" fontId="3" fillId="0" borderId="0" applyBorder="0"/>
  </cellStyleXfs>
  <cellXfs count="8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6" fontId="0" fillId="0" borderId="1" xfId="0" quotePrefix="1" applyNumberFormat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1" fillId="0" borderId="0" xfId="0" applyFont="1"/>
    <xf numFmtId="164" fontId="0" fillId="0" borderId="0" xfId="1" applyNumberFormat="1" applyFont="1"/>
    <xf numFmtId="0" fontId="0" fillId="0" borderId="1" xfId="0" applyBorder="1" applyAlignment="1">
      <alignment horizontal="center" vertical="center" wrapText="1"/>
    </xf>
    <xf numFmtId="3" fontId="4" fillId="0" borderId="4" xfId="2" applyNumberFormat="1" applyFont="1" applyFill="1" applyBorder="1" applyAlignment="1">
      <alignment vertical="center"/>
    </xf>
    <xf numFmtId="3" fontId="5" fillId="0" borderId="0" xfId="2" applyNumberFormat="1" applyFont="1" applyFill="1" applyBorder="1" applyAlignment="1">
      <alignment horizontal="centerContinuous" vertical="center"/>
    </xf>
    <xf numFmtId="3" fontId="5" fillId="0" borderId="0" xfId="2" applyNumberFormat="1" applyFont="1" applyFill="1" applyBorder="1" applyAlignment="1">
      <alignment horizontal="centerContinuous" vertical="center" wrapText="1"/>
    </xf>
    <xf numFmtId="0" fontId="5" fillId="0" borderId="0" xfId="2" applyFont="1" applyFill="1" applyBorder="1"/>
    <xf numFmtId="0" fontId="6" fillId="0" borderId="1" xfId="2" applyFont="1" applyFill="1" applyBorder="1" applyAlignment="1">
      <alignment vertical="center" wrapText="1"/>
    </xf>
    <xf numFmtId="3" fontId="8" fillId="0" borderId="1" xfId="3" quotePrefix="1" applyNumberFormat="1" applyFont="1" applyFill="1" applyBorder="1" applyAlignment="1">
      <alignment horizontal="center" vertical="center" wrapText="1"/>
    </xf>
    <xf numFmtId="3" fontId="9" fillId="0" borderId="1" xfId="3" quotePrefix="1" applyNumberFormat="1" applyFont="1" applyFill="1" applyBorder="1" applyAlignment="1">
      <alignment horizontal="center" vertical="center" wrapText="1"/>
    </xf>
    <xf numFmtId="0" fontId="6" fillId="0" borderId="0" xfId="2" applyFont="1" applyFill="1" applyBorder="1"/>
    <xf numFmtId="165" fontId="11" fillId="0" borderId="1" xfId="4" applyNumberFormat="1" applyFont="1" applyFill="1" applyBorder="1" applyAlignment="1" applyProtection="1">
      <alignment wrapText="1"/>
      <protection locked="0"/>
    </xf>
    <xf numFmtId="166" fontId="11" fillId="0" borderId="1" xfId="4" applyNumberFormat="1" applyFont="1" applyFill="1" applyBorder="1" applyAlignment="1" applyProtection="1">
      <alignment horizontal="right" wrapText="1"/>
      <protection locked="0"/>
    </xf>
    <xf numFmtId="166" fontId="5" fillId="0" borderId="1" xfId="2" applyNumberFormat="1" applyFont="1" applyFill="1" applyBorder="1" applyAlignment="1">
      <alignment horizontal="center"/>
    </xf>
    <xf numFmtId="0" fontId="5" fillId="0" borderId="0" xfId="2" applyFont="1" applyFill="1" applyBorder="1" applyAlignment="1">
      <alignment horizontal="center"/>
    </xf>
    <xf numFmtId="0" fontId="6" fillId="0" borderId="1" xfId="5" applyFont="1" applyFill="1" applyBorder="1" applyAlignment="1">
      <alignment horizontal="center"/>
    </xf>
    <xf numFmtId="0" fontId="6" fillId="0" borderId="1" xfId="5" applyFont="1" applyFill="1" applyBorder="1" applyAlignment="1">
      <alignment horizontal="right"/>
    </xf>
    <xf numFmtId="166" fontId="6" fillId="0" borderId="1" xfId="4" applyNumberFormat="1" applyFont="1" applyFill="1" applyBorder="1" applyAlignment="1" applyProtection="1">
      <alignment horizontal="right" wrapText="1"/>
      <protection locked="0"/>
    </xf>
    <xf numFmtId="4" fontId="6" fillId="0" borderId="1" xfId="4" applyNumberFormat="1" applyFont="1" applyFill="1" applyBorder="1" applyAlignment="1" applyProtection="1">
      <alignment horizontal="right" wrapText="1"/>
      <protection locked="0"/>
    </xf>
    <xf numFmtId="4" fontId="6" fillId="0" borderId="1" xfId="2" applyNumberFormat="1" applyFont="1" applyFill="1" applyBorder="1"/>
    <xf numFmtId="166" fontId="6" fillId="0" borderId="1" xfId="2" applyNumberFormat="1" applyFont="1" applyFill="1" applyBorder="1"/>
    <xf numFmtId="0" fontId="6" fillId="0" borderId="1" xfId="5" applyFont="1" applyFill="1" applyBorder="1" applyAlignment="1">
      <alignment horizontal="left"/>
    </xf>
    <xf numFmtId="3" fontId="6" fillId="0" borderId="0" xfId="2" applyNumberFormat="1" applyFont="1" applyFill="1" applyAlignment="1">
      <alignment horizontal="center"/>
    </xf>
    <xf numFmtId="3" fontId="6" fillId="0" borderId="0" xfId="2" applyNumberFormat="1" applyFont="1" applyFill="1" applyAlignment="1">
      <alignment horizontal="center" wrapText="1"/>
    </xf>
    <xf numFmtId="3" fontId="6" fillId="0" borderId="0" xfId="2" applyNumberFormat="1" applyFont="1" applyFill="1" applyBorder="1" applyAlignment="1">
      <alignment horizontal="center"/>
    </xf>
    <xf numFmtId="0" fontId="6" fillId="0" borderId="0" xfId="2" applyFont="1" applyFill="1"/>
    <xf numFmtId="0" fontId="6" fillId="0" borderId="0" xfId="2" applyFont="1" applyFill="1" applyAlignment="1">
      <alignment horizontal="left"/>
    </xf>
    <xf numFmtId="0" fontId="6" fillId="0" borderId="0" xfId="2" applyFont="1" applyFill="1" applyAlignment="1">
      <alignment horizontal="left" wrapText="1"/>
    </xf>
    <xf numFmtId="3" fontId="8" fillId="0" borderId="0" xfId="2" applyNumberFormat="1" applyFont="1" applyFill="1" applyBorder="1" applyAlignment="1">
      <alignment vertical="center" wrapText="1"/>
    </xf>
    <xf numFmtId="3" fontId="9" fillId="0" borderId="0" xfId="2" applyNumberFormat="1" applyFont="1" applyFill="1" applyBorder="1" applyAlignment="1">
      <alignment vertical="center" wrapText="1"/>
    </xf>
    <xf numFmtId="0" fontId="8" fillId="0" borderId="0" xfId="2" applyFont="1" applyFill="1" applyBorder="1"/>
    <xf numFmtId="0" fontId="12" fillId="0" borderId="1" xfId="2" applyFont="1" applyFill="1" applyBorder="1" applyAlignment="1">
      <alignment vertical="center" wrapText="1"/>
    </xf>
    <xf numFmtId="0" fontId="12" fillId="0" borderId="1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 wrapText="1"/>
    </xf>
    <xf numFmtId="0" fontId="8" fillId="0" borderId="1" xfId="2" applyFont="1" applyFill="1" applyBorder="1" applyAlignment="1">
      <alignment horizontal="left" vertical="center" wrapText="1"/>
    </xf>
    <xf numFmtId="3" fontId="8" fillId="0" borderId="1" xfId="3" applyNumberFormat="1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right"/>
    </xf>
    <xf numFmtId="0" fontId="12" fillId="0" borderId="0" xfId="2" applyFont="1" applyFill="1" applyBorder="1"/>
    <xf numFmtId="0" fontId="12" fillId="0" borderId="1" xfId="5" applyFont="1" applyFill="1" applyBorder="1" applyAlignment="1">
      <alignment horizontal="center"/>
    </xf>
    <xf numFmtId="0" fontId="12" fillId="0" borderId="1" xfId="5" applyFont="1" applyFill="1" applyBorder="1" applyAlignment="1">
      <alignment horizontal="left"/>
    </xf>
    <xf numFmtId="0" fontId="12" fillId="2" borderId="1" xfId="5" applyFont="1" applyFill="1" applyBorder="1" applyAlignment="1">
      <alignment horizontal="left"/>
    </xf>
    <xf numFmtId="3" fontId="12" fillId="0" borderId="1" xfId="4" applyNumberFormat="1" applyFont="1" applyFill="1" applyBorder="1" applyAlignment="1" applyProtection="1">
      <alignment horizontal="right" wrapText="1"/>
      <protection locked="0"/>
    </xf>
    <xf numFmtId="4" fontId="13" fillId="0" borderId="1" xfId="3" quotePrefix="1" applyNumberFormat="1" applyFont="1" applyFill="1" applyBorder="1" applyAlignment="1">
      <alignment horizontal="center" vertical="center" wrapText="1"/>
    </xf>
    <xf numFmtId="3" fontId="8" fillId="0" borderId="1" xfId="3" quotePrefix="1" applyNumberFormat="1" applyFont="1" applyFill="1" applyBorder="1" applyAlignment="1">
      <alignment vertical="center" wrapText="1"/>
    </xf>
    <xf numFmtId="4" fontId="12" fillId="0" borderId="1" xfId="2" applyNumberFormat="1" applyFont="1" applyFill="1" applyBorder="1"/>
    <xf numFmtId="3" fontId="12" fillId="0" borderId="1" xfId="2" applyNumberFormat="1" applyFont="1" applyFill="1" applyBorder="1"/>
    <xf numFmtId="3" fontId="14" fillId="0" borderId="0" xfId="4" applyNumberFormat="1" applyFont="1" applyFill="1" applyBorder="1" applyAlignment="1" applyProtection="1">
      <alignment horizontal="center" wrapText="1"/>
      <protection locked="0"/>
    </xf>
    <xf numFmtId="3" fontId="9" fillId="0" borderId="0" xfId="4" applyNumberFormat="1" applyFont="1" applyFill="1" applyBorder="1" applyAlignment="1" applyProtection="1">
      <alignment horizontal="center" wrapText="1"/>
      <protection locked="0"/>
    </xf>
    <xf numFmtId="0" fontId="12" fillId="0" borderId="0" xfId="2" applyFont="1" applyFill="1" applyBorder="1" applyAlignment="1">
      <alignment horizontal="left" wrapText="1"/>
    </xf>
    <xf numFmtId="0" fontId="8" fillId="0" borderId="0" xfId="2" applyFont="1" applyFill="1" applyBorder="1" applyAlignment="1">
      <alignment horizontal="center"/>
    </xf>
    <xf numFmtId="0" fontId="12" fillId="0" borderId="0" xfId="2" applyFont="1" applyFill="1"/>
    <xf numFmtId="0" fontId="12" fillId="0" borderId="0" xfId="2" applyFont="1" applyFill="1" applyAlignment="1">
      <alignment horizontal="left"/>
    </xf>
    <xf numFmtId="0" fontId="12" fillId="0" borderId="0" xfId="2" applyFont="1" applyFill="1" applyAlignment="1">
      <alignment horizontal="left" wrapText="1"/>
    </xf>
    <xf numFmtId="0" fontId="13" fillId="0" borderId="0" xfId="2" applyFont="1" applyFill="1" applyAlignment="1">
      <alignment horizontal="left" wrapText="1"/>
    </xf>
    <xf numFmtId="167" fontId="0" fillId="0" borderId="1" xfId="0" applyNumberFormat="1" applyBorder="1" applyAlignment="1">
      <alignment horizontal="center" vertical="center"/>
    </xf>
    <xf numFmtId="0" fontId="13" fillId="0" borderId="1" xfId="5" applyFont="1" applyFill="1" applyBorder="1" applyAlignment="1">
      <alignment vertical="center"/>
    </xf>
    <xf numFmtId="0" fontId="13" fillId="0" borderId="1" xfId="2" applyFont="1" applyFill="1" applyBorder="1" applyAlignment="1">
      <alignment vertical="center"/>
    </xf>
    <xf numFmtId="3" fontId="12" fillId="0" borderId="3" xfId="4" applyNumberFormat="1" applyFont="1" applyFill="1" applyBorder="1" applyAlignment="1" applyProtection="1">
      <alignment horizontal="right" wrapText="1"/>
      <protection locked="0"/>
    </xf>
    <xf numFmtId="0" fontId="12" fillId="0" borderId="1" xfId="5" applyFont="1" applyFill="1" applyBorder="1" applyAlignment="1">
      <alignment vertical="center"/>
    </xf>
    <xf numFmtId="0" fontId="12" fillId="0" borderId="1" xfId="2" applyFont="1" applyFill="1" applyBorder="1" applyAlignment="1">
      <alignment vertical="center"/>
    </xf>
    <xf numFmtId="165" fontId="15" fillId="0" borderId="1" xfId="4" applyNumberFormat="1" applyFont="1" applyFill="1" applyBorder="1" applyAlignment="1" applyProtection="1">
      <alignment vertical="center" wrapText="1"/>
      <protection locked="0"/>
    </xf>
    <xf numFmtId="3" fontId="12" fillId="0" borderId="1" xfId="3" quotePrefix="1" applyNumberFormat="1" applyFont="1" applyFill="1" applyBorder="1" applyAlignment="1">
      <alignment vertical="center" wrapText="1"/>
    </xf>
    <xf numFmtId="0" fontId="12" fillId="0" borderId="0" xfId="2" applyFont="1" applyFill="1" applyBorder="1" applyAlignment="1">
      <alignment horizontal="center"/>
    </xf>
    <xf numFmtId="165" fontId="13" fillId="0" borderId="1" xfId="4" applyNumberFormat="1" applyFont="1" applyFill="1" applyBorder="1" applyAlignment="1" applyProtection="1">
      <alignment horizontal="left" vertical="center"/>
      <protection locked="0"/>
    </xf>
    <xf numFmtId="0" fontId="0" fillId="0" borderId="2" xfId="0" applyBorder="1"/>
    <xf numFmtId="0" fontId="0" fillId="0" borderId="1" xfId="0" applyBorder="1" applyAlignment="1">
      <alignment horizontal="centerContinuous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5" fontId="14" fillId="0" borderId="0" xfId="4" applyNumberFormat="1" applyFont="1" applyFill="1" applyBorder="1" applyAlignment="1" applyProtection="1">
      <alignment horizontal="center" wrapText="1"/>
      <protection locked="0"/>
    </xf>
  </cellXfs>
  <cellStyles count="6">
    <cellStyle name="Normal" xfId="0" builtinId="0"/>
    <cellStyle name="Normal 2" xfId="4"/>
    <cellStyle name="Normal 2 2" xfId="2"/>
    <cellStyle name="Normal_Dažādi" xfId="5"/>
    <cellStyle name="Normal_Sadale_2009._Int.sk._normatīvs" xfId="3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9"/>
  <sheetViews>
    <sheetView showGridLines="0" tabSelected="1" zoomScale="115" zoomScaleNormal="115" workbookViewId="0">
      <selection activeCell="A4" sqref="A4:A5"/>
    </sheetView>
  </sheetViews>
  <sheetFormatPr defaultRowHeight="14.4" x14ac:dyDescent="0.3"/>
  <cols>
    <col min="1" max="1" width="22.88671875" bestFit="1" customWidth="1"/>
    <col min="2" max="2" width="16.33203125" customWidth="1"/>
    <col min="3" max="3" width="19.44140625" customWidth="1"/>
    <col min="4" max="4" width="25.33203125" customWidth="1"/>
    <col min="5" max="5" width="22.109375" customWidth="1"/>
    <col min="6" max="6" width="21.88671875" customWidth="1"/>
    <col min="7" max="7" width="12.6640625" bestFit="1" customWidth="1"/>
  </cols>
  <sheetData>
    <row r="2" spans="1:7" x14ac:dyDescent="0.3">
      <c r="A2" s="5" t="s">
        <v>7</v>
      </c>
      <c r="B2" s="5"/>
    </row>
    <row r="3" spans="1:7" ht="11.25" customHeight="1" x14ac:dyDescent="0.3"/>
    <row r="4" spans="1:7" x14ac:dyDescent="0.3">
      <c r="A4" s="75" t="s">
        <v>256</v>
      </c>
      <c r="B4" s="76" t="s">
        <v>255</v>
      </c>
      <c r="C4" s="77"/>
      <c r="D4" s="78"/>
      <c r="E4" s="70" t="s">
        <v>0</v>
      </c>
      <c r="F4" s="70"/>
      <c r="G4" s="71" t="s">
        <v>14</v>
      </c>
    </row>
    <row r="5" spans="1:7" ht="28.8" x14ac:dyDescent="0.3">
      <c r="A5" s="75"/>
      <c r="B5" s="7" t="s">
        <v>119</v>
      </c>
      <c r="C5" s="7" t="s">
        <v>117</v>
      </c>
      <c r="D5" s="7" t="s">
        <v>118</v>
      </c>
      <c r="E5" s="2" t="s">
        <v>257</v>
      </c>
      <c r="F5" s="2" t="s">
        <v>1</v>
      </c>
      <c r="G5" s="72"/>
    </row>
    <row r="6" spans="1:7" x14ac:dyDescent="0.3">
      <c r="A6" s="1" t="s">
        <v>2</v>
      </c>
      <c r="B6" s="59">
        <v>94</v>
      </c>
      <c r="C6" s="3" t="s">
        <v>249</v>
      </c>
      <c r="D6" s="59">
        <v>104</v>
      </c>
      <c r="E6" s="73">
        <f>'Pašvaldību skolas'!G3*12</f>
        <v>34506336</v>
      </c>
      <c r="F6" s="73">
        <f>'Privātās skolas'!I3*12</f>
        <v>1263552</v>
      </c>
      <c r="G6" s="73">
        <f>E6+F6</f>
        <v>35769888</v>
      </c>
    </row>
    <row r="7" spans="1:7" x14ac:dyDescent="0.3">
      <c r="A7" s="1" t="s">
        <v>3</v>
      </c>
      <c r="B7" s="59">
        <v>121</v>
      </c>
      <c r="C7" s="4" t="s">
        <v>250</v>
      </c>
      <c r="D7" s="59">
        <f>B7+13</f>
        <v>134</v>
      </c>
      <c r="E7" s="74"/>
      <c r="F7" s="74"/>
      <c r="G7" s="74"/>
    </row>
    <row r="8" spans="1:7" x14ac:dyDescent="0.3">
      <c r="A8" s="1" t="s">
        <v>4</v>
      </c>
      <c r="B8" s="59">
        <v>130</v>
      </c>
      <c r="C8" s="4" t="s">
        <v>251</v>
      </c>
      <c r="D8" s="59">
        <f>B8+14</f>
        <v>144</v>
      </c>
      <c r="E8" s="74"/>
      <c r="F8" s="74"/>
      <c r="G8" s="74"/>
    </row>
    <row r="9" spans="1:7" x14ac:dyDescent="0.3">
      <c r="A9" s="1" t="s">
        <v>5</v>
      </c>
      <c r="B9" s="59">
        <v>108</v>
      </c>
      <c r="C9" s="4" t="s">
        <v>252</v>
      </c>
      <c r="D9" s="59">
        <f>B9+11</f>
        <v>119</v>
      </c>
      <c r="E9" s="74"/>
      <c r="F9" s="74"/>
      <c r="G9" s="74"/>
    </row>
    <row r="10" spans="1:7" x14ac:dyDescent="0.3">
      <c r="A10" s="1" t="s">
        <v>6</v>
      </c>
      <c r="B10" s="59">
        <v>115</v>
      </c>
      <c r="C10" s="4" t="s">
        <v>253</v>
      </c>
      <c r="D10" s="59">
        <f>B10+12</f>
        <v>127</v>
      </c>
      <c r="E10" s="74"/>
      <c r="F10" s="74"/>
      <c r="G10" s="74"/>
    </row>
    <row r="11" spans="1:7" x14ac:dyDescent="0.3">
      <c r="A11" s="69" t="s">
        <v>258</v>
      </c>
      <c r="B11" s="59">
        <v>82</v>
      </c>
      <c r="C11" s="4" t="s">
        <v>248</v>
      </c>
      <c r="D11" s="59">
        <f>B11+8</f>
        <v>90</v>
      </c>
      <c r="E11" s="59">
        <f>'Pašvaldību pirmskolas'!G3*12</f>
        <v>5158512</v>
      </c>
      <c r="F11" s="59">
        <f>'Privātās pirmskolas'!H3*12</f>
        <v>313680</v>
      </c>
      <c r="G11" s="59">
        <f>E11+F11</f>
        <v>5472192</v>
      </c>
    </row>
    <row r="19" spans="1:2" x14ac:dyDescent="0.3">
      <c r="A19" s="6"/>
      <c r="B19" s="6"/>
    </row>
  </sheetData>
  <mergeCells count="6">
    <mergeCell ref="G4:G5"/>
    <mergeCell ref="G6:G10"/>
    <mergeCell ref="E6:E10"/>
    <mergeCell ref="F6:F10"/>
    <mergeCell ref="A4:A5"/>
    <mergeCell ref="B4:D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0E1FF"/>
  </sheetPr>
  <dimension ref="A1:H53"/>
  <sheetViews>
    <sheetView showGridLines="0" zoomScaleNormal="100" workbookViewId="0">
      <selection activeCell="A3" sqref="A3"/>
    </sheetView>
  </sheetViews>
  <sheetFormatPr defaultColWidth="9.109375" defaultRowHeight="13.8" x14ac:dyDescent="0.25"/>
  <cols>
    <col min="1" max="1" width="5" style="30" customWidth="1"/>
    <col min="2" max="2" width="23.44140625" style="31" customWidth="1"/>
    <col min="3" max="3" width="13.33203125" style="32" customWidth="1"/>
    <col min="4" max="4" width="10.88671875" style="32" customWidth="1"/>
    <col min="5" max="5" width="13.33203125" style="32" customWidth="1"/>
    <col min="6" max="6" width="9.109375" style="15" customWidth="1"/>
    <col min="7" max="7" width="13.109375" style="15" bestFit="1" customWidth="1"/>
    <col min="8" max="8" width="12.109375" style="15" customWidth="1"/>
    <col min="9" max="16384" width="9.109375" style="15"/>
  </cols>
  <sheetData>
    <row r="1" spans="1:8" s="11" customFormat="1" ht="32.25" customHeight="1" x14ac:dyDescent="0.25">
      <c r="A1" s="8" t="s">
        <v>120</v>
      </c>
      <c r="B1" s="9"/>
      <c r="C1" s="10"/>
      <c r="D1" s="10"/>
      <c r="E1" s="10"/>
    </row>
    <row r="2" spans="1:8" ht="58.95" customHeight="1" x14ac:dyDescent="0.25">
      <c r="A2" s="12" t="s">
        <v>8</v>
      </c>
      <c r="B2" s="12" t="s">
        <v>9</v>
      </c>
      <c r="C2" s="13" t="s">
        <v>10</v>
      </c>
      <c r="D2" s="14" t="s">
        <v>11</v>
      </c>
      <c r="E2" s="13" t="s">
        <v>12</v>
      </c>
      <c r="F2" s="13" t="s">
        <v>13</v>
      </c>
      <c r="G2" s="13" t="s">
        <v>14</v>
      </c>
      <c r="H2" s="11"/>
    </row>
    <row r="3" spans="1:8" s="19" customFormat="1" ht="15" customHeight="1" x14ac:dyDescent="0.25">
      <c r="A3" s="16"/>
      <c r="B3" s="16" t="s">
        <v>14</v>
      </c>
      <c r="C3" s="17">
        <f>C4+C5+C6+C7+C8+C9+C10+C11+C12+C13+C14+C15+C16+C18+C19+C20+C21+C22+C17+C23+C24+C25+C26+C27+C28+C29+C30+C31+C32+C33+C34+C35+C36+C37+C38+C39+C40+C41+C42+C43+C44+C45+C46</f>
        <v>2471616</v>
      </c>
      <c r="D3" s="17" t="s">
        <v>15</v>
      </c>
      <c r="E3" s="17">
        <f>SUM(E4:E46)</f>
        <v>4609460</v>
      </c>
      <c r="F3" s="17" t="s">
        <v>15</v>
      </c>
      <c r="G3" s="18">
        <f>SUM(G4:G46)</f>
        <v>2875528</v>
      </c>
    </row>
    <row r="4" spans="1:8" x14ac:dyDescent="0.25">
      <c r="A4" s="20">
        <v>1</v>
      </c>
      <c r="B4" s="21" t="s">
        <v>16</v>
      </c>
      <c r="C4" s="22">
        <v>812789</v>
      </c>
      <c r="D4" s="23">
        <v>1.07</v>
      </c>
      <c r="E4" s="22">
        <v>1377451</v>
      </c>
      <c r="F4" s="24">
        <v>1.01</v>
      </c>
      <c r="G4" s="25">
        <f t="shared" ref="G4:G46" si="0">C4*F4</f>
        <v>820917</v>
      </c>
    </row>
    <row r="5" spans="1:8" x14ac:dyDescent="0.25">
      <c r="A5" s="20">
        <f>+A4+1</f>
        <v>2</v>
      </c>
      <c r="B5" s="21" t="s">
        <v>17</v>
      </c>
      <c r="C5" s="22">
        <v>109805</v>
      </c>
      <c r="D5" s="23">
        <v>1.07</v>
      </c>
      <c r="E5" s="22">
        <v>186163</v>
      </c>
      <c r="F5" s="24">
        <v>1.07</v>
      </c>
      <c r="G5" s="25">
        <f t="shared" si="0"/>
        <v>117491</v>
      </c>
    </row>
    <row r="6" spans="1:8" x14ac:dyDescent="0.25">
      <c r="A6" s="20">
        <v>3</v>
      </c>
      <c r="B6" s="21" t="s">
        <v>18</v>
      </c>
      <c r="C6" s="22">
        <v>86616</v>
      </c>
      <c r="D6" s="23">
        <v>1.07</v>
      </c>
      <c r="E6" s="22">
        <v>146204</v>
      </c>
      <c r="F6" s="24">
        <v>1.07</v>
      </c>
      <c r="G6" s="25">
        <f t="shared" si="0"/>
        <v>92679</v>
      </c>
    </row>
    <row r="7" spans="1:8" x14ac:dyDescent="0.25">
      <c r="A7" s="20">
        <v>4</v>
      </c>
      <c r="B7" s="21" t="s">
        <v>19</v>
      </c>
      <c r="C7" s="22">
        <v>56738</v>
      </c>
      <c r="D7" s="23">
        <v>1.07</v>
      </c>
      <c r="E7" s="22">
        <v>96096</v>
      </c>
      <c r="F7" s="24">
        <v>1.04</v>
      </c>
      <c r="G7" s="25">
        <f t="shared" si="0"/>
        <v>59008</v>
      </c>
    </row>
    <row r="8" spans="1:8" x14ac:dyDescent="0.25">
      <c r="A8" s="20">
        <v>5</v>
      </c>
      <c r="B8" s="21" t="s">
        <v>20</v>
      </c>
      <c r="C8" s="22">
        <v>97722</v>
      </c>
      <c r="D8" s="23">
        <v>1.07</v>
      </c>
      <c r="E8" s="22">
        <v>165496</v>
      </c>
      <c r="F8" s="24">
        <v>1.07</v>
      </c>
      <c r="G8" s="25">
        <f t="shared" si="0"/>
        <v>104563</v>
      </c>
    </row>
    <row r="9" spans="1:8" x14ac:dyDescent="0.25">
      <c r="A9" s="20">
        <v>6</v>
      </c>
      <c r="B9" s="21" t="s">
        <v>21</v>
      </c>
      <c r="C9" s="22">
        <v>44866</v>
      </c>
      <c r="D9" s="23">
        <v>1.07</v>
      </c>
      <c r="E9" s="22">
        <v>75982</v>
      </c>
      <c r="F9" s="24">
        <v>1.07</v>
      </c>
      <c r="G9" s="25">
        <f t="shared" si="0"/>
        <v>48007</v>
      </c>
    </row>
    <row r="10" spans="1:8" x14ac:dyDescent="0.25">
      <c r="A10" s="20">
        <v>7</v>
      </c>
      <c r="B10" s="21" t="s">
        <v>22</v>
      </c>
      <c r="C10" s="22">
        <v>51441</v>
      </c>
      <c r="D10" s="23">
        <v>1.07</v>
      </c>
      <c r="E10" s="22">
        <v>86827</v>
      </c>
      <c r="F10" s="24">
        <v>1.05</v>
      </c>
      <c r="G10" s="25">
        <f t="shared" si="0"/>
        <v>54013</v>
      </c>
    </row>
    <row r="11" spans="1:8" x14ac:dyDescent="0.25">
      <c r="A11" s="20">
        <v>8</v>
      </c>
      <c r="B11" s="26" t="s">
        <v>23</v>
      </c>
      <c r="C11" s="22">
        <v>36569</v>
      </c>
      <c r="D11" s="23">
        <v>1.3</v>
      </c>
      <c r="E11" s="22">
        <v>74958</v>
      </c>
      <c r="F11" s="24">
        <v>1.37</v>
      </c>
      <c r="G11" s="25">
        <f t="shared" si="0"/>
        <v>50100</v>
      </c>
    </row>
    <row r="12" spans="1:8" x14ac:dyDescent="0.25">
      <c r="A12" s="20">
        <v>9</v>
      </c>
      <c r="B12" s="26" t="s">
        <v>24</v>
      </c>
      <c r="C12" s="22">
        <v>17900</v>
      </c>
      <c r="D12" s="23">
        <v>1.41</v>
      </c>
      <c r="E12" s="22">
        <v>39755</v>
      </c>
      <c r="F12" s="24">
        <v>1.32</v>
      </c>
      <c r="G12" s="25">
        <f t="shared" si="0"/>
        <v>23628</v>
      </c>
    </row>
    <row r="13" spans="1:8" x14ac:dyDescent="0.25">
      <c r="A13" s="20">
        <v>10</v>
      </c>
      <c r="B13" s="26" t="s">
        <v>25</v>
      </c>
      <c r="C13" s="22">
        <v>22316</v>
      </c>
      <c r="D13" s="23">
        <v>1.41</v>
      </c>
      <c r="E13" s="22">
        <v>49543</v>
      </c>
      <c r="F13" s="24">
        <v>1.4</v>
      </c>
      <c r="G13" s="25">
        <f t="shared" si="0"/>
        <v>31242</v>
      </c>
    </row>
    <row r="14" spans="1:8" x14ac:dyDescent="0.25">
      <c r="A14" s="20">
        <v>11</v>
      </c>
      <c r="B14" s="26" t="s">
        <v>26</v>
      </c>
      <c r="C14" s="22">
        <v>26196</v>
      </c>
      <c r="D14" s="23">
        <v>1.07</v>
      </c>
      <c r="E14" s="22">
        <v>44218</v>
      </c>
      <c r="F14" s="24">
        <v>1.18</v>
      </c>
      <c r="G14" s="25">
        <f t="shared" si="0"/>
        <v>30911</v>
      </c>
    </row>
    <row r="15" spans="1:8" x14ac:dyDescent="0.25">
      <c r="A15" s="20">
        <v>12</v>
      </c>
      <c r="B15" s="26" t="s">
        <v>27</v>
      </c>
      <c r="C15" s="22">
        <v>24713</v>
      </c>
      <c r="D15" s="23">
        <v>1.41</v>
      </c>
      <c r="E15" s="22">
        <v>54900</v>
      </c>
      <c r="F15" s="24">
        <v>1.35</v>
      </c>
      <c r="G15" s="25">
        <f t="shared" si="0"/>
        <v>33363</v>
      </c>
    </row>
    <row r="16" spans="1:8" x14ac:dyDescent="0.25">
      <c r="A16" s="20">
        <v>13</v>
      </c>
      <c r="B16" s="26" t="s">
        <v>28</v>
      </c>
      <c r="C16" s="22">
        <v>57889</v>
      </c>
      <c r="D16" s="23">
        <v>1.3</v>
      </c>
      <c r="E16" s="22">
        <v>118533</v>
      </c>
      <c r="F16" s="24">
        <v>1.31</v>
      </c>
      <c r="G16" s="25">
        <f t="shared" si="0"/>
        <v>75835</v>
      </c>
    </row>
    <row r="17" spans="1:7" x14ac:dyDescent="0.25">
      <c r="A17" s="20">
        <v>14</v>
      </c>
      <c r="B17" s="26" t="s">
        <v>29</v>
      </c>
      <c r="C17" s="22">
        <v>51774</v>
      </c>
      <c r="D17" s="23">
        <v>1.3</v>
      </c>
      <c r="E17" s="22">
        <v>106471</v>
      </c>
      <c r="F17" s="24">
        <v>1.35</v>
      </c>
      <c r="G17" s="25">
        <f t="shared" si="0"/>
        <v>69895</v>
      </c>
    </row>
    <row r="18" spans="1:7" x14ac:dyDescent="0.25">
      <c r="A18" s="20">
        <v>15</v>
      </c>
      <c r="B18" s="26" t="s">
        <v>30</v>
      </c>
      <c r="C18" s="22">
        <v>41583</v>
      </c>
      <c r="D18" s="23">
        <v>1.41</v>
      </c>
      <c r="E18" s="22">
        <v>92417</v>
      </c>
      <c r="F18" s="24">
        <v>1.41</v>
      </c>
      <c r="G18" s="25">
        <f t="shared" si="0"/>
        <v>58632</v>
      </c>
    </row>
    <row r="19" spans="1:7" x14ac:dyDescent="0.25">
      <c r="A19" s="20">
        <v>16</v>
      </c>
      <c r="B19" s="26" t="s">
        <v>31</v>
      </c>
      <c r="C19" s="22">
        <v>36729</v>
      </c>
      <c r="D19" s="23">
        <v>1.3</v>
      </c>
      <c r="E19" s="22">
        <v>75236</v>
      </c>
      <c r="F19" s="24">
        <v>1.33</v>
      </c>
      <c r="G19" s="25">
        <f t="shared" si="0"/>
        <v>48850</v>
      </c>
    </row>
    <row r="20" spans="1:7" x14ac:dyDescent="0.25">
      <c r="A20" s="20">
        <v>17</v>
      </c>
      <c r="B20" s="26" t="s">
        <v>32</v>
      </c>
      <c r="C20" s="22">
        <v>21421</v>
      </c>
      <c r="D20" s="23">
        <v>1.41</v>
      </c>
      <c r="E20" s="22">
        <v>47614</v>
      </c>
      <c r="F20" s="24">
        <v>1.37</v>
      </c>
      <c r="G20" s="25">
        <f t="shared" si="0"/>
        <v>29347</v>
      </c>
    </row>
    <row r="21" spans="1:7" x14ac:dyDescent="0.25">
      <c r="A21" s="20">
        <v>18</v>
      </c>
      <c r="B21" s="26" t="s">
        <v>33</v>
      </c>
      <c r="C21" s="22">
        <v>39505</v>
      </c>
      <c r="D21" s="23">
        <v>1.35</v>
      </c>
      <c r="E21" s="22">
        <v>84213</v>
      </c>
      <c r="F21" s="24">
        <v>1.37</v>
      </c>
      <c r="G21" s="25">
        <f t="shared" si="0"/>
        <v>54122</v>
      </c>
    </row>
    <row r="22" spans="1:7" x14ac:dyDescent="0.25">
      <c r="A22" s="20">
        <v>19</v>
      </c>
      <c r="B22" s="26" t="s">
        <v>34</v>
      </c>
      <c r="C22" s="22">
        <v>55060</v>
      </c>
      <c r="D22" s="23">
        <v>1.3</v>
      </c>
      <c r="E22" s="22">
        <v>113378</v>
      </c>
      <c r="F22" s="24">
        <v>1.27</v>
      </c>
      <c r="G22" s="25">
        <f t="shared" si="0"/>
        <v>69926</v>
      </c>
    </row>
    <row r="23" spans="1:7" x14ac:dyDescent="0.25">
      <c r="A23" s="20">
        <v>20</v>
      </c>
      <c r="B23" s="26" t="s">
        <v>35</v>
      </c>
      <c r="C23" s="22">
        <v>21600</v>
      </c>
      <c r="D23" s="23">
        <v>1.41</v>
      </c>
      <c r="E23" s="22">
        <v>47940</v>
      </c>
      <c r="F23" s="24">
        <v>1.39</v>
      </c>
      <c r="G23" s="25">
        <f t="shared" si="0"/>
        <v>30024</v>
      </c>
    </row>
    <row r="24" spans="1:7" x14ac:dyDescent="0.25">
      <c r="A24" s="20">
        <v>21</v>
      </c>
      <c r="B24" s="26" t="s">
        <v>36</v>
      </c>
      <c r="C24" s="22">
        <v>36066</v>
      </c>
      <c r="D24" s="23">
        <v>1.35</v>
      </c>
      <c r="E24" s="22">
        <v>76758</v>
      </c>
      <c r="F24" s="24">
        <v>1.3</v>
      </c>
      <c r="G24" s="25">
        <f t="shared" si="0"/>
        <v>46886</v>
      </c>
    </row>
    <row r="25" spans="1:7" x14ac:dyDescent="0.25">
      <c r="A25" s="20">
        <v>22</v>
      </c>
      <c r="B25" s="26" t="s">
        <v>37</v>
      </c>
      <c r="C25" s="22">
        <v>37862</v>
      </c>
      <c r="D25" s="23">
        <v>1.07</v>
      </c>
      <c r="E25" s="22">
        <v>63955</v>
      </c>
      <c r="F25" s="24">
        <v>1.17</v>
      </c>
      <c r="G25" s="25">
        <f t="shared" si="0"/>
        <v>44299</v>
      </c>
    </row>
    <row r="26" spans="1:7" x14ac:dyDescent="0.25">
      <c r="A26" s="20">
        <v>23</v>
      </c>
      <c r="B26" s="26" t="s">
        <v>38</v>
      </c>
      <c r="C26" s="22">
        <v>30473</v>
      </c>
      <c r="D26" s="23">
        <v>1.35</v>
      </c>
      <c r="E26" s="22">
        <v>64842</v>
      </c>
      <c r="F26" s="24">
        <v>1.35</v>
      </c>
      <c r="G26" s="25">
        <f t="shared" si="0"/>
        <v>41139</v>
      </c>
    </row>
    <row r="27" spans="1:7" x14ac:dyDescent="0.25">
      <c r="A27" s="20">
        <v>24</v>
      </c>
      <c r="B27" s="26" t="s">
        <v>39</v>
      </c>
      <c r="C27" s="22">
        <v>13219</v>
      </c>
      <c r="D27" s="23">
        <v>1.3</v>
      </c>
      <c r="E27" s="22">
        <v>27062</v>
      </c>
      <c r="F27" s="24">
        <v>1.3</v>
      </c>
      <c r="G27" s="25">
        <f t="shared" si="0"/>
        <v>17185</v>
      </c>
    </row>
    <row r="28" spans="1:7" x14ac:dyDescent="0.25">
      <c r="A28" s="20">
        <v>25</v>
      </c>
      <c r="B28" s="26" t="s">
        <v>40</v>
      </c>
      <c r="C28" s="22">
        <v>23139</v>
      </c>
      <c r="D28" s="23">
        <v>1.41</v>
      </c>
      <c r="E28" s="22">
        <v>51448</v>
      </c>
      <c r="F28" s="24">
        <v>1.35</v>
      </c>
      <c r="G28" s="25">
        <f t="shared" si="0"/>
        <v>31238</v>
      </c>
    </row>
    <row r="29" spans="1:7" x14ac:dyDescent="0.25">
      <c r="A29" s="20">
        <v>26</v>
      </c>
      <c r="B29" s="26" t="s">
        <v>41</v>
      </c>
      <c r="C29" s="22">
        <v>33996</v>
      </c>
      <c r="D29" s="23">
        <v>1.35</v>
      </c>
      <c r="E29" s="22">
        <v>72295</v>
      </c>
      <c r="F29" s="24">
        <v>1.38</v>
      </c>
      <c r="G29" s="25">
        <f t="shared" si="0"/>
        <v>46914</v>
      </c>
    </row>
    <row r="30" spans="1:7" x14ac:dyDescent="0.25">
      <c r="A30" s="20">
        <v>27</v>
      </c>
      <c r="B30" s="26" t="s">
        <v>42</v>
      </c>
      <c r="C30" s="22">
        <v>52725</v>
      </c>
      <c r="D30" s="23">
        <v>1.07</v>
      </c>
      <c r="E30" s="22">
        <v>89026</v>
      </c>
      <c r="F30" s="24">
        <v>1.17</v>
      </c>
      <c r="G30" s="25">
        <f t="shared" si="0"/>
        <v>61688</v>
      </c>
    </row>
    <row r="31" spans="1:7" x14ac:dyDescent="0.25">
      <c r="A31" s="20">
        <v>28</v>
      </c>
      <c r="B31" s="26" t="s">
        <v>43</v>
      </c>
      <c r="C31" s="22">
        <v>82173</v>
      </c>
      <c r="D31" s="23">
        <v>1.3</v>
      </c>
      <c r="E31" s="22">
        <v>168384</v>
      </c>
      <c r="F31" s="24">
        <v>1.3</v>
      </c>
      <c r="G31" s="25">
        <f t="shared" si="0"/>
        <v>106825</v>
      </c>
    </row>
    <row r="32" spans="1:7" x14ac:dyDescent="0.25">
      <c r="A32" s="20">
        <v>29</v>
      </c>
      <c r="B32" s="26" t="s">
        <v>44</v>
      </c>
      <c r="C32" s="22">
        <v>22328</v>
      </c>
      <c r="D32" s="23">
        <v>1.07</v>
      </c>
      <c r="E32" s="22">
        <v>37696</v>
      </c>
      <c r="F32" s="24">
        <v>1.1399999999999999</v>
      </c>
      <c r="G32" s="25">
        <f t="shared" si="0"/>
        <v>25454</v>
      </c>
    </row>
    <row r="33" spans="1:7" x14ac:dyDescent="0.25">
      <c r="A33" s="20">
        <v>30</v>
      </c>
      <c r="B33" s="26" t="s">
        <v>45</v>
      </c>
      <c r="C33" s="22">
        <v>18803</v>
      </c>
      <c r="D33" s="23">
        <v>1.35</v>
      </c>
      <c r="E33" s="22">
        <v>39994</v>
      </c>
      <c r="F33" s="24">
        <v>1.35</v>
      </c>
      <c r="G33" s="25">
        <f t="shared" si="0"/>
        <v>25384</v>
      </c>
    </row>
    <row r="34" spans="1:7" x14ac:dyDescent="0.25">
      <c r="A34" s="20">
        <v>31</v>
      </c>
      <c r="B34" s="26" t="s">
        <v>46</v>
      </c>
      <c r="C34" s="22">
        <v>27637</v>
      </c>
      <c r="D34" s="23">
        <v>1.41</v>
      </c>
      <c r="E34" s="22">
        <v>61572</v>
      </c>
      <c r="F34" s="24">
        <v>1.41</v>
      </c>
      <c r="G34" s="25">
        <f t="shared" si="0"/>
        <v>38968</v>
      </c>
    </row>
    <row r="35" spans="1:7" x14ac:dyDescent="0.25">
      <c r="A35" s="20">
        <v>32</v>
      </c>
      <c r="B35" s="26" t="s">
        <v>47</v>
      </c>
      <c r="C35" s="22">
        <v>35656</v>
      </c>
      <c r="D35" s="23">
        <v>1.07</v>
      </c>
      <c r="E35" s="22">
        <v>60223</v>
      </c>
      <c r="F35" s="24">
        <v>1.21</v>
      </c>
      <c r="G35" s="25">
        <f t="shared" si="0"/>
        <v>43144</v>
      </c>
    </row>
    <row r="36" spans="1:7" x14ac:dyDescent="0.25">
      <c r="A36" s="20">
        <v>33</v>
      </c>
      <c r="B36" s="26" t="s">
        <v>48</v>
      </c>
      <c r="C36" s="22">
        <v>23960</v>
      </c>
      <c r="D36" s="23">
        <v>1.07</v>
      </c>
      <c r="E36" s="22">
        <v>40453</v>
      </c>
      <c r="F36" s="24">
        <v>1.17</v>
      </c>
      <c r="G36" s="25">
        <f t="shared" si="0"/>
        <v>28033</v>
      </c>
    </row>
    <row r="37" spans="1:7" x14ac:dyDescent="0.25">
      <c r="A37" s="20">
        <v>34</v>
      </c>
      <c r="B37" s="26" t="s">
        <v>49</v>
      </c>
      <c r="C37" s="22">
        <v>37382</v>
      </c>
      <c r="D37" s="23">
        <v>1.35</v>
      </c>
      <c r="E37" s="22">
        <v>79736</v>
      </c>
      <c r="F37" s="24">
        <v>1.31</v>
      </c>
      <c r="G37" s="25">
        <f t="shared" si="0"/>
        <v>48970</v>
      </c>
    </row>
    <row r="38" spans="1:7" x14ac:dyDescent="0.25">
      <c r="A38" s="20">
        <v>35</v>
      </c>
      <c r="B38" s="26" t="s">
        <v>50</v>
      </c>
      <c r="C38" s="22">
        <v>9863</v>
      </c>
      <c r="D38" s="23">
        <v>1.3</v>
      </c>
      <c r="E38" s="22">
        <v>20218</v>
      </c>
      <c r="F38" s="24">
        <v>1.24</v>
      </c>
      <c r="G38" s="25">
        <f t="shared" si="0"/>
        <v>12230</v>
      </c>
    </row>
    <row r="39" spans="1:7" x14ac:dyDescent="0.25">
      <c r="A39" s="20">
        <v>36</v>
      </c>
      <c r="B39" s="26" t="s">
        <v>51</v>
      </c>
      <c r="C39" s="22">
        <v>47025</v>
      </c>
      <c r="D39" s="23">
        <v>1.3</v>
      </c>
      <c r="E39" s="22">
        <v>96377</v>
      </c>
      <c r="F39" s="24">
        <v>1.3</v>
      </c>
      <c r="G39" s="25">
        <f t="shared" si="0"/>
        <v>61133</v>
      </c>
    </row>
    <row r="40" spans="1:7" x14ac:dyDescent="0.25">
      <c r="A40" s="20">
        <v>37</v>
      </c>
      <c r="B40" s="26" t="s">
        <v>52</v>
      </c>
      <c r="C40" s="22">
        <v>21058</v>
      </c>
      <c r="D40" s="23">
        <v>1.41</v>
      </c>
      <c r="E40" s="22">
        <v>46804</v>
      </c>
      <c r="F40" s="24">
        <v>1.41</v>
      </c>
      <c r="G40" s="25">
        <f t="shared" si="0"/>
        <v>29692</v>
      </c>
    </row>
    <row r="41" spans="1:7" x14ac:dyDescent="0.25">
      <c r="A41" s="20">
        <v>38</v>
      </c>
      <c r="B41" s="26" t="s">
        <v>53</v>
      </c>
      <c r="C41" s="22">
        <v>42863</v>
      </c>
      <c r="D41" s="23">
        <v>1.35</v>
      </c>
      <c r="E41" s="22">
        <v>91404</v>
      </c>
      <c r="F41" s="24">
        <v>1.35</v>
      </c>
      <c r="G41" s="25">
        <f t="shared" si="0"/>
        <v>57865</v>
      </c>
    </row>
    <row r="42" spans="1:7" x14ac:dyDescent="0.25">
      <c r="A42" s="20">
        <v>39</v>
      </c>
      <c r="B42" s="26" t="s">
        <v>54</v>
      </c>
      <c r="C42" s="22">
        <v>62405</v>
      </c>
      <c r="D42" s="23">
        <v>1.3</v>
      </c>
      <c r="E42" s="22">
        <v>128109</v>
      </c>
      <c r="F42" s="24">
        <v>1.31</v>
      </c>
      <c r="G42" s="25">
        <f t="shared" si="0"/>
        <v>81751</v>
      </c>
    </row>
    <row r="43" spans="1:7" x14ac:dyDescent="0.25">
      <c r="A43" s="20">
        <v>40</v>
      </c>
      <c r="B43" s="26" t="s">
        <v>55</v>
      </c>
      <c r="C43" s="22">
        <v>9113</v>
      </c>
      <c r="D43" s="23">
        <v>1.35</v>
      </c>
      <c r="E43" s="22">
        <v>19404</v>
      </c>
      <c r="F43" s="24">
        <v>1.29</v>
      </c>
      <c r="G43" s="25">
        <f t="shared" si="0"/>
        <v>11756</v>
      </c>
    </row>
    <row r="44" spans="1:7" x14ac:dyDescent="0.25">
      <c r="A44" s="20">
        <v>41</v>
      </c>
      <c r="B44" s="26" t="s">
        <v>56</v>
      </c>
      <c r="C44" s="22">
        <v>76473</v>
      </c>
      <c r="D44" s="23">
        <v>1.3</v>
      </c>
      <c r="E44" s="22">
        <v>156858</v>
      </c>
      <c r="F44" s="24">
        <v>1.19</v>
      </c>
      <c r="G44" s="25">
        <f t="shared" si="0"/>
        <v>91003</v>
      </c>
    </row>
    <row r="45" spans="1:7" x14ac:dyDescent="0.25">
      <c r="A45" s="20">
        <v>42</v>
      </c>
      <c r="B45" s="26" t="s">
        <v>57</v>
      </c>
      <c r="C45" s="22">
        <v>3047</v>
      </c>
      <c r="D45" s="23">
        <v>1.35</v>
      </c>
      <c r="E45" s="22">
        <v>6469</v>
      </c>
      <c r="F45" s="24">
        <v>1.41</v>
      </c>
      <c r="G45" s="25">
        <f t="shared" si="0"/>
        <v>4296</v>
      </c>
    </row>
    <row r="46" spans="1:7" x14ac:dyDescent="0.25">
      <c r="A46" s="20">
        <v>43</v>
      </c>
      <c r="B46" s="26" t="s">
        <v>58</v>
      </c>
      <c r="C46" s="22">
        <v>11118</v>
      </c>
      <c r="D46" s="23">
        <v>1.54</v>
      </c>
      <c r="E46" s="22">
        <v>26978</v>
      </c>
      <c r="F46" s="24">
        <v>1.54</v>
      </c>
      <c r="G46" s="25">
        <f t="shared" si="0"/>
        <v>17122</v>
      </c>
    </row>
    <row r="48" spans="1:7" s="29" customFormat="1" x14ac:dyDescent="0.25">
      <c r="A48" s="27"/>
      <c r="B48" s="27"/>
      <c r="C48" s="28"/>
      <c r="D48" s="28"/>
      <c r="E48" s="28"/>
    </row>
    <row r="49" spans="1:5" s="29" customFormat="1" x14ac:dyDescent="0.25">
      <c r="A49" s="27"/>
      <c r="B49" s="27"/>
      <c r="C49" s="28"/>
      <c r="D49" s="28"/>
      <c r="E49" s="28"/>
    </row>
    <row r="50" spans="1:5" s="29" customFormat="1" x14ac:dyDescent="0.25"/>
    <row r="51" spans="1:5" s="29" customFormat="1" x14ac:dyDescent="0.25"/>
    <row r="52" spans="1:5" s="29" customFormat="1" x14ac:dyDescent="0.25"/>
    <row r="53" spans="1:5" x14ac:dyDescent="0.25">
      <c r="C53" s="31"/>
      <c r="D53" s="31"/>
      <c r="E53" s="31"/>
    </row>
  </sheetData>
  <printOptions horizontalCentered="1"/>
  <pageMargins left="0.25" right="0.196850393700787" top="0.35" bottom="0.39370078740157499" header="0.196850393700787" footer="0.196850393700787"/>
  <pageSetup paperSize="9" scale="70" fitToWidth="0" fitToHeight="0" orientation="landscape" r:id="rId1"/>
  <headerFooter alignWithMargins="0">
    <oddFooter>&amp;C&amp;"Times New Roman,Regular"&amp;P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0E1FF"/>
  </sheetPr>
  <dimension ref="A1:H53"/>
  <sheetViews>
    <sheetView showGridLines="0" zoomScaleNormal="100" workbookViewId="0">
      <selection activeCell="A3" sqref="A3"/>
    </sheetView>
  </sheetViews>
  <sheetFormatPr defaultColWidth="9.109375" defaultRowHeight="13.8" x14ac:dyDescent="0.25"/>
  <cols>
    <col min="1" max="1" width="5" style="30" customWidth="1"/>
    <col min="2" max="2" width="23.44140625" style="31" customWidth="1"/>
    <col min="3" max="3" width="13.33203125" style="32" customWidth="1"/>
    <col min="4" max="4" width="10.88671875" style="32" customWidth="1"/>
    <col min="5" max="5" width="13.33203125" style="32" customWidth="1"/>
    <col min="6" max="6" width="9.109375" style="15" customWidth="1"/>
    <col min="7" max="7" width="13.109375" style="15" bestFit="1" customWidth="1"/>
    <col min="8" max="8" width="12.109375" style="15" customWidth="1"/>
    <col min="9" max="16384" width="9.109375" style="15"/>
  </cols>
  <sheetData>
    <row r="1" spans="1:8" s="11" customFormat="1" ht="32.25" customHeight="1" x14ac:dyDescent="0.25">
      <c r="A1" s="8" t="s">
        <v>121</v>
      </c>
      <c r="B1" s="9"/>
      <c r="C1" s="10"/>
      <c r="D1" s="10"/>
      <c r="E1" s="10"/>
    </row>
    <row r="2" spans="1:8" ht="58.95" customHeight="1" x14ac:dyDescent="0.25">
      <c r="A2" s="12" t="s">
        <v>8</v>
      </c>
      <c r="B2" s="12" t="s">
        <v>9</v>
      </c>
      <c r="C2" s="13" t="s">
        <v>10</v>
      </c>
      <c r="D2" s="14" t="s">
        <v>11</v>
      </c>
      <c r="E2" s="13" t="s">
        <v>12</v>
      </c>
      <c r="F2" s="13" t="s">
        <v>13</v>
      </c>
      <c r="G2" s="13" t="s">
        <v>14</v>
      </c>
      <c r="H2" s="42"/>
    </row>
    <row r="3" spans="1:8" s="19" customFormat="1" ht="15" customHeight="1" x14ac:dyDescent="0.25">
      <c r="A3" s="16"/>
      <c r="B3" s="16" t="s">
        <v>14</v>
      </c>
      <c r="C3" s="17">
        <f>C4+C5+C6+C7+C8+C9+C10+C11+C12+C13+C14+C15+C16+C18+C19+C20+C21+C22+C17+C23+C24+C25+C26+C27+C28+C29+C30+C31+C32+C33+C34+C35+C36+C37+C38+C39+C40+C41+C42+C43+C44+C45+C46</f>
        <v>376965</v>
      </c>
      <c r="D3" s="17" t="s">
        <v>15</v>
      </c>
      <c r="E3" s="17">
        <f>SUM(E4:E46)</f>
        <v>445516</v>
      </c>
      <c r="F3" s="17" t="s">
        <v>15</v>
      </c>
      <c r="G3" s="18">
        <f>SUM(G4:G46)</f>
        <v>429876</v>
      </c>
    </row>
    <row r="4" spans="1:8" x14ac:dyDescent="0.25">
      <c r="A4" s="20">
        <v>1</v>
      </c>
      <c r="B4" s="21" t="s">
        <v>16</v>
      </c>
      <c r="C4" s="22">
        <v>114836</v>
      </c>
      <c r="D4" s="23">
        <v>1.07</v>
      </c>
      <c r="E4" s="22">
        <f>C4*D4</f>
        <v>122875</v>
      </c>
      <c r="F4" s="24">
        <v>0.98</v>
      </c>
      <c r="G4" s="25">
        <f t="shared" ref="G4:G46" si="0">C4*F4</f>
        <v>112539</v>
      </c>
    </row>
    <row r="5" spans="1:8" x14ac:dyDescent="0.25">
      <c r="A5" s="20">
        <f>+A4+1</f>
        <v>2</v>
      </c>
      <c r="B5" s="21" t="s">
        <v>17</v>
      </c>
      <c r="C5" s="22">
        <v>20081</v>
      </c>
      <c r="D5" s="23">
        <v>1.07</v>
      </c>
      <c r="E5" s="22">
        <f t="shared" ref="E5:E46" si="1">C5*D5</f>
        <v>21487</v>
      </c>
      <c r="F5" s="24">
        <v>1</v>
      </c>
      <c r="G5" s="25">
        <f t="shared" si="0"/>
        <v>20081</v>
      </c>
    </row>
    <row r="6" spans="1:8" x14ac:dyDescent="0.25">
      <c r="A6" s="20">
        <v>3</v>
      </c>
      <c r="B6" s="21" t="s">
        <v>18</v>
      </c>
      <c r="C6" s="22">
        <v>11276</v>
      </c>
      <c r="D6" s="23">
        <v>1.07</v>
      </c>
      <c r="E6" s="22">
        <f t="shared" si="1"/>
        <v>12065</v>
      </c>
      <c r="F6" s="24">
        <v>1.02</v>
      </c>
      <c r="G6" s="25">
        <f t="shared" si="0"/>
        <v>11502</v>
      </c>
    </row>
    <row r="7" spans="1:8" x14ac:dyDescent="0.25">
      <c r="A7" s="20">
        <v>4</v>
      </c>
      <c r="B7" s="21" t="s">
        <v>19</v>
      </c>
      <c r="C7" s="22">
        <v>9191</v>
      </c>
      <c r="D7" s="23">
        <v>1.07</v>
      </c>
      <c r="E7" s="22">
        <f t="shared" si="1"/>
        <v>9834</v>
      </c>
      <c r="F7" s="24">
        <v>1.03</v>
      </c>
      <c r="G7" s="25">
        <f t="shared" si="0"/>
        <v>9467</v>
      </c>
    </row>
    <row r="8" spans="1:8" x14ac:dyDescent="0.25">
      <c r="A8" s="20">
        <v>5</v>
      </c>
      <c r="B8" s="21" t="s">
        <v>20</v>
      </c>
      <c r="C8" s="22">
        <v>14044</v>
      </c>
      <c r="D8" s="23">
        <v>1.07</v>
      </c>
      <c r="E8" s="22">
        <f t="shared" si="1"/>
        <v>15027</v>
      </c>
      <c r="F8" s="24">
        <v>1.05</v>
      </c>
      <c r="G8" s="25">
        <f t="shared" si="0"/>
        <v>14746</v>
      </c>
    </row>
    <row r="9" spans="1:8" x14ac:dyDescent="0.25">
      <c r="A9" s="20">
        <v>6</v>
      </c>
      <c r="B9" s="21" t="s">
        <v>21</v>
      </c>
      <c r="C9" s="22">
        <v>6876</v>
      </c>
      <c r="D9" s="23">
        <v>1.07</v>
      </c>
      <c r="E9" s="22">
        <f t="shared" si="1"/>
        <v>7357</v>
      </c>
      <c r="F9" s="24">
        <v>1</v>
      </c>
      <c r="G9" s="25">
        <f t="shared" si="0"/>
        <v>6876</v>
      </c>
    </row>
    <row r="10" spans="1:8" x14ac:dyDescent="0.25">
      <c r="A10" s="20">
        <v>7</v>
      </c>
      <c r="B10" s="21" t="s">
        <v>22</v>
      </c>
      <c r="C10" s="22">
        <v>7106</v>
      </c>
      <c r="D10" s="23">
        <v>1.07</v>
      </c>
      <c r="E10" s="22">
        <f t="shared" si="1"/>
        <v>7603</v>
      </c>
      <c r="F10" s="24">
        <v>1.04</v>
      </c>
      <c r="G10" s="25">
        <f t="shared" si="0"/>
        <v>7390</v>
      </c>
    </row>
    <row r="11" spans="1:8" x14ac:dyDescent="0.25">
      <c r="A11" s="20">
        <v>8</v>
      </c>
      <c r="B11" s="26" t="s">
        <v>23</v>
      </c>
      <c r="C11" s="22">
        <v>6244</v>
      </c>
      <c r="D11" s="23">
        <v>1.3</v>
      </c>
      <c r="E11" s="22">
        <f t="shared" si="1"/>
        <v>8117</v>
      </c>
      <c r="F11" s="24">
        <v>1.3</v>
      </c>
      <c r="G11" s="25">
        <f t="shared" si="0"/>
        <v>8117</v>
      </c>
    </row>
    <row r="12" spans="1:8" x14ac:dyDescent="0.25">
      <c r="A12" s="20">
        <v>9</v>
      </c>
      <c r="B12" s="26" t="s">
        <v>24</v>
      </c>
      <c r="C12" s="22">
        <v>3627</v>
      </c>
      <c r="D12" s="23">
        <v>1.41</v>
      </c>
      <c r="E12" s="22">
        <f t="shared" si="1"/>
        <v>5114</v>
      </c>
      <c r="F12" s="24">
        <v>1.23</v>
      </c>
      <c r="G12" s="25">
        <f t="shared" si="0"/>
        <v>4461</v>
      </c>
    </row>
    <row r="13" spans="1:8" x14ac:dyDescent="0.25">
      <c r="A13" s="20">
        <v>10</v>
      </c>
      <c r="B13" s="26" t="s">
        <v>25</v>
      </c>
      <c r="C13" s="22">
        <v>2439</v>
      </c>
      <c r="D13" s="23">
        <v>1.41</v>
      </c>
      <c r="E13" s="22">
        <f t="shared" si="1"/>
        <v>3439</v>
      </c>
      <c r="F13" s="24">
        <v>1.41</v>
      </c>
      <c r="G13" s="25">
        <f t="shared" si="0"/>
        <v>3439</v>
      </c>
    </row>
    <row r="14" spans="1:8" x14ac:dyDescent="0.25">
      <c r="A14" s="20">
        <v>11</v>
      </c>
      <c r="B14" s="26" t="s">
        <v>26</v>
      </c>
      <c r="C14" s="22">
        <v>4066</v>
      </c>
      <c r="D14" s="23">
        <v>1.07</v>
      </c>
      <c r="E14" s="22">
        <f t="shared" si="1"/>
        <v>4351</v>
      </c>
      <c r="F14" s="24">
        <v>1.1499999999999999</v>
      </c>
      <c r="G14" s="25">
        <f t="shared" si="0"/>
        <v>4676</v>
      </c>
    </row>
    <row r="15" spans="1:8" x14ac:dyDescent="0.25">
      <c r="A15" s="20">
        <v>12</v>
      </c>
      <c r="B15" s="26" t="s">
        <v>27</v>
      </c>
      <c r="C15" s="22">
        <v>2879</v>
      </c>
      <c r="D15" s="23">
        <v>1.41</v>
      </c>
      <c r="E15" s="22">
        <f t="shared" si="1"/>
        <v>4059</v>
      </c>
      <c r="F15" s="24">
        <v>1.34</v>
      </c>
      <c r="G15" s="25">
        <f t="shared" si="0"/>
        <v>3858</v>
      </c>
    </row>
    <row r="16" spans="1:8" x14ac:dyDescent="0.25">
      <c r="A16" s="20">
        <v>13</v>
      </c>
      <c r="B16" s="26" t="s">
        <v>28</v>
      </c>
      <c r="C16" s="22">
        <v>11418</v>
      </c>
      <c r="D16" s="23">
        <v>1.3</v>
      </c>
      <c r="E16" s="22">
        <f t="shared" si="1"/>
        <v>14843</v>
      </c>
      <c r="F16" s="24">
        <v>1.24</v>
      </c>
      <c r="G16" s="25">
        <f t="shared" si="0"/>
        <v>14158</v>
      </c>
    </row>
    <row r="17" spans="1:7" x14ac:dyDescent="0.25">
      <c r="A17" s="20">
        <v>14</v>
      </c>
      <c r="B17" s="26" t="s">
        <v>29</v>
      </c>
      <c r="C17" s="22">
        <v>7806</v>
      </c>
      <c r="D17" s="23">
        <v>1.3</v>
      </c>
      <c r="E17" s="22">
        <f t="shared" si="1"/>
        <v>10148</v>
      </c>
      <c r="F17" s="24">
        <v>1.37</v>
      </c>
      <c r="G17" s="25">
        <f t="shared" si="0"/>
        <v>10694</v>
      </c>
    </row>
    <row r="18" spans="1:7" x14ac:dyDescent="0.25">
      <c r="A18" s="20">
        <v>15</v>
      </c>
      <c r="B18" s="26" t="s">
        <v>30</v>
      </c>
      <c r="C18" s="22">
        <v>5620</v>
      </c>
      <c r="D18" s="23">
        <v>1.41</v>
      </c>
      <c r="E18" s="22">
        <f t="shared" si="1"/>
        <v>7924</v>
      </c>
      <c r="F18" s="24">
        <v>1.42</v>
      </c>
      <c r="G18" s="25">
        <f t="shared" si="0"/>
        <v>7980</v>
      </c>
    </row>
    <row r="19" spans="1:7" x14ac:dyDescent="0.25">
      <c r="A19" s="20">
        <v>16</v>
      </c>
      <c r="B19" s="26" t="s">
        <v>31</v>
      </c>
      <c r="C19" s="22">
        <v>6504</v>
      </c>
      <c r="D19" s="23">
        <v>1.3</v>
      </c>
      <c r="E19" s="22">
        <f t="shared" si="1"/>
        <v>8455</v>
      </c>
      <c r="F19" s="24">
        <v>1.3</v>
      </c>
      <c r="G19" s="25">
        <f t="shared" si="0"/>
        <v>8455</v>
      </c>
    </row>
    <row r="20" spans="1:7" x14ac:dyDescent="0.25">
      <c r="A20" s="20">
        <v>17</v>
      </c>
      <c r="B20" s="26" t="s">
        <v>32</v>
      </c>
      <c r="C20" s="22">
        <v>3545</v>
      </c>
      <c r="D20" s="23">
        <v>1.41</v>
      </c>
      <c r="E20" s="22">
        <f t="shared" si="1"/>
        <v>4998</v>
      </c>
      <c r="F20" s="24">
        <v>1.37</v>
      </c>
      <c r="G20" s="25">
        <f t="shared" si="0"/>
        <v>4857</v>
      </c>
    </row>
    <row r="21" spans="1:7" x14ac:dyDescent="0.25">
      <c r="A21" s="20">
        <v>18</v>
      </c>
      <c r="B21" s="26" t="s">
        <v>33</v>
      </c>
      <c r="C21" s="22">
        <v>6937</v>
      </c>
      <c r="D21" s="23">
        <v>1.35</v>
      </c>
      <c r="E21" s="22">
        <f t="shared" si="1"/>
        <v>9365</v>
      </c>
      <c r="F21" s="24">
        <v>1.35</v>
      </c>
      <c r="G21" s="25">
        <f t="shared" si="0"/>
        <v>9365</v>
      </c>
    </row>
    <row r="22" spans="1:7" x14ac:dyDescent="0.25">
      <c r="A22" s="20">
        <v>19</v>
      </c>
      <c r="B22" s="26" t="s">
        <v>34</v>
      </c>
      <c r="C22" s="22">
        <v>7500</v>
      </c>
      <c r="D22" s="23">
        <v>1.3</v>
      </c>
      <c r="E22" s="22">
        <f t="shared" si="1"/>
        <v>9750</v>
      </c>
      <c r="F22" s="24">
        <v>1.22</v>
      </c>
      <c r="G22" s="25">
        <f t="shared" si="0"/>
        <v>9150</v>
      </c>
    </row>
    <row r="23" spans="1:7" x14ac:dyDescent="0.25">
      <c r="A23" s="20">
        <v>20</v>
      </c>
      <c r="B23" s="26" t="s">
        <v>35</v>
      </c>
      <c r="C23" s="22">
        <v>2844</v>
      </c>
      <c r="D23" s="23">
        <v>1.41</v>
      </c>
      <c r="E23" s="22">
        <f t="shared" si="1"/>
        <v>4010</v>
      </c>
      <c r="F23" s="24">
        <v>1.31</v>
      </c>
      <c r="G23" s="25">
        <f t="shared" si="0"/>
        <v>3726</v>
      </c>
    </row>
    <row r="24" spans="1:7" x14ac:dyDescent="0.25">
      <c r="A24" s="20">
        <v>21</v>
      </c>
      <c r="B24" s="26" t="s">
        <v>36</v>
      </c>
      <c r="C24" s="22">
        <v>6867</v>
      </c>
      <c r="D24" s="23">
        <v>1.35</v>
      </c>
      <c r="E24" s="22">
        <f t="shared" si="1"/>
        <v>9270</v>
      </c>
      <c r="F24" s="24">
        <v>1.23</v>
      </c>
      <c r="G24" s="25">
        <f t="shared" si="0"/>
        <v>8446</v>
      </c>
    </row>
    <row r="25" spans="1:7" x14ac:dyDescent="0.25">
      <c r="A25" s="20">
        <v>22</v>
      </c>
      <c r="B25" s="26" t="s">
        <v>37</v>
      </c>
      <c r="C25" s="22">
        <v>8193</v>
      </c>
      <c r="D25" s="23">
        <v>1.07</v>
      </c>
      <c r="E25" s="22">
        <f t="shared" si="1"/>
        <v>8767</v>
      </c>
      <c r="F25" s="24">
        <v>1.1299999999999999</v>
      </c>
      <c r="G25" s="25">
        <f t="shared" si="0"/>
        <v>9258</v>
      </c>
    </row>
    <row r="26" spans="1:7" x14ac:dyDescent="0.25">
      <c r="A26" s="20">
        <v>23</v>
      </c>
      <c r="B26" s="26" t="s">
        <v>38</v>
      </c>
      <c r="C26" s="22">
        <v>4572</v>
      </c>
      <c r="D26" s="23">
        <v>1.35</v>
      </c>
      <c r="E26" s="22">
        <f t="shared" si="1"/>
        <v>6172</v>
      </c>
      <c r="F26" s="24">
        <v>1.38</v>
      </c>
      <c r="G26" s="25">
        <f t="shared" si="0"/>
        <v>6309</v>
      </c>
    </row>
    <row r="27" spans="1:7" x14ac:dyDescent="0.25">
      <c r="A27" s="20">
        <v>24</v>
      </c>
      <c r="B27" s="26" t="s">
        <v>39</v>
      </c>
      <c r="C27" s="22">
        <v>1460</v>
      </c>
      <c r="D27" s="23">
        <v>1.3</v>
      </c>
      <c r="E27" s="22">
        <f t="shared" si="1"/>
        <v>1898</v>
      </c>
      <c r="F27" s="24">
        <v>1.3</v>
      </c>
      <c r="G27" s="25">
        <f t="shared" si="0"/>
        <v>1898</v>
      </c>
    </row>
    <row r="28" spans="1:7" x14ac:dyDescent="0.25">
      <c r="A28" s="20">
        <v>25</v>
      </c>
      <c r="B28" s="26" t="s">
        <v>40</v>
      </c>
      <c r="C28" s="22">
        <v>3913</v>
      </c>
      <c r="D28" s="23">
        <v>1.41</v>
      </c>
      <c r="E28" s="22">
        <f t="shared" si="1"/>
        <v>5517</v>
      </c>
      <c r="F28" s="24">
        <v>1.24</v>
      </c>
      <c r="G28" s="25">
        <f t="shared" si="0"/>
        <v>4852</v>
      </c>
    </row>
    <row r="29" spans="1:7" x14ac:dyDescent="0.25">
      <c r="A29" s="20">
        <v>26</v>
      </c>
      <c r="B29" s="26" t="s">
        <v>41</v>
      </c>
      <c r="C29" s="22">
        <v>5712</v>
      </c>
      <c r="D29" s="23">
        <v>1.35</v>
      </c>
      <c r="E29" s="22">
        <f t="shared" si="1"/>
        <v>7711</v>
      </c>
      <c r="F29" s="24">
        <v>1.36</v>
      </c>
      <c r="G29" s="25">
        <f t="shared" si="0"/>
        <v>7768</v>
      </c>
    </row>
    <row r="30" spans="1:7" x14ac:dyDescent="0.25">
      <c r="A30" s="20">
        <v>27</v>
      </c>
      <c r="B30" s="26" t="s">
        <v>42</v>
      </c>
      <c r="C30" s="22">
        <v>7988</v>
      </c>
      <c r="D30" s="23">
        <v>1.07</v>
      </c>
      <c r="E30" s="22">
        <f t="shared" si="1"/>
        <v>8547</v>
      </c>
      <c r="F30" s="24">
        <v>1.1499999999999999</v>
      </c>
      <c r="G30" s="25">
        <f t="shared" si="0"/>
        <v>9186</v>
      </c>
    </row>
    <row r="31" spans="1:7" x14ac:dyDescent="0.25">
      <c r="A31" s="20">
        <v>28</v>
      </c>
      <c r="B31" s="26" t="s">
        <v>43</v>
      </c>
      <c r="C31" s="22">
        <v>12537</v>
      </c>
      <c r="D31" s="23">
        <v>1.3</v>
      </c>
      <c r="E31" s="22">
        <f t="shared" si="1"/>
        <v>16298</v>
      </c>
      <c r="F31" s="24">
        <v>1.29</v>
      </c>
      <c r="G31" s="25">
        <f t="shared" si="0"/>
        <v>16173</v>
      </c>
    </row>
    <row r="32" spans="1:7" x14ac:dyDescent="0.25">
      <c r="A32" s="20">
        <v>29</v>
      </c>
      <c r="B32" s="26" t="s">
        <v>44</v>
      </c>
      <c r="C32" s="22">
        <v>4504</v>
      </c>
      <c r="D32" s="23">
        <v>1.07</v>
      </c>
      <c r="E32" s="22">
        <f t="shared" si="1"/>
        <v>4819</v>
      </c>
      <c r="F32" s="24">
        <v>1.07</v>
      </c>
      <c r="G32" s="25">
        <f t="shared" si="0"/>
        <v>4819</v>
      </c>
    </row>
    <row r="33" spans="1:7" x14ac:dyDescent="0.25">
      <c r="A33" s="20">
        <v>30</v>
      </c>
      <c r="B33" s="26" t="s">
        <v>45</v>
      </c>
      <c r="C33" s="22">
        <v>2543</v>
      </c>
      <c r="D33" s="23">
        <v>1.35</v>
      </c>
      <c r="E33" s="22">
        <f t="shared" si="1"/>
        <v>3433</v>
      </c>
      <c r="F33" s="24">
        <v>1.35</v>
      </c>
      <c r="G33" s="25">
        <f t="shared" si="0"/>
        <v>3433</v>
      </c>
    </row>
    <row r="34" spans="1:7" x14ac:dyDescent="0.25">
      <c r="A34" s="20">
        <v>31</v>
      </c>
      <c r="B34" s="26" t="s">
        <v>46</v>
      </c>
      <c r="C34" s="22">
        <v>3728</v>
      </c>
      <c r="D34" s="23">
        <v>1.41</v>
      </c>
      <c r="E34" s="22">
        <f t="shared" si="1"/>
        <v>5256</v>
      </c>
      <c r="F34" s="24">
        <v>1.41</v>
      </c>
      <c r="G34" s="25">
        <f t="shared" si="0"/>
        <v>5256</v>
      </c>
    </row>
    <row r="35" spans="1:7" x14ac:dyDescent="0.25">
      <c r="A35" s="20">
        <v>32</v>
      </c>
      <c r="B35" s="26" t="s">
        <v>47</v>
      </c>
      <c r="C35" s="22">
        <v>6863</v>
      </c>
      <c r="D35" s="23">
        <v>1.07</v>
      </c>
      <c r="E35" s="22">
        <f t="shared" si="1"/>
        <v>7343</v>
      </c>
      <c r="F35" s="24">
        <v>1.18</v>
      </c>
      <c r="G35" s="25">
        <f t="shared" si="0"/>
        <v>8098</v>
      </c>
    </row>
    <row r="36" spans="1:7" x14ac:dyDescent="0.25">
      <c r="A36" s="20">
        <v>33</v>
      </c>
      <c r="B36" s="26" t="s">
        <v>48</v>
      </c>
      <c r="C36" s="22">
        <v>4764</v>
      </c>
      <c r="D36" s="23">
        <v>1.07</v>
      </c>
      <c r="E36" s="22">
        <f t="shared" si="1"/>
        <v>5097</v>
      </c>
      <c r="F36" s="24">
        <v>1.1599999999999999</v>
      </c>
      <c r="G36" s="25">
        <f t="shared" si="0"/>
        <v>5526</v>
      </c>
    </row>
    <row r="37" spans="1:7" x14ac:dyDescent="0.25">
      <c r="A37" s="20">
        <v>34</v>
      </c>
      <c r="B37" s="26" t="s">
        <v>49</v>
      </c>
      <c r="C37" s="22">
        <v>5432</v>
      </c>
      <c r="D37" s="23">
        <v>1.35</v>
      </c>
      <c r="E37" s="22">
        <f t="shared" si="1"/>
        <v>7333</v>
      </c>
      <c r="F37" s="24">
        <v>1.31</v>
      </c>
      <c r="G37" s="25">
        <f t="shared" si="0"/>
        <v>7116</v>
      </c>
    </row>
    <row r="38" spans="1:7" x14ac:dyDescent="0.25">
      <c r="A38" s="20">
        <v>35</v>
      </c>
      <c r="B38" s="26" t="s">
        <v>50</v>
      </c>
      <c r="C38" s="22">
        <v>1376</v>
      </c>
      <c r="D38" s="23">
        <v>1.3</v>
      </c>
      <c r="E38" s="22">
        <f t="shared" si="1"/>
        <v>1789</v>
      </c>
      <c r="F38" s="24">
        <v>1.3</v>
      </c>
      <c r="G38" s="25">
        <f t="shared" si="0"/>
        <v>1789</v>
      </c>
    </row>
    <row r="39" spans="1:7" x14ac:dyDescent="0.25">
      <c r="A39" s="20">
        <v>36</v>
      </c>
      <c r="B39" s="26" t="s">
        <v>51</v>
      </c>
      <c r="C39" s="22">
        <v>6765</v>
      </c>
      <c r="D39" s="23">
        <v>1.3</v>
      </c>
      <c r="E39" s="22">
        <f t="shared" si="1"/>
        <v>8795</v>
      </c>
      <c r="F39" s="24">
        <v>1.3</v>
      </c>
      <c r="G39" s="25">
        <f t="shared" si="0"/>
        <v>8795</v>
      </c>
    </row>
    <row r="40" spans="1:7" x14ac:dyDescent="0.25">
      <c r="A40" s="20">
        <v>37</v>
      </c>
      <c r="B40" s="26" t="s">
        <v>52</v>
      </c>
      <c r="C40" s="22">
        <v>3539</v>
      </c>
      <c r="D40" s="23">
        <v>1.41</v>
      </c>
      <c r="E40" s="22">
        <f t="shared" si="1"/>
        <v>4990</v>
      </c>
      <c r="F40" s="24">
        <v>1.41</v>
      </c>
      <c r="G40" s="25">
        <f t="shared" si="0"/>
        <v>4990</v>
      </c>
    </row>
    <row r="41" spans="1:7" x14ac:dyDescent="0.25">
      <c r="A41" s="20">
        <v>38</v>
      </c>
      <c r="B41" s="26" t="s">
        <v>53</v>
      </c>
      <c r="C41" s="22">
        <v>7163</v>
      </c>
      <c r="D41" s="23">
        <v>1.35</v>
      </c>
      <c r="E41" s="22">
        <f t="shared" si="1"/>
        <v>9670</v>
      </c>
      <c r="F41" s="24">
        <v>1.35</v>
      </c>
      <c r="G41" s="25">
        <f t="shared" si="0"/>
        <v>9670</v>
      </c>
    </row>
    <row r="42" spans="1:7" x14ac:dyDescent="0.25">
      <c r="A42" s="20">
        <v>39</v>
      </c>
      <c r="B42" s="26" t="s">
        <v>54</v>
      </c>
      <c r="C42" s="22">
        <v>8501</v>
      </c>
      <c r="D42" s="23">
        <v>1.3</v>
      </c>
      <c r="E42" s="22">
        <f t="shared" si="1"/>
        <v>11051</v>
      </c>
      <c r="F42" s="24">
        <v>1.3</v>
      </c>
      <c r="G42" s="25">
        <f t="shared" si="0"/>
        <v>11051</v>
      </c>
    </row>
    <row r="43" spans="1:7" x14ac:dyDescent="0.25">
      <c r="A43" s="20">
        <v>40</v>
      </c>
      <c r="B43" s="26" t="s">
        <v>55</v>
      </c>
      <c r="C43" s="22">
        <v>1969</v>
      </c>
      <c r="D43" s="23">
        <v>1.35</v>
      </c>
      <c r="E43" s="22">
        <f t="shared" si="1"/>
        <v>2658</v>
      </c>
      <c r="F43" s="24">
        <v>1.2</v>
      </c>
      <c r="G43" s="25">
        <f t="shared" si="0"/>
        <v>2363</v>
      </c>
    </row>
    <row r="44" spans="1:7" x14ac:dyDescent="0.25">
      <c r="A44" s="20">
        <v>41</v>
      </c>
      <c r="B44" s="26" t="s">
        <v>56</v>
      </c>
      <c r="C44" s="22">
        <v>11629</v>
      </c>
      <c r="D44" s="23">
        <v>1.3</v>
      </c>
      <c r="E44" s="22">
        <f t="shared" si="1"/>
        <v>15118</v>
      </c>
      <c r="F44" s="24">
        <v>1.23</v>
      </c>
      <c r="G44" s="25">
        <f t="shared" si="0"/>
        <v>14304</v>
      </c>
    </row>
    <row r="45" spans="1:7" x14ac:dyDescent="0.25">
      <c r="A45" s="20">
        <v>42</v>
      </c>
      <c r="B45" s="26" t="s">
        <v>57</v>
      </c>
      <c r="C45" s="22">
        <v>438</v>
      </c>
      <c r="D45" s="23">
        <v>1.35</v>
      </c>
      <c r="E45" s="22">
        <f t="shared" si="1"/>
        <v>591</v>
      </c>
      <c r="F45" s="24">
        <v>1.37</v>
      </c>
      <c r="G45" s="25">
        <f t="shared" si="0"/>
        <v>600</v>
      </c>
    </row>
    <row r="46" spans="1:7" x14ac:dyDescent="0.25">
      <c r="A46" s="20">
        <v>43</v>
      </c>
      <c r="B46" s="26" t="s">
        <v>58</v>
      </c>
      <c r="C46" s="22">
        <v>1670</v>
      </c>
      <c r="D46" s="23">
        <v>1.54</v>
      </c>
      <c r="E46" s="22">
        <f t="shared" si="1"/>
        <v>2572</v>
      </c>
      <c r="F46" s="24">
        <v>1.58</v>
      </c>
      <c r="G46" s="25">
        <f t="shared" si="0"/>
        <v>2639</v>
      </c>
    </row>
    <row r="48" spans="1:7" s="29" customFormat="1" x14ac:dyDescent="0.25">
      <c r="A48" s="27"/>
      <c r="B48" s="27"/>
      <c r="C48" s="28"/>
      <c r="D48" s="28"/>
      <c r="E48" s="28"/>
    </row>
    <row r="49" spans="1:5" s="29" customFormat="1" x14ac:dyDescent="0.25">
      <c r="A49" s="27"/>
      <c r="B49" s="27"/>
      <c r="C49" s="28"/>
      <c r="D49" s="28"/>
      <c r="E49" s="28"/>
    </row>
    <row r="50" spans="1:5" s="29" customFormat="1" x14ac:dyDescent="0.25"/>
    <row r="51" spans="1:5" s="29" customFormat="1" x14ac:dyDescent="0.25"/>
    <row r="52" spans="1:5" s="29" customFormat="1" x14ac:dyDescent="0.25"/>
    <row r="53" spans="1:5" x14ac:dyDescent="0.25">
      <c r="C53" s="31"/>
      <c r="D53" s="31"/>
      <c r="E53" s="31"/>
    </row>
  </sheetData>
  <printOptions horizontalCentered="1"/>
  <pageMargins left="0.25" right="0.196850393700787" top="0.35" bottom="0.39370078740157499" header="0.196850393700787" footer="0.196850393700787"/>
  <pageSetup paperSize="9" scale="70" fitToWidth="0" fitToHeight="0" orientation="landscape" r:id="rId1"/>
  <headerFooter alignWithMargins="0">
    <oddFooter>&amp;C&amp;"Times New Roman,Regular"&amp;P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0E1FF"/>
  </sheetPr>
  <dimension ref="A1:J60"/>
  <sheetViews>
    <sheetView showGridLines="0" zoomScale="90" zoomScaleNormal="90" workbookViewId="0">
      <selection activeCell="A3" sqref="A3"/>
    </sheetView>
  </sheetViews>
  <sheetFormatPr defaultColWidth="9.109375" defaultRowHeight="13.8" x14ac:dyDescent="0.25"/>
  <cols>
    <col min="1" max="1" width="5" style="55" customWidth="1"/>
    <col min="2" max="2" width="15.88671875" style="56" bestFit="1" customWidth="1"/>
    <col min="3" max="3" width="49.44140625" style="56" customWidth="1"/>
    <col min="4" max="4" width="11.5546875" style="57" customWidth="1"/>
    <col min="5" max="5" width="11.5546875" style="58" customWidth="1"/>
    <col min="6" max="7" width="11.5546875" style="57" customWidth="1"/>
    <col min="8" max="8" width="12.88671875" style="42" customWidth="1"/>
    <col min="9" max="9" width="10.109375" style="42" bestFit="1" customWidth="1"/>
    <col min="10" max="10" width="11" style="42" customWidth="1"/>
    <col min="11" max="16384" width="9.109375" style="42"/>
  </cols>
  <sheetData>
    <row r="1" spans="1:10" s="35" customFormat="1" ht="27" customHeight="1" x14ac:dyDescent="0.25">
      <c r="A1" s="8" t="s">
        <v>254</v>
      </c>
      <c r="B1" s="33"/>
      <c r="C1" s="33"/>
      <c r="D1" s="33"/>
      <c r="E1" s="34"/>
      <c r="F1" s="33"/>
      <c r="G1" s="33"/>
    </row>
    <row r="2" spans="1:10" s="35" customFormat="1" ht="69" x14ac:dyDescent="0.25">
      <c r="A2" s="36" t="s">
        <v>8</v>
      </c>
      <c r="B2" s="36" t="s">
        <v>9</v>
      </c>
      <c r="C2" s="36" t="s">
        <v>59</v>
      </c>
      <c r="D2" s="13" t="s">
        <v>10</v>
      </c>
      <c r="E2" s="14" t="s">
        <v>11</v>
      </c>
      <c r="F2" s="13" t="s">
        <v>60</v>
      </c>
      <c r="G2" s="13" t="s">
        <v>12</v>
      </c>
      <c r="H2" s="13" t="s">
        <v>13</v>
      </c>
      <c r="I2" s="13" t="s">
        <v>14</v>
      </c>
      <c r="J2" s="42"/>
    </row>
    <row r="3" spans="1:10" x14ac:dyDescent="0.25">
      <c r="A3" s="37"/>
      <c r="B3" s="38"/>
      <c r="C3" s="39" t="s">
        <v>14</v>
      </c>
      <c r="D3" s="40">
        <f>SUM(D4:D59)</f>
        <v>54051</v>
      </c>
      <c r="E3" s="41" t="s">
        <v>15</v>
      </c>
      <c r="F3" s="40">
        <f>SUM(F4:F59)</f>
        <v>47887</v>
      </c>
      <c r="G3" s="40">
        <f>SUM(G4:G59)</f>
        <v>108309</v>
      </c>
      <c r="H3" s="41" t="s">
        <v>15</v>
      </c>
      <c r="I3" s="40">
        <f>SUM(I4:I59)</f>
        <v>105296</v>
      </c>
    </row>
    <row r="4" spans="1:10" x14ac:dyDescent="0.25">
      <c r="A4" s="43">
        <v>1</v>
      </c>
      <c r="B4" s="44" t="s">
        <v>16</v>
      </c>
      <c r="C4" s="45" t="s">
        <v>61</v>
      </c>
      <c r="D4" s="46">
        <v>0</v>
      </c>
      <c r="E4" s="47">
        <v>1.07</v>
      </c>
      <c r="F4" s="46">
        <v>5759</v>
      </c>
      <c r="G4" s="48">
        <f>+D4*E4+F4</f>
        <v>5759</v>
      </c>
      <c r="H4" s="49">
        <v>0.9</v>
      </c>
      <c r="I4" s="50">
        <f t="shared" ref="I4:I59" si="0">D4*H4+F4</f>
        <v>5759</v>
      </c>
    </row>
    <row r="5" spans="1:10" x14ac:dyDescent="0.25">
      <c r="A5" s="43">
        <f>+A4+1</f>
        <v>2</v>
      </c>
      <c r="B5" s="44" t="s">
        <v>16</v>
      </c>
      <c r="C5" s="45" t="s">
        <v>62</v>
      </c>
      <c r="D5" s="46">
        <v>0</v>
      </c>
      <c r="E5" s="47">
        <v>1.07</v>
      </c>
      <c r="F5" s="46">
        <v>11624</v>
      </c>
      <c r="G5" s="48">
        <f t="shared" ref="G5:G59" si="1">+D5*E5+F5</f>
        <v>11624</v>
      </c>
      <c r="H5" s="49">
        <v>0.91</v>
      </c>
      <c r="I5" s="50">
        <f t="shared" si="0"/>
        <v>11624</v>
      </c>
    </row>
    <row r="6" spans="1:10" x14ac:dyDescent="0.25">
      <c r="A6" s="43">
        <f t="shared" ref="A6:A59" si="2">+A5+1</f>
        <v>3</v>
      </c>
      <c r="B6" s="44" t="s">
        <v>16</v>
      </c>
      <c r="C6" s="45" t="s">
        <v>63</v>
      </c>
      <c r="D6" s="46">
        <v>0</v>
      </c>
      <c r="E6" s="47">
        <v>1.07</v>
      </c>
      <c r="F6" s="46">
        <v>6991</v>
      </c>
      <c r="G6" s="48">
        <f t="shared" si="1"/>
        <v>6991</v>
      </c>
      <c r="H6" s="49">
        <v>0.81</v>
      </c>
      <c r="I6" s="50">
        <f t="shared" si="0"/>
        <v>6991</v>
      </c>
    </row>
    <row r="7" spans="1:10" x14ac:dyDescent="0.25">
      <c r="A7" s="43">
        <f t="shared" si="2"/>
        <v>4</v>
      </c>
      <c r="B7" s="44" t="s">
        <v>16</v>
      </c>
      <c r="C7" s="44" t="s">
        <v>64</v>
      </c>
      <c r="D7" s="46">
        <v>342</v>
      </c>
      <c r="E7" s="47">
        <v>1.07</v>
      </c>
      <c r="F7" s="46">
        <v>0</v>
      </c>
      <c r="G7" s="48">
        <f t="shared" si="1"/>
        <v>366</v>
      </c>
      <c r="H7" s="49">
        <v>1.19</v>
      </c>
      <c r="I7" s="50">
        <f t="shared" si="0"/>
        <v>407</v>
      </c>
    </row>
    <row r="8" spans="1:10" x14ac:dyDescent="0.25">
      <c r="A8" s="43">
        <f t="shared" si="2"/>
        <v>5</v>
      </c>
      <c r="B8" s="44" t="s">
        <v>16</v>
      </c>
      <c r="C8" s="44" t="s">
        <v>65</v>
      </c>
      <c r="D8" s="46">
        <v>1003</v>
      </c>
      <c r="E8" s="47">
        <v>1.07</v>
      </c>
      <c r="F8" s="46">
        <v>0</v>
      </c>
      <c r="G8" s="48">
        <f t="shared" si="1"/>
        <v>1073</v>
      </c>
      <c r="H8" s="49">
        <v>0.94</v>
      </c>
      <c r="I8" s="50">
        <f t="shared" si="0"/>
        <v>943</v>
      </c>
    </row>
    <row r="9" spans="1:10" x14ac:dyDescent="0.25">
      <c r="A9" s="43">
        <f t="shared" si="2"/>
        <v>6</v>
      </c>
      <c r="B9" s="44" t="s">
        <v>16</v>
      </c>
      <c r="C9" s="44" t="s">
        <v>66</v>
      </c>
      <c r="D9" s="46">
        <v>544</v>
      </c>
      <c r="E9" s="47">
        <v>1.07</v>
      </c>
      <c r="F9" s="46">
        <v>0</v>
      </c>
      <c r="G9" s="48">
        <f t="shared" si="1"/>
        <v>582</v>
      </c>
      <c r="H9" s="49">
        <v>0.86</v>
      </c>
      <c r="I9" s="50">
        <f t="shared" si="0"/>
        <v>468</v>
      </c>
    </row>
    <row r="10" spans="1:10" x14ac:dyDescent="0.25">
      <c r="A10" s="43">
        <f t="shared" si="2"/>
        <v>7</v>
      </c>
      <c r="B10" s="44" t="s">
        <v>16</v>
      </c>
      <c r="C10" s="44" t="s">
        <v>67</v>
      </c>
      <c r="D10" s="46">
        <v>428</v>
      </c>
      <c r="E10" s="47">
        <v>1.07</v>
      </c>
      <c r="F10" s="46">
        <v>0</v>
      </c>
      <c r="G10" s="48">
        <f t="shared" si="1"/>
        <v>458</v>
      </c>
      <c r="H10" s="49">
        <v>0.93</v>
      </c>
      <c r="I10" s="50">
        <f t="shared" si="0"/>
        <v>398</v>
      </c>
    </row>
    <row r="11" spans="1:10" ht="15.6" customHeight="1" x14ac:dyDescent="0.25">
      <c r="A11" s="43">
        <f t="shared" si="2"/>
        <v>8</v>
      </c>
      <c r="B11" s="44" t="s">
        <v>16</v>
      </c>
      <c r="C11" s="44" t="s">
        <v>68</v>
      </c>
      <c r="D11" s="46">
        <v>2430</v>
      </c>
      <c r="E11" s="47">
        <v>1.07</v>
      </c>
      <c r="F11" s="46">
        <v>0</v>
      </c>
      <c r="G11" s="48">
        <f t="shared" si="1"/>
        <v>2600</v>
      </c>
      <c r="H11" s="49">
        <v>1</v>
      </c>
      <c r="I11" s="50">
        <f t="shared" si="0"/>
        <v>2430</v>
      </c>
    </row>
    <row r="12" spans="1:10" x14ac:dyDescent="0.25">
      <c r="A12" s="43">
        <f t="shared" si="2"/>
        <v>9</v>
      </c>
      <c r="B12" s="44" t="s">
        <v>16</v>
      </c>
      <c r="C12" s="44" t="s">
        <v>69</v>
      </c>
      <c r="D12" s="46">
        <v>260</v>
      </c>
      <c r="E12" s="47">
        <v>1.07</v>
      </c>
      <c r="F12" s="46">
        <v>0</v>
      </c>
      <c r="G12" s="48">
        <f t="shared" si="1"/>
        <v>278</v>
      </c>
      <c r="H12" s="49">
        <v>1.02</v>
      </c>
      <c r="I12" s="50">
        <f t="shared" si="0"/>
        <v>265</v>
      </c>
    </row>
    <row r="13" spans="1:10" x14ac:dyDescent="0.25">
      <c r="A13" s="43">
        <f t="shared" si="2"/>
        <v>10</v>
      </c>
      <c r="B13" s="44" t="s">
        <v>16</v>
      </c>
      <c r="C13" s="44" t="s">
        <v>70</v>
      </c>
      <c r="D13" s="46">
        <v>500</v>
      </c>
      <c r="E13" s="47">
        <v>1.07</v>
      </c>
      <c r="F13" s="46">
        <v>0</v>
      </c>
      <c r="G13" s="48">
        <f t="shared" si="1"/>
        <v>535</v>
      </c>
      <c r="H13" s="49">
        <v>1.02</v>
      </c>
      <c r="I13" s="50">
        <f t="shared" si="0"/>
        <v>510</v>
      </c>
    </row>
    <row r="14" spans="1:10" x14ac:dyDescent="0.25">
      <c r="A14" s="43">
        <f t="shared" si="2"/>
        <v>11</v>
      </c>
      <c r="B14" s="44" t="s">
        <v>16</v>
      </c>
      <c r="C14" s="44" t="s">
        <v>71</v>
      </c>
      <c r="D14" s="46">
        <v>523</v>
      </c>
      <c r="E14" s="47">
        <v>1.07</v>
      </c>
      <c r="F14" s="46">
        <v>0</v>
      </c>
      <c r="G14" s="48">
        <f t="shared" si="1"/>
        <v>560</v>
      </c>
      <c r="H14" s="49">
        <v>1.02</v>
      </c>
      <c r="I14" s="50">
        <f t="shared" si="0"/>
        <v>533</v>
      </c>
    </row>
    <row r="15" spans="1:10" x14ac:dyDescent="0.25">
      <c r="A15" s="43">
        <f t="shared" si="2"/>
        <v>12</v>
      </c>
      <c r="B15" s="44" t="s">
        <v>16</v>
      </c>
      <c r="C15" s="44" t="s">
        <v>72</v>
      </c>
      <c r="D15" s="46">
        <v>440</v>
      </c>
      <c r="E15" s="47">
        <v>1.07</v>
      </c>
      <c r="F15" s="46">
        <v>0</v>
      </c>
      <c r="G15" s="48">
        <f t="shared" si="1"/>
        <v>471</v>
      </c>
      <c r="H15" s="49">
        <v>1.02</v>
      </c>
      <c r="I15" s="50">
        <f t="shared" si="0"/>
        <v>449</v>
      </c>
    </row>
    <row r="16" spans="1:10" x14ac:dyDescent="0.25">
      <c r="A16" s="43">
        <f t="shared" si="2"/>
        <v>13</v>
      </c>
      <c r="B16" s="44" t="s">
        <v>16</v>
      </c>
      <c r="C16" s="44" t="s">
        <v>73</v>
      </c>
      <c r="D16" s="46">
        <v>673</v>
      </c>
      <c r="E16" s="47">
        <v>1.07</v>
      </c>
      <c r="F16" s="46">
        <v>0</v>
      </c>
      <c r="G16" s="48">
        <f t="shared" si="1"/>
        <v>720</v>
      </c>
      <c r="H16" s="49">
        <v>0.93</v>
      </c>
      <c r="I16" s="50">
        <f t="shared" si="0"/>
        <v>626</v>
      </c>
    </row>
    <row r="17" spans="1:9" x14ac:dyDescent="0.25">
      <c r="A17" s="43">
        <f t="shared" si="2"/>
        <v>14</v>
      </c>
      <c r="B17" s="44" t="s">
        <v>16</v>
      </c>
      <c r="C17" s="44" t="s">
        <v>74</v>
      </c>
      <c r="D17" s="46">
        <v>371</v>
      </c>
      <c r="E17" s="47">
        <v>1.07</v>
      </c>
      <c r="F17" s="46">
        <v>0</v>
      </c>
      <c r="G17" s="48">
        <f t="shared" si="1"/>
        <v>397</v>
      </c>
      <c r="H17" s="49">
        <v>0.97</v>
      </c>
      <c r="I17" s="50">
        <f t="shared" si="0"/>
        <v>360</v>
      </c>
    </row>
    <row r="18" spans="1:9" x14ac:dyDescent="0.25">
      <c r="A18" s="43">
        <f t="shared" si="2"/>
        <v>15</v>
      </c>
      <c r="B18" s="44" t="s">
        <v>16</v>
      </c>
      <c r="C18" s="44" t="s">
        <v>75</v>
      </c>
      <c r="D18" s="46">
        <v>2710</v>
      </c>
      <c r="E18" s="47">
        <v>1.07</v>
      </c>
      <c r="F18" s="46">
        <v>0</v>
      </c>
      <c r="G18" s="48">
        <f t="shared" si="1"/>
        <v>2900</v>
      </c>
      <c r="H18" s="49">
        <v>0.98</v>
      </c>
      <c r="I18" s="50">
        <f t="shared" si="0"/>
        <v>2656</v>
      </c>
    </row>
    <row r="19" spans="1:9" x14ac:dyDescent="0.25">
      <c r="A19" s="43">
        <f t="shared" si="2"/>
        <v>16</v>
      </c>
      <c r="B19" s="44" t="s">
        <v>16</v>
      </c>
      <c r="C19" s="44" t="s">
        <v>76</v>
      </c>
      <c r="D19" s="46">
        <v>369</v>
      </c>
      <c r="E19" s="47">
        <v>1.07</v>
      </c>
      <c r="F19" s="46">
        <v>0</v>
      </c>
      <c r="G19" s="48">
        <f t="shared" si="1"/>
        <v>395</v>
      </c>
      <c r="H19" s="49">
        <v>0.88</v>
      </c>
      <c r="I19" s="50">
        <f t="shared" si="0"/>
        <v>325</v>
      </c>
    </row>
    <row r="20" spans="1:9" x14ac:dyDescent="0.25">
      <c r="A20" s="43">
        <f t="shared" si="2"/>
        <v>17</v>
      </c>
      <c r="B20" s="44" t="s">
        <v>16</v>
      </c>
      <c r="C20" s="44" t="s">
        <v>77</v>
      </c>
      <c r="D20" s="46">
        <v>545</v>
      </c>
      <c r="E20" s="47">
        <v>1.07</v>
      </c>
      <c r="F20" s="46">
        <v>0</v>
      </c>
      <c r="G20" s="48">
        <f t="shared" si="1"/>
        <v>583</v>
      </c>
      <c r="H20" s="49">
        <v>1.01</v>
      </c>
      <c r="I20" s="50">
        <f t="shared" si="0"/>
        <v>550</v>
      </c>
    </row>
    <row r="21" spans="1:9" x14ac:dyDescent="0.25">
      <c r="A21" s="43">
        <f t="shared" si="2"/>
        <v>18</v>
      </c>
      <c r="B21" s="44" t="s">
        <v>16</v>
      </c>
      <c r="C21" s="44" t="s">
        <v>78</v>
      </c>
      <c r="D21" s="46">
        <v>682</v>
      </c>
      <c r="E21" s="47">
        <v>1.07</v>
      </c>
      <c r="F21" s="46">
        <v>0</v>
      </c>
      <c r="G21" s="48">
        <f t="shared" si="1"/>
        <v>730</v>
      </c>
      <c r="H21" s="49">
        <v>0.96</v>
      </c>
      <c r="I21" s="50">
        <f t="shared" si="0"/>
        <v>655</v>
      </c>
    </row>
    <row r="22" spans="1:9" x14ac:dyDescent="0.25">
      <c r="A22" s="43">
        <f t="shared" si="2"/>
        <v>19</v>
      </c>
      <c r="B22" s="44" t="s">
        <v>16</v>
      </c>
      <c r="C22" s="44" t="s">
        <v>79</v>
      </c>
      <c r="D22" s="46">
        <v>1537</v>
      </c>
      <c r="E22" s="47">
        <v>1.07</v>
      </c>
      <c r="F22" s="46">
        <v>0</v>
      </c>
      <c r="G22" s="48">
        <f t="shared" si="1"/>
        <v>1645</v>
      </c>
      <c r="H22" s="49">
        <v>0.93</v>
      </c>
      <c r="I22" s="50">
        <f t="shared" si="0"/>
        <v>1429</v>
      </c>
    </row>
    <row r="23" spans="1:9" x14ac:dyDescent="0.25">
      <c r="A23" s="43">
        <f t="shared" si="2"/>
        <v>20</v>
      </c>
      <c r="B23" s="44" t="s">
        <v>16</v>
      </c>
      <c r="C23" s="44" t="s">
        <v>80</v>
      </c>
      <c r="D23" s="46">
        <v>1113</v>
      </c>
      <c r="E23" s="47">
        <v>1.07</v>
      </c>
      <c r="F23" s="46">
        <v>0</v>
      </c>
      <c r="G23" s="48">
        <f t="shared" si="1"/>
        <v>1191</v>
      </c>
      <c r="H23" s="49">
        <v>0.91</v>
      </c>
      <c r="I23" s="50">
        <f t="shared" si="0"/>
        <v>1013</v>
      </c>
    </row>
    <row r="24" spans="1:9" x14ac:dyDescent="0.25">
      <c r="A24" s="43">
        <f t="shared" si="2"/>
        <v>21</v>
      </c>
      <c r="B24" s="44" t="s">
        <v>16</v>
      </c>
      <c r="C24" s="44" t="s">
        <v>81</v>
      </c>
      <c r="D24" s="46">
        <v>619</v>
      </c>
      <c r="E24" s="47">
        <v>1.07</v>
      </c>
      <c r="F24" s="46">
        <v>0</v>
      </c>
      <c r="G24" s="48">
        <f t="shared" si="1"/>
        <v>662</v>
      </c>
      <c r="H24" s="49">
        <v>0.89</v>
      </c>
      <c r="I24" s="50">
        <f t="shared" si="0"/>
        <v>551</v>
      </c>
    </row>
    <row r="25" spans="1:9" x14ac:dyDescent="0.25">
      <c r="A25" s="43">
        <f t="shared" si="2"/>
        <v>22</v>
      </c>
      <c r="B25" s="44" t="s">
        <v>16</v>
      </c>
      <c r="C25" s="44" t="s">
        <v>82</v>
      </c>
      <c r="D25" s="46">
        <v>2794</v>
      </c>
      <c r="E25" s="47">
        <v>1.07</v>
      </c>
      <c r="F25" s="46">
        <v>0</v>
      </c>
      <c r="G25" s="48">
        <f t="shared" si="1"/>
        <v>2990</v>
      </c>
      <c r="H25" s="49">
        <v>0.95</v>
      </c>
      <c r="I25" s="50">
        <f t="shared" si="0"/>
        <v>2654</v>
      </c>
    </row>
    <row r="26" spans="1:9" x14ac:dyDescent="0.25">
      <c r="A26" s="43">
        <f t="shared" si="2"/>
        <v>23</v>
      </c>
      <c r="B26" s="44" t="s">
        <v>16</v>
      </c>
      <c r="C26" s="44" t="s">
        <v>83</v>
      </c>
      <c r="D26" s="46">
        <v>704</v>
      </c>
      <c r="E26" s="47">
        <v>1.07</v>
      </c>
      <c r="F26" s="46">
        <v>0</v>
      </c>
      <c r="G26" s="48">
        <f t="shared" si="1"/>
        <v>753</v>
      </c>
      <c r="H26" s="49">
        <v>0.89</v>
      </c>
      <c r="I26" s="50">
        <f t="shared" si="0"/>
        <v>627</v>
      </c>
    </row>
    <row r="27" spans="1:9" x14ac:dyDescent="0.25">
      <c r="A27" s="43">
        <f t="shared" si="2"/>
        <v>24</v>
      </c>
      <c r="B27" s="44" t="s">
        <v>16</v>
      </c>
      <c r="C27" s="44" t="s">
        <v>84</v>
      </c>
      <c r="D27" s="46">
        <v>2671</v>
      </c>
      <c r="E27" s="47">
        <v>1.07</v>
      </c>
      <c r="F27" s="46">
        <v>0</v>
      </c>
      <c r="G27" s="48">
        <f t="shared" si="1"/>
        <v>2858</v>
      </c>
      <c r="H27" s="49">
        <v>0.95</v>
      </c>
      <c r="I27" s="50">
        <f t="shared" si="0"/>
        <v>2537</v>
      </c>
    </row>
    <row r="28" spans="1:9" x14ac:dyDescent="0.25">
      <c r="A28" s="43">
        <f t="shared" si="2"/>
        <v>25</v>
      </c>
      <c r="B28" s="44" t="s">
        <v>16</v>
      </c>
      <c r="C28" s="44" t="s">
        <v>85</v>
      </c>
      <c r="D28" s="46">
        <v>154</v>
      </c>
      <c r="E28" s="47">
        <v>1.07</v>
      </c>
      <c r="F28" s="46">
        <v>0</v>
      </c>
      <c r="G28" s="48">
        <f t="shared" si="1"/>
        <v>165</v>
      </c>
      <c r="H28" s="49">
        <v>0.92</v>
      </c>
      <c r="I28" s="50">
        <f t="shared" si="0"/>
        <v>142</v>
      </c>
    </row>
    <row r="29" spans="1:9" x14ac:dyDescent="0.25">
      <c r="A29" s="43">
        <f t="shared" si="2"/>
        <v>26</v>
      </c>
      <c r="B29" s="44" t="s">
        <v>16</v>
      </c>
      <c r="C29" s="44" t="s">
        <v>86</v>
      </c>
      <c r="D29" s="46">
        <v>2415</v>
      </c>
      <c r="E29" s="47">
        <v>1.07</v>
      </c>
      <c r="F29" s="46">
        <v>0</v>
      </c>
      <c r="G29" s="48">
        <f t="shared" si="1"/>
        <v>2584</v>
      </c>
      <c r="H29" s="49">
        <v>0.94</v>
      </c>
      <c r="I29" s="50">
        <f t="shared" si="0"/>
        <v>2270</v>
      </c>
    </row>
    <row r="30" spans="1:9" x14ac:dyDescent="0.25">
      <c r="A30" s="43">
        <f t="shared" si="2"/>
        <v>27</v>
      </c>
      <c r="B30" s="44" t="s">
        <v>16</v>
      </c>
      <c r="C30" s="44" t="s">
        <v>87</v>
      </c>
      <c r="D30" s="46">
        <v>336</v>
      </c>
      <c r="E30" s="47">
        <v>1.07</v>
      </c>
      <c r="F30" s="46">
        <v>0</v>
      </c>
      <c r="G30" s="48">
        <f t="shared" si="1"/>
        <v>360</v>
      </c>
      <c r="H30" s="49">
        <v>1</v>
      </c>
      <c r="I30" s="50">
        <f t="shared" si="0"/>
        <v>336</v>
      </c>
    </row>
    <row r="31" spans="1:9" x14ac:dyDescent="0.25">
      <c r="A31" s="43">
        <f t="shared" si="2"/>
        <v>28</v>
      </c>
      <c r="B31" s="44" t="s">
        <v>16</v>
      </c>
      <c r="C31" s="44" t="s">
        <v>88</v>
      </c>
      <c r="D31" s="46">
        <v>190</v>
      </c>
      <c r="E31" s="47">
        <v>1.07</v>
      </c>
      <c r="F31" s="46">
        <v>0</v>
      </c>
      <c r="G31" s="48">
        <f t="shared" si="1"/>
        <v>203</v>
      </c>
      <c r="H31" s="49">
        <v>1.02</v>
      </c>
      <c r="I31" s="50">
        <f t="shared" si="0"/>
        <v>194</v>
      </c>
    </row>
    <row r="32" spans="1:9" x14ac:dyDescent="0.25">
      <c r="A32" s="43">
        <f t="shared" si="2"/>
        <v>29</v>
      </c>
      <c r="B32" s="44" t="s">
        <v>16</v>
      </c>
      <c r="C32" s="44" t="s">
        <v>89</v>
      </c>
      <c r="D32" s="46">
        <v>1008</v>
      </c>
      <c r="E32" s="47">
        <v>1.07</v>
      </c>
      <c r="F32" s="46">
        <v>0</v>
      </c>
      <c r="G32" s="48">
        <f t="shared" si="1"/>
        <v>1079</v>
      </c>
      <c r="H32" s="49">
        <v>1.03</v>
      </c>
      <c r="I32" s="50">
        <f t="shared" si="0"/>
        <v>1038</v>
      </c>
    </row>
    <row r="33" spans="1:9" x14ac:dyDescent="0.25">
      <c r="A33" s="43">
        <f t="shared" si="2"/>
        <v>30</v>
      </c>
      <c r="B33" s="44" t="s">
        <v>16</v>
      </c>
      <c r="C33" s="44" t="s">
        <v>90</v>
      </c>
      <c r="D33" s="46">
        <v>140</v>
      </c>
      <c r="E33" s="47">
        <v>1.07</v>
      </c>
      <c r="F33" s="46">
        <v>0</v>
      </c>
      <c r="G33" s="48">
        <f t="shared" si="1"/>
        <v>150</v>
      </c>
      <c r="H33" s="49">
        <v>1.02</v>
      </c>
      <c r="I33" s="50">
        <f t="shared" si="0"/>
        <v>143</v>
      </c>
    </row>
    <row r="34" spans="1:9" x14ac:dyDescent="0.25">
      <c r="A34" s="43">
        <f t="shared" si="2"/>
        <v>31</v>
      </c>
      <c r="B34" s="44" t="s">
        <v>16</v>
      </c>
      <c r="C34" s="44" t="s">
        <v>91</v>
      </c>
      <c r="D34" s="46">
        <v>995</v>
      </c>
      <c r="E34" s="47">
        <v>1.07</v>
      </c>
      <c r="F34" s="46">
        <v>0</v>
      </c>
      <c r="G34" s="48">
        <f t="shared" si="1"/>
        <v>1065</v>
      </c>
      <c r="H34" s="49">
        <v>0.94</v>
      </c>
      <c r="I34" s="50">
        <f t="shared" si="0"/>
        <v>935</v>
      </c>
    </row>
    <row r="35" spans="1:9" x14ac:dyDescent="0.25">
      <c r="A35" s="43">
        <f t="shared" si="2"/>
        <v>32</v>
      </c>
      <c r="B35" s="44" t="s">
        <v>42</v>
      </c>
      <c r="C35" s="44" t="s">
        <v>92</v>
      </c>
      <c r="D35" s="46">
        <v>4329</v>
      </c>
      <c r="E35" s="47">
        <v>1.07</v>
      </c>
      <c r="F35" s="46">
        <v>0</v>
      </c>
      <c r="G35" s="48">
        <f t="shared" si="1"/>
        <v>4632</v>
      </c>
      <c r="H35" s="49">
        <v>1.31</v>
      </c>
      <c r="I35" s="50">
        <f t="shared" si="0"/>
        <v>5671</v>
      </c>
    </row>
    <row r="36" spans="1:9" x14ac:dyDescent="0.25">
      <c r="A36" s="43">
        <f t="shared" si="2"/>
        <v>33</v>
      </c>
      <c r="B36" s="44" t="s">
        <v>21</v>
      </c>
      <c r="C36" s="44" t="s">
        <v>93</v>
      </c>
      <c r="D36" s="46">
        <v>2041</v>
      </c>
      <c r="E36" s="47">
        <v>1.07</v>
      </c>
      <c r="F36" s="46">
        <v>0</v>
      </c>
      <c r="G36" s="48">
        <f t="shared" si="1"/>
        <v>2184</v>
      </c>
      <c r="H36" s="49">
        <v>0.97</v>
      </c>
      <c r="I36" s="50">
        <f t="shared" si="0"/>
        <v>1980</v>
      </c>
    </row>
    <row r="37" spans="1:9" x14ac:dyDescent="0.25">
      <c r="A37" s="43">
        <f t="shared" si="2"/>
        <v>34</v>
      </c>
      <c r="B37" s="44" t="s">
        <v>21</v>
      </c>
      <c r="C37" s="44" t="s">
        <v>94</v>
      </c>
      <c r="D37" s="46">
        <v>1610</v>
      </c>
      <c r="E37" s="47">
        <v>1.07</v>
      </c>
      <c r="F37" s="46">
        <v>0</v>
      </c>
      <c r="G37" s="48">
        <f t="shared" si="1"/>
        <v>1723</v>
      </c>
      <c r="H37" s="49">
        <v>1.07</v>
      </c>
      <c r="I37" s="50">
        <f t="shared" si="0"/>
        <v>1723</v>
      </c>
    </row>
    <row r="38" spans="1:9" x14ac:dyDescent="0.25">
      <c r="A38" s="43">
        <f t="shared" si="2"/>
        <v>35</v>
      </c>
      <c r="B38" s="44" t="s">
        <v>18</v>
      </c>
      <c r="C38" s="44" t="s">
        <v>95</v>
      </c>
      <c r="D38" s="46">
        <v>540</v>
      </c>
      <c r="E38" s="47">
        <v>1.07</v>
      </c>
      <c r="F38" s="46">
        <v>0</v>
      </c>
      <c r="G38" s="48">
        <f t="shared" si="1"/>
        <v>578</v>
      </c>
      <c r="H38" s="49">
        <v>1.07</v>
      </c>
      <c r="I38" s="50">
        <f t="shared" si="0"/>
        <v>578</v>
      </c>
    </row>
    <row r="39" spans="1:9" x14ac:dyDescent="0.25">
      <c r="A39" s="43">
        <f t="shared" si="2"/>
        <v>36</v>
      </c>
      <c r="B39" s="44" t="s">
        <v>20</v>
      </c>
      <c r="C39" s="44" t="s">
        <v>96</v>
      </c>
      <c r="D39" s="46">
        <v>1824</v>
      </c>
      <c r="E39" s="47">
        <v>1.07</v>
      </c>
      <c r="F39" s="46">
        <v>0</v>
      </c>
      <c r="G39" s="48">
        <f t="shared" si="1"/>
        <v>1952</v>
      </c>
      <c r="H39" s="49">
        <v>1</v>
      </c>
      <c r="I39" s="50">
        <f t="shared" si="0"/>
        <v>1824</v>
      </c>
    </row>
    <row r="40" spans="1:9" x14ac:dyDescent="0.25">
      <c r="A40" s="43">
        <f t="shared" si="2"/>
        <v>37</v>
      </c>
      <c r="B40" s="44" t="s">
        <v>20</v>
      </c>
      <c r="C40" s="44" t="s">
        <v>97</v>
      </c>
      <c r="D40" s="46">
        <v>380</v>
      </c>
      <c r="E40" s="47">
        <v>1.07</v>
      </c>
      <c r="F40" s="46">
        <v>0</v>
      </c>
      <c r="G40" s="48">
        <f t="shared" si="1"/>
        <v>407</v>
      </c>
      <c r="H40" s="49">
        <v>1.07</v>
      </c>
      <c r="I40" s="50">
        <f t="shared" si="0"/>
        <v>407</v>
      </c>
    </row>
    <row r="41" spans="1:9" x14ac:dyDescent="0.25">
      <c r="A41" s="43">
        <f t="shared" si="2"/>
        <v>38</v>
      </c>
      <c r="B41" s="44" t="s">
        <v>37</v>
      </c>
      <c r="C41" s="44" t="s">
        <v>98</v>
      </c>
      <c r="D41" s="46">
        <v>1552</v>
      </c>
      <c r="E41" s="47">
        <v>1.07</v>
      </c>
      <c r="F41" s="46">
        <v>0</v>
      </c>
      <c r="G41" s="48">
        <f t="shared" si="1"/>
        <v>1661</v>
      </c>
      <c r="H41" s="49">
        <v>1.0900000000000001</v>
      </c>
      <c r="I41" s="50">
        <f t="shared" si="0"/>
        <v>1692</v>
      </c>
    </row>
    <row r="42" spans="1:9" x14ac:dyDescent="0.25">
      <c r="A42" s="43">
        <f t="shared" si="2"/>
        <v>39</v>
      </c>
      <c r="B42" s="44" t="s">
        <v>42</v>
      </c>
      <c r="C42" s="44" t="s">
        <v>99</v>
      </c>
      <c r="D42" s="46">
        <v>494</v>
      </c>
      <c r="E42" s="47">
        <v>1.07</v>
      </c>
      <c r="F42" s="46">
        <v>0</v>
      </c>
      <c r="G42" s="48">
        <f t="shared" si="1"/>
        <v>529</v>
      </c>
      <c r="H42" s="49">
        <v>1.1200000000000001</v>
      </c>
      <c r="I42" s="50">
        <f t="shared" si="0"/>
        <v>553</v>
      </c>
    </row>
    <row r="43" spans="1:9" x14ac:dyDescent="0.25">
      <c r="A43" s="43">
        <f t="shared" si="2"/>
        <v>40</v>
      </c>
      <c r="B43" s="44" t="s">
        <v>42</v>
      </c>
      <c r="C43" s="44" t="s">
        <v>100</v>
      </c>
      <c r="D43" s="46">
        <v>130</v>
      </c>
      <c r="E43" s="47">
        <v>1.07</v>
      </c>
      <c r="F43" s="46">
        <v>0</v>
      </c>
      <c r="G43" s="48">
        <f t="shared" si="1"/>
        <v>139</v>
      </c>
      <c r="H43" s="49">
        <v>1.17</v>
      </c>
      <c r="I43" s="50">
        <f t="shared" si="0"/>
        <v>152</v>
      </c>
    </row>
    <row r="44" spans="1:9" x14ac:dyDescent="0.25">
      <c r="A44" s="43">
        <f t="shared" si="2"/>
        <v>41</v>
      </c>
      <c r="B44" s="44" t="s">
        <v>26</v>
      </c>
      <c r="C44" s="44" t="s">
        <v>101</v>
      </c>
      <c r="D44" s="46">
        <v>4532</v>
      </c>
      <c r="E44" s="47">
        <v>1.07</v>
      </c>
      <c r="F44" s="46">
        <v>0</v>
      </c>
      <c r="G44" s="48">
        <f t="shared" si="1"/>
        <v>4849</v>
      </c>
      <c r="H44" s="49">
        <v>1.18</v>
      </c>
      <c r="I44" s="50">
        <f t="shared" si="0"/>
        <v>5348</v>
      </c>
    </row>
    <row r="45" spans="1:9" x14ac:dyDescent="0.25">
      <c r="A45" s="43">
        <f t="shared" si="2"/>
        <v>42</v>
      </c>
      <c r="B45" s="44" t="s">
        <v>56</v>
      </c>
      <c r="C45" s="45" t="s">
        <v>102</v>
      </c>
      <c r="D45" s="46">
        <v>2335</v>
      </c>
      <c r="E45" s="47">
        <v>1.3</v>
      </c>
      <c r="F45" s="46">
        <v>885</v>
      </c>
      <c r="G45" s="48">
        <f t="shared" si="1"/>
        <v>3921</v>
      </c>
      <c r="H45" s="49">
        <v>0.97</v>
      </c>
      <c r="I45" s="50">
        <f t="shared" si="0"/>
        <v>3150</v>
      </c>
    </row>
    <row r="46" spans="1:9" x14ac:dyDescent="0.25">
      <c r="A46" s="43">
        <f t="shared" si="2"/>
        <v>43</v>
      </c>
      <c r="B46" s="44" t="s">
        <v>28</v>
      </c>
      <c r="C46" s="45" t="s">
        <v>103</v>
      </c>
      <c r="D46" s="46">
        <v>0</v>
      </c>
      <c r="E46" s="47">
        <v>1.3</v>
      </c>
      <c r="F46" s="46">
        <v>3233</v>
      </c>
      <c r="G46" s="48">
        <f t="shared" si="1"/>
        <v>3233</v>
      </c>
      <c r="H46" s="49">
        <v>0.92</v>
      </c>
      <c r="I46" s="50">
        <f t="shared" si="0"/>
        <v>3233</v>
      </c>
    </row>
    <row r="47" spans="1:9" x14ac:dyDescent="0.25">
      <c r="A47" s="43">
        <f t="shared" si="2"/>
        <v>44</v>
      </c>
      <c r="B47" s="44" t="s">
        <v>28</v>
      </c>
      <c r="C47" s="45" t="s">
        <v>104</v>
      </c>
      <c r="D47" s="46">
        <v>0</v>
      </c>
      <c r="E47" s="47">
        <v>1.3</v>
      </c>
      <c r="F47" s="46">
        <v>13471</v>
      </c>
      <c r="G47" s="48">
        <f t="shared" si="1"/>
        <v>13471</v>
      </c>
      <c r="H47" s="49">
        <v>0.91</v>
      </c>
      <c r="I47" s="50">
        <f t="shared" si="0"/>
        <v>13471</v>
      </c>
    </row>
    <row r="48" spans="1:9" x14ac:dyDescent="0.25">
      <c r="A48" s="43">
        <f t="shared" si="2"/>
        <v>45</v>
      </c>
      <c r="B48" s="44" t="s">
        <v>28</v>
      </c>
      <c r="C48" s="45" t="s">
        <v>105</v>
      </c>
      <c r="D48" s="46">
        <v>0</v>
      </c>
      <c r="E48" s="47">
        <v>1.3</v>
      </c>
      <c r="F48" s="46">
        <v>5924</v>
      </c>
      <c r="G48" s="48">
        <f t="shared" si="1"/>
        <v>5924</v>
      </c>
      <c r="H48" s="49">
        <v>0.91</v>
      </c>
      <c r="I48" s="50">
        <f t="shared" si="0"/>
        <v>5924</v>
      </c>
    </row>
    <row r="49" spans="1:9" x14ac:dyDescent="0.25">
      <c r="A49" s="43">
        <f t="shared" si="2"/>
        <v>46</v>
      </c>
      <c r="B49" s="44" t="s">
        <v>43</v>
      </c>
      <c r="C49" s="44" t="s">
        <v>106</v>
      </c>
      <c r="D49" s="46">
        <v>682</v>
      </c>
      <c r="E49" s="47">
        <v>1.3</v>
      </c>
      <c r="F49" s="46">
        <v>0</v>
      </c>
      <c r="G49" s="48">
        <f t="shared" si="1"/>
        <v>887</v>
      </c>
      <c r="H49" s="49">
        <v>1.29</v>
      </c>
      <c r="I49" s="50">
        <f t="shared" si="0"/>
        <v>880</v>
      </c>
    </row>
    <row r="50" spans="1:9" x14ac:dyDescent="0.25">
      <c r="A50" s="43">
        <f t="shared" si="2"/>
        <v>47</v>
      </c>
      <c r="B50" s="44" t="s">
        <v>56</v>
      </c>
      <c r="C50" s="44" t="s">
        <v>107</v>
      </c>
      <c r="D50" s="46">
        <v>1033</v>
      </c>
      <c r="E50" s="47">
        <v>1.3</v>
      </c>
      <c r="F50" s="46">
        <v>0</v>
      </c>
      <c r="G50" s="48">
        <f t="shared" si="1"/>
        <v>1343</v>
      </c>
      <c r="H50" s="49">
        <v>0.89</v>
      </c>
      <c r="I50" s="50">
        <f t="shared" si="0"/>
        <v>919</v>
      </c>
    </row>
    <row r="51" spans="1:9" x14ac:dyDescent="0.25">
      <c r="A51" s="43">
        <f t="shared" si="2"/>
        <v>48</v>
      </c>
      <c r="B51" s="44" t="s">
        <v>28</v>
      </c>
      <c r="C51" s="44" t="s">
        <v>108</v>
      </c>
      <c r="D51" s="46">
        <v>190</v>
      </c>
      <c r="E51" s="47">
        <v>1.3</v>
      </c>
      <c r="F51" s="46">
        <v>0</v>
      </c>
      <c r="G51" s="48">
        <f t="shared" si="1"/>
        <v>247</v>
      </c>
      <c r="H51" s="49">
        <v>1.43</v>
      </c>
      <c r="I51" s="50">
        <f t="shared" si="0"/>
        <v>272</v>
      </c>
    </row>
    <row r="52" spans="1:9" x14ac:dyDescent="0.25">
      <c r="A52" s="43">
        <f t="shared" si="2"/>
        <v>49</v>
      </c>
      <c r="B52" s="44" t="s">
        <v>29</v>
      </c>
      <c r="C52" s="44" t="s">
        <v>109</v>
      </c>
      <c r="D52" s="46">
        <v>805</v>
      </c>
      <c r="E52" s="47">
        <v>1.3</v>
      </c>
      <c r="F52" s="46">
        <v>0</v>
      </c>
      <c r="G52" s="48">
        <f t="shared" si="1"/>
        <v>1047</v>
      </c>
      <c r="H52" s="49">
        <v>1.23</v>
      </c>
      <c r="I52" s="50">
        <f t="shared" si="0"/>
        <v>990</v>
      </c>
    </row>
    <row r="53" spans="1:9" x14ac:dyDescent="0.25">
      <c r="A53" s="43">
        <f t="shared" si="2"/>
        <v>50</v>
      </c>
      <c r="B53" s="44" t="s">
        <v>43</v>
      </c>
      <c r="C53" s="44" t="s">
        <v>110</v>
      </c>
      <c r="D53" s="46">
        <v>150</v>
      </c>
      <c r="E53" s="47">
        <v>1.3</v>
      </c>
      <c r="F53" s="46">
        <v>0</v>
      </c>
      <c r="G53" s="48">
        <f t="shared" si="1"/>
        <v>195</v>
      </c>
      <c r="H53" s="49">
        <v>1.3</v>
      </c>
      <c r="I53" s="50">
        <f t="shared" si="0"/>
        <v>195</v>
      </c>
    </row>
    <row r="54" spans="1:9" x14ac:dyDescent="0.25">
      <c r="A54" s="43">
        <f t="shared" si="2"/>
        <v>51</v>
      </c>
      <c r="B54" s="44" t="s">
        <v>45</v>
      </c>
      <c r="C54" s="44" t="s">
        <v>111</v>
      </c>
      <c r="D54" s="46">
        <v>433</v>
      </c>
      <c r="E54" s="47">
        <v>1.35</v>
      </c>
      <c r="F54" s="46">
        <v>0</v>
      </c>
      <c r="G54" s="48">
        <f t="shared" si="1"/>
        <v>585</v>
      </c>
      <c r="H54" s="49">
        <v>1.5</v>
      </c>
      <c r="I54" s="50">
        <f t="shared" si="0"/>
        <v>650</v>
      </c>
    </row>
    <row r="55" spans="1:9" x14ac:dyDescent="0.25">
      <c r="A55" s="43">
        <f t="shared" si="2"/>
        <v>52</v>
      </c>
      <c r="B55" s="44" t="s">
        <v>36</v>
      </c>
      <c r="C55" s="44" t="s">
        <v>112</v>
      </c>
      <c r="D55" s="46">
        <v>292</v>
      </c>
      <c r="E55" s="47">
        <v>1.35</v>
      </c>
      <c r="F55" s="46">
        <v>0</v>
      </c>
      <c r="G55" s="48">
        <f t="shared" si="1"/>
        <v>394</v>
      </c>
      <c r="H55" s="49">
        <v>1.24</v>
      </c>
      <c r="I55" s="50">
        <f t="shared" si="0"/>
        <v>362</v>
      </c>
    </row>
    <row r="56" spans="1:9" x14ac:dyDescent="0.25">
      <c r="A56" s="43">
        <f t="shared" si="2"/>
        <v>53</v>
      </c>
      <c r="B56" s="44" t="s">
        <v>45</v>
      </c>
      <c r="C56" s="44" t="s">
        <v>113</v>
      </c>
      <c r="D56" s="46">
        <v>250</v>
      </c>
      <c r="E56" s="47">
        <v>1.35</v>
      </c>
      <c r="F56" s="46">
        <v>0</v>
      </c>
      <c r="G56" s="48">
        <f t="shared" si="1"/>
        <v>338</v>
      </c>
      <c r="H56" s="49">
        <v>1.3</v>
      </c>
      <c r="I56" s="50">
        <f t="shared" si="0"/>
        <v>325</v>
      </c>
    </row>
    <row r="57" spans="1:9" x14ac:dyDescent="0.25">
      <c r="A57" s="43">
        <f t="shared" si="2"/>
        <v>54</v>
      </c>
      <c r="B57" s="44" t="s">
        <v>53</v>
      </c>
      <c r="C57" s="44" t="s">
        <v>114</v>
      </c>
      <c r="D57" s="46">
        <v>3616</v>
      </c>
      <c r="E57" s="47">
        <v>1.35</v>
      </c>
      <c r="F57" s="46">
        <v>0</v>
      </c>
      <c r="G57" s="48">
        <f t="shared" si="1"/>
        <v>4882</v>
      </c>
      <c r="H57" s="49">
        <v>1.3</v>
      </c>
      <c r="I57" s="50">
        <f t="shared" si="0"/>
        <v>4701</v>
      </c>
    </row>
    <row r="58" spans="1:9" x14ac:dyDescent="0.25">
      <c r="A58" s="43">
        <f t="shared" si="2"/>
        <v>55</v>
      </c>
      <c r="B58" s="44" t="s">
        <v>52</v>
      </c>
      <c r="C58" s="44" t="s">
        <v>115</v>
      </c>
      <c r="D58" s="46">
        <v>102</v>
      </c>
      <c r="E58" s="47">
        <v>1.41</v>
      </c>
      <c r="F58" s="46">
        <v>0</v>
      </c>
      <c r="G58" s="48">
        <f t="shared" si="1"/>
        <v>144</v>
      </c>
      <c r="H58" s="49">
        <v>1.3</v>
      </c>
      <c r="I58" s="50">
        <f t="shared" si="0"/>
        <v>133</v>
      </c>
    </row>
    <row r="59" spans="1:9" x14ac:dyDescent="0.25">
      <c r="A59" s="43">
        <f t="shared" si="2"/>
        <v>56</v>
      </c>
      <c r="B59" s="44" t="s">
        <v>41</v>
      </c>
      <c r="C59" s="44" t="s">
        <v>116</v>
      </c>
      <c r="D59" s="46">
        <v>235</v>
      </c>
      <c r="E59" s="47">
        <v>1.35</v>
      </c>
      <c r="F59" s="46">
        <v>0</v>
      </c>
      <c r="G59" s="48">
        <f t="shared" si="1"/>
        <v>317</v>
      </c>
      <c r="H59" s="49">
        <v>1.47</v>
      </c>
      <c r="I59" s="50">
        <f t="shared" si="0"/>
        <v>345</v>
      </c>
    </row>
    <row r="60" spans="1:9" s="54" customFormat="1" x14ac:dyDescent="0.25">
      <c r="A60" s="79"/>
      <c r="B60" s="79"/>
      <c r="C60" s="79"/>
      <c r="D60" s="51"/>
      <c r="E60" s="52"/>
      <c r="F60" s="53"/>
      <c r="G60" s="53"/>
    </row>
  </sheetData>
  <mergeCells count="1">
    <mergeCell ref="A60:C60"/>
  </mergeCells>
  <printOptions horizontalCentered="1"/>
  <pageMargins left="0.23622047244094491" right="0.19685039370078741" top="0.35433070866141736" bottom="0.39370078740157483" header="0.19685039370078741" footer="0.19685039370078741"/>
  <pageSetup paperSize="8" scale="74" orientation="landscape" r:id="rId1"/>
  <headerFooter alignWithMargins="0">
    <oddFooter>&amp;C&amp;"Times New Roman,Regular"&amp;P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0E1FF"/>
  </sheetPr>
  <dimension ref="A1:I158"/>
  <sheetViews>
    <sheetView showGridLines="0" zoomScaleNormal="100" workbookViewId="0">
      <selection activeCell="A3" sqref="A3"/>
    </sheetView>
  </sheetViews>
  <sheetFormatPr defaultColWidth="9.109375" defaultRowHeight="13.8" x14ac:dyDescent="0.25"/>
  <cols>
    <col min="1" max="1" width="5" style="55" customWidth="1"/>
    <col min="2" max="2" width="15.88671875" style="56" bestFit="1" customWidth="1"/>
    <col min="3" max="3" width="49.44140625" style="56" customWidth="1"/>
    <col min="4" max="4" width="11.5546875" style="57" customWidth="1"/>
    <col min="5" max="5" width="11.5546875" style="58" customWidth="1"/>
    <col min="6" max="6" width="11.5546875" style="57" customWidth="1"/>
    <col min="7" max="7" width="12.88671875" style="42" customWidth="1"/>
    <col min="8" max="8" width="10.109375" style="42" bestFit="1" customWidth="1"/>
    <col min="9" max="9" width="11" style="42" customWidth="1"/>
    <col min="10" max="16384" width="9.109375" style="42"/>
  </cols>
  <sheetData>
    <row r="1" spans="1:9" s="35" customFormat="1" ht="27" customHeight="1" x14ac:dyDescent="0.25">
      <c r="A1" s="8" t="s">
        <v>247</v>
      </c>
      <c r="B1" s="33"/>
      <c r="C1" s="33"/>
      <c r="D1" s="33"/>
      <c r="E1" s="34"/>
      <c r="F1" s="33"/>
    </row>
    <row r="2" spans="1:9" s="35" customFormat="1" ht="55.8" x14ac:dyDescent="0.25">
      <c r="A2" s="36" t="s">
        <v>8</v>
      </c>
      <c r="B2" s="36" t="s">
        <v>9</v>
      </c>
      <c r="C2" s="36" t="s">
        <v>59</v>
      </c>
      <c r="D2" s="13" t="s">
        <v>10</v>
      </c>
      <c r="E2" s="14" t="s">
        <v>11</v>
      </c>
      <c r="F2" s="13" t="s">
        <v>12</v>
      </c>
      <c r="G2" s="13" t="s">
        <v>13</v>
      </c>
      <c r="H2" s="13" t="s">
        <v>14</v>
      </c>
      <c r="I2" s="42"/>
    </row>
    <row r="3" spans="1:9" x14ac:dyDescent="0.25">
      <c r="A3" s="37"/>
      <c r="B3" s="38"/>
      <c r="C3" s="39" t="s">
        <v>14</v>
      </c>
      <c r="D3" s="40">
        <f>SUM(D4:D158)</f>
        <v>24939</v>
      </c>
      <c r="E3" s="41" t="s">
        <v>15</v>
      </c>
      <c r="F3" s="40">
        <f>SUM(F4:F158)</f>
        <v>27355</v>
      </c>
      <c r="G3" s="41" t="s">
        <v>15</v>
      </c>
      <c r="H3" s="40">
        <f>SUM(H4:H158)</f>
        <v>26140</v>
      </c>
    </row>
    <row r="4" spans="1:9" x14ac:dyDescent="0.25">
      <c r="A4" s="43">
        <v>1</v>
      </c>
      <c r="B4" s="60" t="s">
        <v>16</v>
      </c>
      <c r="C4" s="63" t="s">
        <v>122</v>
      </c>
      <c r="D4" s="62">
        <v>88</v>
      </c>
      <c r="E4" s="47">
        <v>1.07</v>
      </c>
      <c r="F4" s="48">
        <v>94</v>
      </c>
      <c r="G4" s="49">
        <v>1.01</v>
      </c>
      <c r="H4" s="50">
        <f t="shared" ref="H4:H35" si="0">D4*G4</f>
        <v>89</v>
      </c>
    </row>
    <row r="5" spans="1:9" x14ac:dyDescent="0.25">
      <c r="A5" s="43">
        <v>3</v>
      </c>
      <c r="B5" s="60" t="s">
        <v>28</v>
      </c>
      <c r="C5" s="63" t="s">
        <v>108</v>
      </c>
      <c r="D5" s="62">
        <v>40</v>
      </c>
      <c r="E5" s="47">
        <v>1.3</v>
      </c>
      <c r="F5" s="48">
        <v>52</v>
      </c>
      <c r="G5" s="49">
        <v>1.38</v>
      </c>
      <c r="H5" s="50">
        <f t="shared" si="0"/>
        <v>55</v>
      </c>
    </row>
    <row r="6" spans="1:9" x14ac:dyDescent="0.25">
      <c r="A6" s="43">
        <v>3</v>
      </c>
      <c r="B6" s="60" t="s">
        <v>16</v>
      </c>
      <c r="C6" s="63" t="s">
        <v>123</v>
      </c>
      <c r="D6" s="62">
        <v>32</v>
      </c>
      <c r="E6" s="47">
        <v>1.07</v>
      </c>
      <c r="F6" s="48">
        <v>34</v>
      </c>
      <c r="G6" s="49">
        <v>1</v>
      </c>
      <c r="H6" s="50">
        <f t="shared" si="0"/>
        <v>32</v>
      </c>
    </row>
    <row r="7" spans="1:9" x14ac:dyDescent="0.25">
      <c r="A7" s="43">
        <v>4</v>
      </c>
      <c r="B7" s="60" t="s">
        <v>16</v>
      </c>
      <c r="C7" s="63" t="s">
        <v>124</v>
      </c>
      <c r="D7" s="62">
        <v>208</v>
      </c>
      <c r="E7" s="47">
        <v>1.07</v>
      </c>
      <c r="F7" s="48">
        <v>223</v>
      </c>
      <c r="G7" s="49">
        <v>1</v>
      </c>
      <c r="H7" s="50">
        <f t="shared" si="0"/>
        <v>208</v>
      </c>
    </row>
    <row r="8" spans="1:9" x14ac:dyDescent="0.25">
      <c r="A8" s="43">
        <v>5</v>
      </c>
      <c r="B8" s="60" t="s">
        <v>42</v>
      </c>
      <c r="C8" s="63" t="s">
        <v>125</v>
      </c>
      <c r="D8" s="62">
        <v>56</v>
      </c>
      <c r="E8" s="47">
        <v>1.07</v>
      </c>
      <c r="F8" s="48">
        <v>60</v>
      </c>
      <c r="G8" s="49">
        <v>1.1399999999999999</v>
      </c>
      <c r="H8" s="50">
        <f t="shared" si="0"/>
        <v>64</v>
      </c>
    </row>
    <row r="9" spans="1:9" x14ac:dyDescent="0.25">
      <c r="A9" s="43">
        <v>6</v>
      </c>
      <c r="B9" s="60" t="s">
        <v>52</v>
      </c>
      <c r="C9" s="63" t="s">
        <v>115</v>
      </c>
      <c r="D9" s="62">
        <v>8</v>
      </c>
      <c r="E9" s="47">
        <v>1.41</v>
      </c>
      <c r="F9" s="48">
        <v>11</v>
      </c>
      <c r="G9" s="49">
        <v>1.41</v>
      </c>
      <c r="H9" s="50">
        <f t="shared" si="0"/>
        <v>11</v>
      </c>
    </row>
    <row r="10" spans="1:9" x14ac:dyDescent="0.25">
      <c r="A10" s="43">
        <v>7</v>
      </c>
      <c r="B10" s="60" t="s">
        <v>29</v>
      </c>
      <c r="C10" s="63" t="s">
        <v>109</v>
      </c>
      <c r="D10" s="62">
        <v>168</v>
      </c>
      <c r="E10" s="47">
        <v>1.3</v>
      </c>
      <c r="F10" s="48">
        <v>218</v>
      </c>
      <c r="G10" s="49">
        <v>1.25</v>
      </c>
      <c r="H10" s="50">
        <f t="shared" si="0"/>
        <v>210</v>
      </c>
    </row>
    <row r="11" spans="1:9" ht="15.6" customHeight="1" x14ac:dyDescent="0.25">
      <c r="A11" s="43">
        <v>8</v>
      </c>
      <c r="B11" s="60" t="s">
        <v>16</v>
      </c>
      <c r="C11" s="63" t="s">
        <v>64</v>
      </c>
      <c r="D11" s="62">
        <v>96</v>
      </c>
      <c r="E11" s="47">
        <v>1.07</v>
      </c>
      <c r="F11" s="48">
        <v>103</v>
      </c>
      <c r="G11" s="49">
        <v>1.01</v>
      </c>
      <c r="H11" s="50">
        <f t="shared" si="0"/>
        <v>97</v>
      </c>
    </row>
    <row r="12" spans="1:9" x14ac:dyDescent="0.25">
      <c r="A12" s="43">
        <v>9</v>
      </c>
      <c r="B12" s="60" t="s">
        <v>51</v>
      </c>
      <c r="C12" s="63" t="s">
        <v>126</v>
      </c>
      <c r="D12" s="62">
        <v>184</v>
      </c>
      <c r="E12" s="47">
        <v>1.3</v>
      </c>
      <c r="F12" s="48">
        <v>239</v>
      </c>
      <c r="G12" s="49">
        <v>1.25</v>
      </c>
      <c r="H12" s="50">
        <f t="shared" si="0"/>
        <v>230</v>
      </c>
    </row>
    <row r="13" spans="1:9" x14ac:dyDescent="0.25">
      <c r="A13" s="43">
        <v>10</v>
      </c>
      <c r="B13" s="60" t="s">
        <v>16</v>
      </c>
      <c r="C13" s="63" t="s">
        <v>127</v>
      </c>
      <c r="D13" s="62">
        <v>96</v>
      </c>
      <c r="E13" s="47">
        <v>1.07</v>
      </c>
      <c r="F13" s="48">
        <v>103</v>
      </c>
      <c r="G13" s="49">
        <v>1.01</v>
      </c>
      <c r="H13" s="50">
        <f t="shared" si="0"/>
        <v>97</v>
      </c>
    </row>
    <row r="14" spans="1:9" x14ac:dyDescent="0.25">
      <c r="A14" s="43">
        <v>11</v>
      </c>
      <c r="B14" s="60" t="s">
        <v>16</v>
      </c>
      <c r="C14" s="63" t="s">
        <v>128</v>
      </c>
      <c r="D14" s="62">
        <v>8</v>
      </c>
      <c r="E14" s="47">
        <v>1.07</v>
      </c>
      <c r="F14" s="48">
        <v>9</v>
      </c>
      <c r="G14" s="49">
        <v>1.01</v>
      </c>
      <c r="H14" s="50">
        <f t="shared" si="0"/>
        <v>8</v>
      </c>
    </row>
    <row r="15" spans="1:9" x14ac:dyDescent="0.25">
      <c r="A15" s="43">
        <v>12</v>
      </c>
      <c r="B15" s="60" t="s">
        <v>42</v>
      </c>
      <c r="C15" s="63" t="s">
        <v>129</v>
      </c>
      <c r="D15" s="62">
        <v>0</v>
      </c>
      <c r="E15" s="47">
        <v>1.07</v>
      </c>
      <c r="F15" s="48">
        <v>0</v>
      </c>
      <c r="G15" s="49"/>
      <c r="H15" s="50">
        <f t="shared" si="0"/>
        <v>0</v>
      </c>
    </row>
    <row r="16" spans="1:9" x14ac:dyDescent="0.25">
      <c r="A16" s="43">
        <v>13</v>
      </c>
      <c r="B16" s="60" t="s">
        <v>16</v>
      </c>
      <c r="C16" s="63" t="s">
        <v>130</v>
      </c>
      <c r="D16" s="62">
        <v>216</v>
      </c>
      <c r="E16" s="47">
        <v>1.07</v>
      </c>
      <c r="F16" s="48">
        <v>231</v>
      </c>
      <c r="G16" s="49">
        <v>1</v>
      </c>
      <c r="H16" s="50">
        <f t="shared" si="0"/>
        <v>216</v>
      </c>
    </row>
    <row r="17" spans="1:8" x14ac:dyDescent="0.25">
      <c r="A17" s="43">
        <v>14</v>
      </c>
      <c r="B17" s="60" t="s">
        <v>16</v>
      </c>
      <c r="C17" s="63" t="s">
        <v>69</v>
      </c>
      <c r="D17" s="62">
        <v>48</v>
      </c>
      <c r="E17" s="47">
        <v>1.07</v>
      </c>
      <c r="F17" s="48">
        <v>51</v>
      </c>
      <c r="G17" s="49">
        <v>1.01</v>
      </c>
      <c r="H17" s="50">
        <f t="shared" si="0"/>
        <v>48</v>
      </c>
    </row>
    <row r="18" spans="1:8" x14ac:dyDescent="0.25">
      <c r="A18" s="43">
        <v>15</v>
      </c>
      <c r="B18" s="60" t="s">
        <v>19</v>
      </c>
      <c r="C18" s="63" t="s">
        <v>92</v>
      </c>
      <c r="D18" s="62">
        <v>128</v>
      </c>
      <c r="E18" s="47">
        <v>1.07</v>
      </c>
      <c r="F18" s="48">
        <v>137</v>
      </c>
      <c r="G18" s="49">
        <v>1.1399999999999999</v>
      </c>
      <c r="H18" s="50">
        <f t="shared" si="0"/>
        <v>146</v>
      </c>
    </row>
    <row r="19" spans="1:8" x14ac:dyDescent="0.25">
      <c r="A19" s="43">
        <v>16</v>
      </c>
      <c r="B19" s="60" t="s">
        <v>18</v>
      </c>
      <c r="C19" s="63" t="s">
        <v>95</v>
      </c>
      <c r="D19" s="62">
        <v>376</v>
      </c>
      <c r="E19" s="47">
        <v>1.07</v>
      </c>
      <c r="F19" s="48">
        <v>402</v>
      </c>
      <c r="G19" s="49">
        <v>1.06</v>
      </c>
      <c r="H19" s="50">
        <f t="shared" si="0"/>
        <v>399</v>
      </c>
    </row>
    <row r="20" spans="1:8" x14ac:dyDescent="0.25">
      <c r="A20" s="43">
        <v>17</v>
      </c>
      <c r="B20" s="60" t="s">
        <v>16</v>
      </c>
      <c r="C20" s="63" t="s">
        <v>131</v>
      </c>
      <c r="D20" s="62">
        <v>144</v>
      </c>
      <c r="E20" s="47">
        <v>1.07</v>
      </c>
      <c r="F20" s="48">
        <v>154</v>
      </c>
      <c r="G20" s="49">
        <v>1</v>
      </c>
      <c r="H20" s="50">
        <f t="shared" si="0"/>
        <v>144</v>
      </c>
    </row>
    <row r="21" spans="1:8" x14ac:dyDescent="0.25">
      <c r="A21" s="43">
        <v>18</v>
      </c>
      <c r="B21" s="60" t="s">
        <v>42</v>
      </c>
      <c r="C21" s="63" t="s">
        <v>99</v>
      </c>
      <c r="D21" s="62">
        <v>144</v>
      </c>
      <c r="E21" s="47">
        <v>1.07</v>
      </c>
      <c r="F21" s="48">
        <v>154</v>
      </c>
      <c r="G21" s="49">
        <v>1.1399999999999999</v>
      </c>
      <c r="H21" s="50">
        <f t="shared" si="0"/>
        <v>164</v>
      </c>
    </row>
    <row r="22" spans="1:8" x14ac:dyDescent="0.25">
      <c r="A22" s="43">
        <v>19</v>
      </c>
      <c r="B22" s="60" t="s">
        <v>43</v>
      </c>
      <c r="C22" s="63" t="s">
        <v>106</v>
      </c>
      <c r="D22" s="62">
        <v>208</v>
      </c>
      <c r="E22" s="47">
        <v>1.3</v>
      </c>
      <c r="F22" s="48">
        <v>270</v>
      </c>
      <c r="G22" s="49">
        <v>1.38</v>
      </c>
      <c r="H22" s="50">
        <f t="shared" si="0"/>
        <v>287</v>
      </c>
    </row>
    <row r="23" spans="1:8" x14ac:dyDescent="0.25">
      <c r="A23" s="43">
        <v>20</v>
      </c>
      <c r="B23" s="60" t="s">
        <v>43</v>
      </c>
      <c r="C23" s="63" t="s">
        <v>110</v>
      </c>
      <c r="D23" s="62">
        <v>72</v>
      </c>
      <c r="E23" s="47">
        <v>1.3</v>
      </c>
      <c r="F23" s="48">
        <v>94</v>
      </c>
      <c r="G23" s="49">
        <v>1.25</v>
      </c>
      <c r="H23" s="50">
        <f t="shared" si="0"/>
        <v>90</v>
      </c>
    </row>
    <row r="24" spans="1:8" x14ac:dyDescent="0.25">
      <c r="A24" s="43">
        <v>21</v>
      </c>
      <c r="B24" s="60" t="s">
        <v>45</v>
      </c>
      <c r="C24" s="63" t="s">
        <v>113</v>
      </c>
      <c r="D24" s="62">
        <v>64</v>
      </c>
      <c r="E24" s="47">
        <v>1.35</v>
      </c>
      <c r="F24" s="48">
        <v>86</v>
      </c>
      <c r="G24" s="49">
        <v>1.25</v>
      </c>
      <c r="H24" s="50">
        <f t="shared" si="0"/>
        <v>80</v>
      </c>
    </row>
    <row r="25" spans="1:8" x14ac:dyDescent="0.25">
      <c r="A25" s="43">
        <v>22</v>
      </c>
      <c r="B25" s="60" t="s">
        <v>16</v>
      </c>
      <c r="C25" s="63" t="s">
        <v>65</v>
      </c>
      <c r="D25" s="62">
        <v>112</v>
      </c>
      <c r="E25" s="47">
        <v>1.07</v>
      </c>
      <c r="F25" s="48">
        <v>120</v>
      </c>
      <c r="G25" s="49">
        <v>1</v>
      </c>
      <c r="H25" s="50">
        <f t="shared" si="0"/>
        <v>112</v>
      </c>
    </row>
    <row r="26" spans="1:8" x14ac:dyDescent="0.25">
      <c r="A26" s="43">
        <v>23</v>
      </c>
      <c r="B26" s="60" t="s">
        <v>16</v>
      </c>
      <c r="C26" s="63" t="s">
        <v>132</v>
      </c>
      <c r="D26" s="62">
        <v>136</v>
      </c>
      <c r="E26" s="47">
        <v>1.07</v>
      </c>
      <c r="F26" s="48">
        <v>146</v>
      </c>
      <c r="G26" s="49">
        <v>1</v>
      </c>
      <c r="H26" s="50">
        <f t="shared" si="0"/>
        <v>136</v>
      </c>
    </row>
    <row r="27" spans="1:8" x14ac:dyDescent="0.25">
      <c r="A27" s="43">
        <v>24</v>
      </c>
      <c r="B27" s="60" t="s">
        <v>16</v>
      </c>
      <c r="C27" s="63" t="s">
        <v>133</v>
      </c>
      <c r="D27" s="62">
        <v>112</v>
      </c>
      <c r="E27" s="47">
        <v>1.07</v>
      </c>
      <c r="F27" s="48">
        <v>120</v>
      </c>
      <c r="G27" s="49">
        <v>1</v>
      </c>
      <c r="H27" s="50">
        <f t="shared" si="0"/>
        <v>112</v>
      </c>
    </row>
    <row r="28" spans="1:8" x14ac:dyDescent="0.25">
      <c r="A28" s="43">
        <v>25</v>
      </c>
      <c r="B28" s="60" t="s">
        <v>16</v>
      </c>
      <c r="C28" s="63" t="s">
        <v>134</v>
      </c>
      <c r="D28" s="62">
        <v>208</v>
      </c>
      <c r="E28" s="47">
        <v>1.07</v>
      </c>
      <c r="F28" s="48">
        <v>223</v>
      </c>
      <c r="G28" s="49">
        <v>1</v>
      </c>
      <c r="H28" s="50">
        <f t="shared" si="0"/>
        <v>208</v>
      </c>
    </row>
    <row r="29" spans="1:8" x14ac:dyDescent="0.25">
      <c r="A29" s="43">
        <v>26</v>
      </c>
      <c r="B29" s="60" t="s">
        <v>16</v>
      </c>
      <c r="C29" s="63" t="s">
        <v>135</v>
      </c>
      <c r="D29" s="62">
        <v>104</v>
      </c>
      <c r="E29" s="47">
        <v>1.07</v>
      </c>
      <c r="F29" s="48">
        <v>111</v>
      </c>
      <c r="G29" s="49">
        <v>1</v>
      </c>
      <c r="H29" s="50">
        <f t="shared" si="0"/>
        <v>104</v>
      </c>
    </row>
    <row r="30" spans="1:8" x14ac:dyDescent="0.25">
      <c r="A30" s="43">
        <v>27</v>
      </c>
      <c r="B30" s="60" t="s">
        <v>18</v>
      </c>
      <c r="C30" s="63" t="s">
        <v>136</v>
      </c>
      <c r="D30" s="62">
        <v>88</v>
      </c>
      <c r="E30" s="47">
        <v>1.07</v>
      </c>
      <c r="F30" s="48">
        <v>94</v>
      </c>
      <c r="G30" s="49">
        <v>1.06</v>
      </c>
      <c r="H30" s="50">
        <f t="shared" si="0"/>
        <v>93</v>
      </c>
    </row>
    <row r="31" spans="1:8" x14ac:dyDescent="0.25">
      <c r="A31" s="43">
        <v>28</v>
      </c>
      <c r="B31" s="60" t="s">
        <v>16</v>
      </c>
      <c r="C31" s="63" t="s">
        <v>137</v>
      </c>
      <c r="D31" s="62">
        <v>16</v>
      </c>
      <c r="E31" s="47">
        <v>1.07</v>
      </c>
      <c r="F31" s="48">
        <v>17</v>
      </c>
      <c r="G31" s="49">
        <v>1.01</v>
      </c>
      <c r="H31" s="50">
        <f t="shared" si="0"/>
        <v>16</v>
      </c>
    </row>
    <row r="32" spans="1:8" x14ac:dyDescent="0.25">
      <c r="A32" s="43">
        <v>29</v>
      </c>
      <c r="B32" s="60" t="s">
        <v>16</v>
      </c>
      <c r="C32" s="63" t="s">
        <v>138</v>
      </c>
      <c r="D32" s="62">
        <v>200</v>
      </c>
      <c r="E32" s="47">
        <v>1.07</v>
      </c>
      <c r="F32" s="48">
        <v>214</v>
      </c>
      <c r="G32" s="49">
        <v>1</v>
      </c>
      <c r="H32" s="50">
        <f t="shared" si="0"/>
        <v>200</v>
      </c>
    </row>
    <row r="33" spans="1:8" x14ac:dyDescent="0.25">
      <c r="A33" s="43">
        <v>30</v>
      </c>
      <c r="B33" s="60" t="s">
        <v>37</v>
      </c>
      <c r="C33" s="63" t="s">
        <v>139</v>
      </c>
      <c r="D33" s="62">
        <v>8</v>
      </c>
      <c r="E33" s="47">
        <v>1.07</v>
      </c>
      <c r="F33" s="48">
        <v>9</v>
      </c>
      <c r="G33" s="49">
        <v>1.1399999999999999</v>
      </c>
      <c r="H33" s="50">
        <f t="shared" si="0"/>
        <v>9</v>
      </c>
    </row>
    <row r="34" spans="1:8" x14ac:dyDescent="0.25">
      <c r="A34" s="43">
        <v>31</v>
      </c>
      <c r="B34" s="60" t="s">
        <v>47</v>
      </c>
      <c r="C34" s="63" t="s">
        <v>140</v>
      </c>
      <c r="D34" s="62">
        <v>152</v>
      </c>
      <c r="E34" s="47">
        <v>1.07</v>
      </c>
      <c r="F34" s="48">
        <v>163</v>
      </c>
      <c r="G34" s="49">
        <v>1.1399999999999999</v>
      </c>
      <c r="H34" s="50">
        <f t="shared" si="0"/>
        <v>173</v>
      </c>
    </row>
    <row r="35" spans="1:8" x14ac:dyDescent="0.25">
      <c r="A35" s="43">
        <v>32</v>
      </c>
      <c r="B35" s="60" t="s">
        <v>16</v>
      </c>
      <c r="C35" s="63" t="s">
        <v>141</v>
      </c>
      <c r="D35" s="62">
        <v>48</v>
      </c>
      <c r="E35" s="47">
        <v>1.07</v>
      </c>
      <c r="F35" s="48">
        <v>51</v>
      </c>
      <c r="G35" s="49">
        <v>1.01</v>
      </c>
      <c r="H35" s="50">
        <f t="shared" si="0"/>
        <v>48</v>
      </c>
    </row>
    <row r="36" spans="1:8" x14ac:dyDescent="0.25">
      <c r="A36" s="43">
        <v>33</v>
      </c>
      <c r="B36" s="60" t="s">
        <v>51</v>
      </c>
      <c r="C36" s="63" t="s">
        <v>142</v>
      </c>
      <c r="D36" s="62">
        <v>52</v>
      </c>
      <c r="E36" s="47">
        <v>1.3</v>
      </c>
      <c r="F36" s="48">
        <v>68</v>
      </c>
      <c r="G36" s="49">
        <v>1.27</v>
      </c>
      <c r="H36" s="50">
        <f t="shared" ref="H36:H59" si="1">D36*G36</f>
        <v>66</v>
      </c>
    </row>
    <row r="37" spans="1:8" x14ac:dyDescent="0.25">
      <c r="A37" s="43">
        <v>34</v>
      </c>
      <c r="B37" s="60" t="s">
        <v>16</v>
      </c>
      <c r="C37" s="63" t="s">
        <v>143</v>
      </c>
      <c r="D37" s="62">
        <v>296</v>
      </c>
      <c r="E37" s="47">
        <v>1.07</v>
      </c>
      <c r="F37" s="48">
        <v>317</v>
      </c>
      <c r="G37" s="49">
        <v>1</v>
      </c>
      <c r="H37" s="50">
        <f t="shared" si="1"/>
        <v>296</v>
      </c>
    </row>
    <row r="38" spans="1:8" x14ac:dyDescent="0.25">
      <c r="A38" s="43">
        <v>35</v>
      </c>
      <c r="B38" s="60" t="s">
        <v>54</v>
      </c>
      <c r="C38" s="63" t="s">
        <v>144</v>
      </c>
      <c r="D38" s="62">
        <v>176</v>
      </c>
      <c r="E38" s="47">
        <v>1.3</v>
      </c>
      <c r="F38" s="48">
        <v>229</v>
      </c>
      <c r="G38" s="49">
        <v>1.26</v>
      </c>
      <c r="H38" s="50">
        <f t="shared" si="1"/>
        <v>222</v>
      </c>
    </row>
    <row r="39" spans="1:8" x14ac:dyDescent="0.25">
      <c r="A39" s="43">
        <v>36</v>
      </c>
      <c r="B39" s="60" t="s">
        <v>19</v>
      </c>
      <c r="C39" s="63" t="s">
        <v>145</v>
      </c>
      <c r="D39" s="62">
        <v>112</v>
      </c>
      <c r="E39" s="47">
        <v>1.07</v>
      </c>
      <c r="F39" s="48">
        <v>120</v>
      </c>
      <c r="G39" s="49">
        <v>1.06</v>
      </c>
      <c r="H39" s="50">
        <f t="shared" si="1"/>
        <v>119</v>
      </c>
    </row>
    <row r="40" spans="1:8" x14ac:dyDescent="0.25">
      <c r="A40" s="43">
        <v>37</v>
      </c>
      <c r="B40" s="60" t="s">
        <v>16</v>
      </c>
      <c r="C40" s="63" t="s">
        <v>146</v>
      </c>
      <c r="D40" s="62">
        <v>144</v>
      </c>
      <c r="E40" s="47">
        <v>1.07</v>
      </c>
      <c r="F40" s="48">
        <v>154</v>
      </c>
      <c r="G40" s="49">
        <v>1</v>
      </c>
      <c r="H40" s="50">
        <f t="shared" si="1"/>
        <v>144</v>
      </c>
    </row>
    <row r="41" spans="1:8" x14ac:dyDescent="0.25">
      <c r="A41" s="43">
        <v>38</v>
      </c>
      <c r="B41" s="60" t="s">
        <v>26</v>
      </c>
      <c r="C41" s="63" t="s">
        <v>147</v>
      </c>
      <c r="D41" s="62">
        <v>97</v>
      </c>
      <c r="E41" s="47">
        <v>1.07</v>
      </c>
      <c r="F41" s="48">
        <v>104</v>
      </c>
      <c r="G41" s="49">
        <v>1.04</v>
      </c>
      <c r="H41" s="50">
        <f t="shared" si="1"/>
        <v>101</v>
      </c>
    </row>
    <row r="42" spans="1:8" x14ac:dyDescent="0.25">
      <c r="A42" s="43">
        <v>39</v>
      </c>
      <c r="B42" s="60" t="s">
        <v>37</v>
      </c>
      <c r="C42" s="63" t="s">
        <v>98</v>
      </c>
      <c r="D42" s="62">
        <v>304</v>
      </c>
      <c r="E42" s="47">
        <v>1.07</v>
      </c>
      <c r="F42" s="48">
        <v>325</v>
      </c>
      <c r="G42" s="49">
        <v>1.1399999999999999</v>
      </c>
      <c r="H42" s="50">
        <f t="shared" si="1"/>
        <v>347</v>
      </c>
    </row>
    <row r="43" spans="1:8" x14ac:dyDescent="0.25">
      <c r="A43" s="43">
        <v>40</v>
      </c>
      <c r="B43" s="60" t="s">
        <v>16</v>
      </c>
      <c r="C43" s="63" t="s">
        <v>73</v>
      </c>
      <c r="D43" s="62">
        <v>224</v>
      </c>
      <c r="E43" s="47">
        <v>1.07</v>
      </c>
      <c r="F43" s="48">
        <v>240</v>
      </c>
      <c r="G43" s="49">
        <v>1</v>
      </c>
      <c r="H43" s="50">
        <f t="shared" si="1"/>
        <v>224</v>
      </c>
    </row>
    <row r="44" spans="1:8" x14ac:dyDescent="0.25">
      <c r="A44" s="43">
        <v>41</v>
      </c>
      <c r="B44" s="60" t="s">
        <v>16</v>
      </c>
      <c r="C44" s="63" t="s">
        <v>74</v>
      </c>
      <c r="D44" s="62">
        <v>176</v>
      </c>
      <c r="E44" s="47">
        <v>1.07</v>
      </c>
      <c r="F44" s="48">
        <v>188</v>
      </c>
      <c r="G44" s="49">
        <v>1</v>
      </c>
      <c r="H44" s="50">
        <f t="shared" si="1"/>
        <v>176</v>
      </c>
    </row>
    <row r="45" spans="1:8" x14ac:dyDescent="0.25">
      <c r="A45" s="43">
        <v>42</v>
      </c>
      <c r="B45" s="60" t="s">
        <v>16</v>
      </c>
      <c r="C45" s="63" t="s">
        <v>75</v>
      </c>
      <c r="D45" s="62">
        <v>176</v>
      </c>
      <c r="E45" s="47">
        <v>1.07</v>
      </c>
      <c r="F45" s="48">
        <v>188</v>
      </c>
      <c r="G45" s="49">
        <v>1</v>
      </c>
      <c r="H45" s="50">
        <f t="shared" si="1"/>
        <v>176</v>
      </c>
    </row>
    <row r="46" spans="1:8" x14ac:dyDescent="0.25">
      <c r="A46" s="43">
        <v>43</v>
      </c>
      <c r="B46" s="60" t="s">
        <v>56</v>
      </c>
      <c r="C46" s="63" t="s">
        <v>107</v>
      </c>
      <c r="D46" s="62">
        <v>270</v>
      </c>
      <c r="E46" s="47">
        <v>1.3</v>
      </c>
      <c r="F46" s="48">
        <v>351</v>
      </c>
      <c r="G46" s="49">
        <v>1.04</v>
      </c>
      <c r="H46" s="50">
        <f t="shared" si="1"/>
        <v>281</v>
      </c>
    </row>
    <row r="47" spans="1:8" x14ac:dyDescent="0.25">
      <c r="A47" s="43">
        <v>44</v>
      </c>
      <c r="B47" s="60" t="s">
        <v>16</v>
      </c>
      <c r="C47" s="63" t="s">
        <v>148</v>
      </c>
      <c r="D47" s="62">
        <v>192</v>
      </c>
      <c r="E47" s="47">
        <v>1.07</v>
      </c>
      <c r="F47" s="48">
        <v>205</v>
      </c>
      <c r="G47" s="49">
        <v>1</v>
      </c>
      <c r="H47" s="50">
        <f t="shared" si="1"/>
        <v>192</v>
      </c>
    </row>
    <row r="48" spans="1:8" x14ac:dyDescent="0.25">
      <c r="A48" s="43">
        <v>45</v>
      </c>
      <c r="B48" s="60" t="s">
        <v>16</v>
      </c>
      <c r="C48" s="63" t="s">
        <v>149</v>
      </c>
      <c r="D48" s="62">
        <v>1720</v>
      </c>
      <c r="E48" s="47">
        <v>1.07</v>
      </c>
      <c r="F48" s="48">
        <v>1840</v>
      </c>
      <c r="G48" s="49">
        <v>1</v>
      </c>
      <c r="H48" s="50">
        <f t="shared" si="1"/>
        <v>1720</v>
      </c>
    </row>
    <row r="49" spans="1:8" x14ac:dyDescent="0.25">
      <c r="A49" s="43">
        <v>46</v>
      </c>
      <c r="B49" s="60" t="s">
        <v>16</v>
      </c>
      <c r="C49" s="63" t="s">
        <v>150</v>
      </c>
      <c r="D49" s="62">
        <v>568</v>
      </c>
      <c r="E49" s="47">
        <v>1.07</v>
      </c>
      <c r="F49" s="48">
        <v>608</v>
      </c>
      <c r="G49" s="49">
        <v>1</v>
      </c>
      <c r="H49" s="50">
        <f t="shared" si="1"/>
        <v>568</v>
      </c>
    </row>
    <row r="50" spans="1:8" x14ac:dyDescent="0.25">
      <c r="A50" s="43">
        <v>47</v>
      </c>
      <c r="B50" s="60" t="s">
        <v>37</v>
      </c>
      <c r="C50" s="63" t="s">
        <v>151</v>
      </c>
      <c r="D50" s="62">
        <v>496</v>
      </c>
      <c r="E50" s="47">
        <v>1.07</v>
      </c>
      <c r="F50" s="48">
        <v>531</v>
      </c>
      <c r="G50" s="49">
        <v>1.1399999999999999</v>
      </c>
      <c r="H50" s="50">
        <f t="shared" si="1"/>
        <v>565</v>
      </c>
    </row>
    <row r="51" spans="1:8" x14ac:dyDescent="0.25">
      <c r="A51" s="43">
        <v>48</v>
      </c>
      <c r="B51" s="60" t="s">
        <v>16</v>
      </c>
      <c r="C51" s="63" t="s">
        <v>152</v>
      </c>
      <c r="D51" s="62">
        <v>32</v>
      </c>
      <c r="E51" s="47">
        <v>1.07</v>
      </c>
      <c r="F51" s="48">
        <v>34</v>
      </c>
      <c r="G51" s="49">
        <v>1</v>
      </c>
      <c r="H51" s="50">
        <f t="shared" si="1"/>
        <v>32</v>
      </c>
    </row>
    <row r="52" spans="1:8" x14ac:dyDescent="0.25">
      <c r="A52" s="43">
        <v>49</v>
      </c>
      <c r="B52" s="60" t="s">
        <v>16</v>
      </c>
      <c r="C52" s="63" t="s">
        <v>153</v>
      </c>
      <c r="D52" s="62">
        <v>128</v>
      </c>
      <c r="E52" s="47">
        <v>1.07</v>
      </c>
      <c r="F52" s="48">
        <v>137</v>
      </c>
      <c r="G52" s="49">
        <v>1</v>
      </c>
      <c r="H52" s="50">
        <f t="shared" si="1"/>
        <v>128</v>
      </c>
    </row>
    <row r="53" spans="1:8" x14ac:dyDescent="0.25">
      <c r="A53" s="43">
        <v>50</v>
      </c>
      <c r="B53" s="60" t="s">
        <v>16</v>
      </c>
      <c r="C53" s="63" t="s">
        <v>154</v>
      </c>
      <c r="D53" s="62">
        <v>16</v>
      </c>
      <c r="E53" s="47">
        <v>1.07</v>
      </c>
      <c r="F53" s="48">
        <v>17</v>
      </c>
      <c r="G53" s="49">
        <v>1.01</v>
      </c>
      <c r="H53" s="50">
        <f t="shared" si="1"/>
        <v>16</v>
      </c>
    </row>
    <row r="54" spans="1:8" x14ac:dyDescent="0.25">
      <c r="A54" s="43">
        <v>51</v>
      </c>
      <c r="B54" s="60" t="s">
        <v>16</v>
      </c>
      <c r="C54" s="63" t="s">
        <v>155</v>
      </c>
      <c r="D54" s="62">
        <v>8</v>
      </c>
      <c r="E54" s="47">
        <v>1.07</v>
      </c>
      <c r="F54" s="48">
        <v>9</v>
      </c>
      <c r="G54" s="49">
        <v>1.01</v>
      </c>
      <c r="H54" s="50">
        <f t="shared" si="1"/>
        <v>8</v>
      </c>
    </row>
    <row r="55" spans="1:8" x14ac:dyDescent="0.25">
      <c r="A55" s="43">
        <v>52</v>
      </c>
      <c r="B55" s="60" t="s">
        <v>16</v>
      </c>
      <c r="C55" s="63" t="s">
        <v>156</v>
      </c>
      <c r="D55" s="62">
        <v>56</v>
      </c>
      <c r="E55" s="47">
        <v>1.07</v>
      </c>
      <c r="F55" s="48">
        <v>60</v>
      </c>
      <c r="G55" s="49">
        <v>1.01</v>
      </c>
      <c r="H55" s="50">
        <f t="shared" si="1"/>
        <v>57</v>
      </c>
    </row>
    <row r="56" spans="1:8" x14ac:dyDescent="0.25">
      <c r="A56" s="43">
        <v>53</v>
      </c>
      <c r="B56" s="60" t="s">
        <v>47</v>
      </c>
      <c r="C56" s="63" t="s">
        <v>157</v>
      </c>
      <c r="D56" s="62">
        <v>72</v>
      </c>
      <c r="E56" s="47">
        <v>1.07</v>
      </c>
      <c r="F56" s="48">
        <v>77</v>
      </c>
      <c r="G56" s="49">
        <v>1.1399999999999999</v>
      </c>
      <c r="H56" s="50">
        <f t="shared" si="1"/>
        <v>82</v>
      </c>
    </row>
    <row r="57" spans="1:8" x14ac:dyDescent="0.25">
      <c r="A57" s="43">
        <v>54</v>
      </c>
      <c r="B57" s="60" t="s">
        <v>16</v>
      </c>
      <c r="C57" s="63" t="s">
        <v>158</v>
      </c>
      <c r="D57" s="62">
        <v>208</v>
      </c>
      <c r="E57" s="47">
        <v>1.07</v>
      </c>
      <c r="F57" s="48">
        <v>223</v>
      </c>
      <c r="G57" s="49">
        <v>1</v>
      </c>
      <c r="H57" s="50">
        <f t="shared" si="1"/>
        <v>208</v>
      </c>
    </row>
    <row r="58" spans="1:8" x14ac:dyDescent="0.25">
      <c r="A58" s="43">
        <v>55</v>
      </c>
      <c r="B58" s="60" t="s">
        <v>16</v>
      </c>
      <c r="C58" s="63" t="s">
        <v>159</v>
      </c>
      <c r="D58" s="62">
        <v>8</v>
      </c>
      <c r="E58" s="47">
        <v>1.07</v>
      </c>
      <c r="F58" s="48">
        <v>9</v>
      </c>
      <c r="G58" s="49">
        <v>1.01</v>
      </c>
      <c r="H58" s="50">
        <f t="shared" si="1"/>
        <v>8</v>
      </c>
    </row>
    <row r="59" spans="1:8" x14ac:dyDescent="0.25">
      <c r="A59" s="43">
        <v>56</v>
      </c>
      <c r="B59" s="60" t="s">
        <v>16</v>
      </c>
      <c r="C59" s="63" t="s">
        <v>160</v>
      </c>
      <c r="D59" s="62">
        <v>32</v>
      </c>
      <c r="E59" s="47">
        <v>1.07</v>
      </c>
      <c r="F59" s="48">
        <v>34</v>
      </c>
      <c r="G59" s="49">
        <v>1</v>
      </c>
      <c r="H59" s="50">
        <f t="shared" si="1"/>
        <v>32</v>
      </c>
    </row>
    <row r="60" spans="1:8" s="67" customFormat="1" x14ac:dyDescent="0.25">
      <c r="A60" s="43">
        <v>56.966233766233699</v>
      </c>
      <c r="B60" s="68" t="s">
        <v>51</v>
      </c>
      <c r="C60" s="65" t="s">
        <v>161</v>
      </c>
      <c r="D60" s="62">
        <v>16</v>
      </c>
      <c r="E60" s="47">
        <v>1.3</v>
      </c>
      <c r="F60" s="66">
        <v>21</v>
      </c>
      <c r="G60" s="49">
        <v>1.18</v>
      </c>
      <c r="H60" s="50">
        <f t="shared" ref="H60:H123" si="2">D60*G60</f>
        <v>19</v>
      </c>
    </row>
    <row r="61" spans="1:8" x14ac:dyDescent="0.25">
      <c r="A61" s="43">
        <v>57.964422419685498</v>
      </c>
      <c r="B61" s="61" t="s">
        <v>16</v>
      </c>
      <c r="C61" s="64" t="s">
        <v>162</v>
      </c>
      <c r="D61" s="62">
        <v>104</v>
      </c>
      <c r="E61" s="47">
        <v>1.07</v>
      </c>
      <c r="F61" s="48">
        <v>111</v>
      </c>
      <c r="G61" s="49">
        <v>1</v>
      </c>
      <c r="H61" s="50">
        <f t="shared" si="2"/>
        <v>104</v>
      </c>
    </row>
    <row r="62" spans="1:8" x14ac:dyDescent="0.25">
      <c r="A62" s="43">
        <v>58.962611073137303</v>
      </c>
      <c r="B62" s="61" t="s">
        <v>19</v>
      </c>
      <c r="C62" s="64" t="s">
        <v>163</v>
      </c>
      <c r="D62" s="62">
        <v>88</v>
      </c>
      <c r="E62" s="47">
        <v>1.07</v>
      </c>
      <c r="F62" s="48">
        <v>94</v>
      </c>
      <c r="G62" s="49">
        <v>1.06</v>
      </c>
      <c r="H62" s="50">
        <f t="shared" si="2"/>
        <v>93</v>
      </c>
    </row>
    <row r="63" spans="1:8" x14ac:dyDescent="0.25">
      <c r="A63" s="43">
        <v>59.960799726589201</v>
      </c>
      <c r="B63" s="61" t="s">
        <v>16</v>
      </c>
      <c r="C63" s="64" t="s">
        <v>164</v>
      </c>
      <c r="D63" s="62">
        <v>128</v>
      </c>
      <c r="E63" s="47">
        <v>1.07</v>
      </c>
      <c r="F63" s="48">
        <v>137</v>
      </c>
      <c r="G63" s="49">
        <v>1</v>
      </c>
      <c r="H63" s="50">
        <f t="shared" si="2"/>
        <v>128</v>
      </c>
    </row>
    <row r="64" spans="1:8" x14ac:dyDescent="0.25">
      <c r="A64" s="43">
        <v>60.958988380040999</v>
      </c>
      <c r="B64" s="61" t="s">
        <v>51</v>
      </c>
      <c r="C64" s="64" t="s">
        <v>165</v>
      </c>
      <c r="D64" s="62">
        <v>8</v>
      </c>
      <c r="E64" s="47">
        <v>1.3</v>
      </c>
      <c r="F64" s="48">
        <v>10</v>
      </c>
      <c r="G64" s="49">
        <v>1.25</v>
      </c>
      <c r="H64" s="50">
        <f t="shared" si="2"/>
        <v>10</v>
      </c>
    </row>
    <row r="65" spans="1:8" x14ac:dyDescent="0.25">
      <c r="A65" s="43">
        <v>61.957177033492798</v>
      </c>
      <c r="B65" s="61" t="s">
        <v>16</v>
      </c>
      <c r="C65" s="64" t="s">
        <v>166</v>
      </c>
      <c r="D65" s="62">
        <v>288</v>
      </c>
      <c r="E65" s="47">
        <v>1.07</v>
      </c>
      <c r="F65" s="48">
        <v>308</v>
      </c>
      <c r="G65" s="49">
        <v>1</v>
      </c>
      <c r="H65" s="50">
        <f t="shared" si="2"/>
        <v>288</v>
      </c>
    </row>
    <row r="66" spans="1:8" x14ac:dyDescent="0.25">
      <c r="A66" s="43">
        <v>62.955365686944603</v>
      </c>
      <c r="B66" s="61" t="s">
        <v>16</v>
      </c>
      <c r="C66" s="64" t="s">
        <v>167</v>
      </c>
      <c r="D66" s="62">
        <v>40</v>
      </c>
      <c r="E66" s="47">
        <v>1.07</v>
      </c>
      <c r="F66" s="48">
        <v>43</v>
      </c>
      <c r="G66" s="49">
        <v>1.01</v>
      </c>
      <c r="H66" s="50">
        <f t="shared" si="2"/>
        <v>40</v>
      </c>
    </row>
    <row r="67" spans="1:8" x14ac:dyDescent="0.25">
      <c r="A67" s="43">
        <v>63.953554340396401</v>
      </c>
      <c r="B67" s="61" t="s">
        <v>16</v>
      </c>
      <c r="C67" s="64" t="s">
        <v>168</v>
      </c>
      <c r="D67" s="62">
        <v>120</v>
      </c>
      <c r="E67" s="47">
        <v>1.07</v>
      </c>
      <c r="F67" s="48">
        <v>128</v>
      </c>
      <c r="G67" s="49">
        <v>1</v>
      </c>
      <c r="H67" s="50">
        <f t="shared" si="2"/>
        <v>120</v>
      </c>
    </row>
    <row r="68" spans="1:8" x14ac:dyDescent="0.25">
      <c r="A68" s="43">
        <v>64.9517429938482</v>
      </c>
      <c r="B68" s="61" t="s">
        <v>16</v>
      </c>
      <c r="C68" s="64" t="s">
        <v>169</v>
      </c>
      <c r="D68" s="62">
        <v>864</v>
      </c>
      <c r="E68" s="47">
        <v>1.07</v>
      </c>
      <c r="F68" s="48">
        <v>924</v>
      </c>
      <c r="G68" s="49">
        <v>1</v>
      </c>
      <c r="H68" s="50">
        <f t="shared" si="2"/>
        <v>864</v>
      </c>
    </row>
    <row r="69" spans="1:8" x14ac:dyDescent="0.25">
      <c r="A69" s="43">
        <v>65.949931647300005</v>
      </c>
      <c r="B69" s="61" t="s">
        <v>47</v>
      </c>
      <c r="C69" s="64" t="s">
        <v>170</v>
      </c>
      <c r="D69" s="62">
        <v>24</v>
      </c>
      <c r="E69" s="47">
        <v>1.07</v>
      </c>
      <c r="F69" s="48">
        <v>26</v>
      </c>
      <c r="G69" s="49">
        <v>1.1399999999999999</v>
      </c>
      <c r="H69" s="50">
        <f t="shared" si="2"/>
        <v>27</v>
      </c>
    </row>
    <row r="70" spans="1:8" x14ac:dyDescent="0.25">
      <c r="A70" s="43">
        <v>66.948120300751796</v>
      </c>
      <c r="B70" s="61" t="s">
        <v>48</v>
      </c>
      <c r="C70" s="64" t="s">
        <v>171</v>
      </c>
      <c r="D70" s="62">
        <v>24</v>
      </c>
      <c r="E70" s="47">
        <v>1.07</v>
      </c>
      <c r="F70" s="48">
        <v>26</v>
      </c>
      <c r="G70" s="49">
        <v>1.1399999999999999</v>
      </c>
      <c r="H70" s="50">
        <f t="shared" si="2"/>
        <v>27</v>
      </c>
    </row>
    <row r="71" spans="1:8" x14ac:dyDescent="0.25">
      <c r="A71" s="43">
        <v>67.946308954203602</v>
      </c>
      <c r="B71" s="61" t="s">
        <v>16</v>
      </c>
      <c r="C71" s="64" t="s">
        <v>172</v>
      </c>
      <c r="D71" s="62">
        <v>8</v>
      </c>
      <c r="E71" s="47">
        <v>1.07</v>
      </c>
      <c r="F71" s="48">
        <v>9</v>
      </c>
      <c r="G71" s="49">
        <v>1.01</v>
      </c>
      <c r="H71" s="50">
        <f t="shared" si="2"/>
        <v>8</v>
      </c>
    </row>
    <row r="72" spans="1:8" x14ac:dyDescent="0.25">
      <c r="A72" s="43">
        <v>68.944497607655506</v>
      </c>
      <c r="B72" s="61" t="s">
        <v>16</v>
      </c>
      <c r="C72" s="64" t="s">
        <v>173</v>
      </c>
      <c r="D72" s="62">
        <v>136</v>
      </c>
      <c r="E72" s="47">
        <v>1.07</v>
      </c>
      <c r="F72" s="48">
        <v>146</v>
      </c>
      <c r="G72" s="49">
        <v>1</v>
      </c>
      <c r="H72" s="50">
        <f t="shared" si="2"/>
        <v>136</v>
      </c>
    </row>
    <row r="73" spans="1:8" x14ac:dyDescent="0.25">
      <c r="A73" s="43">
        <v>69.942686261107298</v>
      </c>
      <c r="B73" s="61" t="s">
        <v>42</v>
      </c>
      <c r="C73" s="64" t="s">
        <v>174</v>
      </c>
      <c r="D73" s="62">
        <v>120</v>
      </c>
      <c r="E73" s="47">
        <v>1.07</v>
      </c>
      <c r="F73" s="48">
        <v>128</v>
      </c>
      <c r="G73" s="49">
        <v>1.1399999999999999</v>
      </c>
      <c r="H73" s="50">
        <f t="shared" si="2"/>
        <v>137</v>
      </c>
    </row>
    <row r="74" spans="1:8" x14ac:dyDescent="0.25">
      <c r="A74" s="43">
        <v>70.940874914559103</v>
      </c>
      <c r="B74" s="61" t="s">
        <v>16</v>
      </c>
      <c r="C74" s="64" t="s">
        <v>175</v>
      </c>
      <c r="D74" s="62">
        <v>216</v>
      </c>
      <c r="E74" s="47">
        <v>1.07</v>
      </c>
      <c r="F74" s="48">
        <v>231</v>
      </c>
      <c r="G74" s="49">
        <v>1</v>
      </c>
      <c r="H74" s="50">
        <f t="shared" si="2"/>
        <v>216</v>
      </c>
    </row>
    <row r="75" spans="1:8" x14ac:dyDescent="0.25">
      <c r="A75" s="43">
        <v>71.939063568010894</v>
      </c>
      <c r="B75" s="61" t="s">
        <v>42</v>
      </c>
      <c r="C75" s="64" t="s">
        <v>176</v>
      </c>
      <c r="D75" s="62">
        <v>144</v>
      </c>
      <c r="E75" s="47">
        <v>1.07</v>
      </c>
      <c r="F75" s="48">
        <v>154</v>
      </c>
      <c r="G75" s="49">
        <v>1.1399999999999999</v>
      </c>
      <c r="H75" s="50">
        <f t="shared" si="2"/>
        <v>164</v>
      </c>
    </row>
    <row r="76" spans="1:8" x14ac:dyDescent="0.25">
      <c r="A76" s="43">
        <v>72.9372522214627</v>
      </c>
      <c r="B76" s="61" t="s">
        <v>16</v>
      </c>
      <c r="C76" s="64" t="s">
        <v>177</v>
      </c>
      <c r="D76" s="62">
        <v>128</v>
      </c>
      <c r="E76" s="47">
        <v>1.07</v>
      </c>
      <c r="F76" s="48">
        <v>137</v>
      </c>
      <c r="G76" s="49">
        <v>1</v>
      </c>
      <c r="H76" s="50">
        <f t="shared" si="2"/>
        <v>128</v>
      </c>
    </row>
    <row r="77" spans="1:8" x14ac:dyDescent="0.25">
      <c r="A77" s="43">
        <v>73.935440874914505</v>
      </c>
      <c r="B77" s="61" t="s">
        <v>16</v>
      </c>
      <c r="C77" s="64" t="s">
        <v>178</v>
      </c>
      <c r="D77" s="62">
        <v>224</v>
      </c>
      <c r="E77" s="47">
        <v>1.07</v>
      </c>
      <c r="F77" s="48">
        <v>240</v>
      </c>
      <c r="G77" s="49">
        <v>1</v>
      </c>
      <c r="H77" s="50">
        <f t="shared" si="2"/>
        <v>224</v>
      </c>
    </row>
    <row r="78" spans="1:8" x14ac:dyDescent="0.25">
      <c r="A78" s="43">
        <v>74.933629528366296</v>
      </c>
      <c r="B78" s="61" t="s">
        <v>16</v>
      </c>
      <c r="C78" s="64" t="s">
        <v>179</v>
      </c>
      <c r="D78" s="62">
        <v>144</v>
      </c>
      <c r="E78" s="47">
        <v>1.07</v>
      </c>
      <c r="F78" s="48">
        <v>154</v>
      </c>
      <c r="G78" s="49">
        <v>1</v>
      </c>
      <c r="H78" s="50">
        <f t="shared" si="2"/>
        <v>144</v>
      </c>
    </row>
    <row r="79" spans="1:8" x14ac:dyDescent="0.25">
      <c r="A79" s="43">
        <v>75.931818181818102</v>
      </c>
      <c r="B79" s="61" t="s">
        <v>16</v>
      </c>
      <c r="C79" s="64" t="s">
        <v>180</v>
      </c>
      <c r="D79" s="62">
        <v>184</v>
      </c>
      <c r="E79" s="47">
        <v>1.07</v>
      </c>
      <c r="F79" s="48">
        <v>197</v>
      </c>
      <c r="G79" s="49">
        <v>1</v>
      </c>
      <c r="H79" s="50">
        <f t="shared" si="2"/>
        <v>184</v>
      </c>
    </row>
    <row r="80" spans="1:8" x14ac:dyDescent="0.25">
      <c r="A80" s="43">
        <v>76.930006835269893</v>
      </c>
      <c r="B80" s="61" t="s">
        <v>16</v>
      </c>
      <c r="C80" s="64" t="s">
        <v>181</v>
      </c>
      <c r="D80" s="62">
        <v>160</v>
      </c>
      <c r="E80" s="47">
        <v>1.07</v>
      </c>
      <c r="F80" s="48">
        <v>171</v>
      </c>
      <c r="G80" s="49">
        <v>1</v>
      </c>
      <c r="H80" s="50">
        <f t="shared" si="2"/>
        <v>160</v>
      </c>
    </row>
    <row r="81" spans="1:8" x14ac:dyDescent="0.25">
      <c r="A81" s="43">
        <v>77.928195488721798</v>
      </c>
      <c r="B81" s="61" t="s">
        <v>36</v>
      </c>
      <c r="C81" s="64" t="s">
        <v>182</v>
      </c>
      <c r="D81" s="62">
        <v>152</v>
      </c>
      <c r="E81" s="47">
        <v>1.35</v>
      </c>
      <c r="F81" s="48">
        <v>205</v>
      </c>
      <c r="G81" s="49">
        <v>1.26</v>
      </c>
      <c r="H81" s="50">
        <f t="shared" si="2"/>
        <v>192</v>
      </c>
    </row>
    <row r="82" spans="1:8" x14ac:dyDescent="0.25">
      <c r="A82" s="43">
        <v>78.926384142173603</v>
      </c>
      <c r="B82" s="61" t="s">
        <v>47</v>
      </c>
      <c r="C82" s="64" t="s">
        <v>183</v>
      </c>
      <c r="D82" s="62">
        <v>88</v>
      </c>
      <c r="E82" s="47">
        <v>1.07</v>
      </c>
      <c r="F82" s="48">
        <v>94</v>
      </c>
      <c r="G82" s="49">
        <v>1.1399999999999999</v>
      </c>
      <c r="H82" s="50">
        <f t="shared" si="2"/>
        <v>100</v>
      </c>
    </row>
    <row r="83" spans="1:8" x14ac:dyDescent="0.25">
      <c r="A83" s="43">
        <v>79.924572795625394</v>
      </c>
      <c r="B83" s="61" t="s">
        <v>16</v>
      </c>
      <c r="C83" s="64" t="s">
        <v>184</v>
      </c>
      <c r="D83" s="62">
        <v>376</v>
      </c>
      <c r="E83" s="47">
        <v>1.07</v>
      </c>
      <c r="F83" s="48">
        <v>402</v>
      </c>
      <c r="G83" s="49">
        <v>1</v>
      </c>
      <c r="H83" s="50">
        <f t="shared" si="2"/>
        <v>376</v>
      </c>
    </row>
    <row r="84" spans="1:8" x14ac:dyDescent="0.25">
      <c r="A84" s="43">
        <v>80.9227614490772</v>
      </c>
      <c r="B84" s="61" t="s">
        <v>18</v>
      </c>
      <c r="C84" s="64" t="s">
        <v>185</v>
      </c>
      <c r="D84" s="62">
        <v>200</v>
      </c>
      <c r="E84" s="47">
        <v>1.07</v>
      </c>
      <c r="F84" s="48">
        <v>214</v>
      </c>
      <c r="G84" s="49">
        <v>1.06</v>
      </c>
      <c r="H84" s="50">
        <f t="shared" si="2"/>
        <v>212</v>
      </c>
    </row>
    <row r="85" spans="1:8" x14ac:dyDescent="0.25">
      <c r="A85" s="43">
        <v>81.920950102529005</v>
      </c>
      <c r="B85" s="61" t="s">
        <v>16</v>
      </c>
      <c r="C85" s="64" t="s">
        <v>186</v>
      </c>
      <c r="D85" s="62">
        <v>48</v>
      </c>
      <c r="E85" s="47">
        <v>1.07</v>
      </c>
      <c r="F85" s="48">
        <v>51</v>
      </c>
      <c r="G85" s="49">
        <v>1.01</v>
      </c>
      <c r="H85" s="50">
        <f t="shared" si="2"/>
        <v>48</v>
      </c>
    </row>
    <row r="86" spans="1:8" x14ac:dyDescent="0.25">
      <c r="A86" s="43">
        <v>82.919138755980796</v>
      </c>
      <c r="B86" s="61" t="s">
        <v>16</v>
      </c>
      <c r="C86" s="64" t="s">
        <v>187</v>
      </c>
      <c r="D86" s="62">
        <v>32</v>
      </c>
      <c r="E86" s="47">
        <v>1.07</v>
      </c>
      <c r="F86" s="48">
        <v>34</v>
      </c>
      <c r="G86" s="49">
        <v>1</v>
      </c>
      <c r="H86" s="50">
        <f t="shared" si="2"/>
        <v>32</v>
      </c>
    </row>
    <row r="87" spans="1:8" x14ac:dyDescent="0.25">
      <c r="A87" s="43">
        <v>83.917327409432602</v>
      </c>
      <c r="B87" s="61" t="s">
        <v>16</v>
      </c>
      <c r="C87" s="64" t="s">
        <v>188</v>
      </c>
      <c r="D87" s="62">
        <v>8</v>
      </c>
      <c r="E87" s="47">
        <v>1.07</v>
      </c>
      <c r="F87" s="48">
        <v>9</v>
      </c>
      <c r="G87" s="49">
        <v>1.01</v>
      </c>
      <c r="H87" s="50">
        <f t="shared" si="2"/>
        <v>8</v>
      </c>
    </row>
    <row r="88" spans="1:8" x14ac:dyDescent="0.25">
      <c r="A88" s="43">
        <v>84.915516062884393</v>
      </c>
      <c r="B88" s="61" t="s">
        <v>43</v>
      </c>
      <c r="C88" s="64" t="s">
        <v>189</v>
      </c>
      <c r="D88" s="62">
        <v>24</v>
      </c>
      <c r="E88" s="47">
        <v>1.3</v>
      </c>
      <c r="F88" s="48">
        <v>31</v>
      </c>
      <c r="G88" s="49">
        <v>1.25</v>
      </c>
      <c r="H88" s="50">
        <f t="shared" si="2"/>
        <v>30</v>
      </c>
    </row>
    <row r="89" spans="1:8" x14ac:dyDescent="0.25">
      <c r="A89" s="43">
        <v>85.913704716336198</v>
      </c>
      <c r="B89" s="61" t="s">
        <v>42</v>
      </c>
      <c r="C89" s="64" t="s">
        <v>190</v>
      </c>
      <c r="D89" s="62">
        <v>16</v>
      </c>
      <c r="E89" s="47">
        <v>1.07</v>
      </c>
      <c r="F89" s="48">
        <v>17</v>
      </c>
      <c r="G89" s="49">
        <v>1.1399999999999999</v>
      </c>
      <c r="H89" s="50">
        <f t="shared" si="2"/>
        <v>18</v>
      </c>
    </row>
    <row r="90" spans="1:8" x14ac:dyDescent="0.25">
      <c r="A90" s="43">
        <v>86.911893369788004</v>
      </c>
      <c r="B90" s="61" t="s">
        <v>16</v>
      </c>
      <c r="C90" s="64" t="s">
        <v>191</v>
      </c>
      <c r="D90" s="62">
        <v>48</v>
      </c>
      <c r="E90" s="47">
        <v>1.07</v>
      </c>
      <c r="F90" s="48">
        <v>51</v>
      </c>
      <c r="G90" s="49">
        <v>1.01</v>
      </c>
      <c r="H90" s="50">
        <f t="shared" si="2"/>
        <v>48</v>
      </c>
    </row>
    <row r="91" spans="1:8" x14ac:dyDescent="0.25">
      <c r="A91" s="43">
        <v>87.910082023239895</v>
      </c>
      <c r="B91" s="61" t="s">
        <v>16</v>
      </c>
      <c r="C91" s="64" t="s">
        <v>192</v>
      </c>
      <c r="D91" s="62">
        <v>136</v>
      </c>
      <c r="E91" s="47">
        <v>1.07</v>
      </c>
      <c r="F91" s="48">
        <v>146</v>
      </c>
      <c r="G91" s="49">
        <v>1</v>
      </c>
      <c r="H91" s="50">
        <f t="shared" si="2"/>
        <v>136</v>
      </c>
    </row>
    <row r="92" spans="1:8" x14ac:dyDescent="0.25">
      <c r="A92" s="43">
        <v>88.9082706766917</v>
      </c>
      <c r="B92" s="61" t="s">
        <v>16</v>
      </c>
      <c r="C92" s="64" t="s">
        <v>193</v>
      </c>
      <c r="D92" s="62">
        <v>152</v>
      </c>
      <c r="E92" s="47">
        <v>1.07</v>
      </c>
      <c r="F92" s="48">
        <v>163</v>
      </c>
      <c r="G92" s="49">
        <v>1</v>
      </c>
      <c r="H92" s="50">
        <f t="shared" si="2"/>
        <v>152</v>
      </c>
    </row>
    <row r="93" spans="1:8" x14ac:dyDescent="0.25">
      <c r="A93" s="43">
        <v>89.906459330143505</v>
      </c>
      <c r="B93" s="61" t="s">
        <v>16</v>
      </c>
      <c r="C93" s="64" t="s">
        <v>194</v>
      </c>
      <c r="D93" s="62">
        <v>88</v>
      </c>
      <c r="E93" s="47">
        <v>1.07</v>
      </c>
      <c r="F93" s="48">
        <v>94</v>
      </c>
      <c r="G93" s="49">
        <v>1.01</v>
      </c>
      <c r="H93" s="50">
        <f t="shared" si="2"/>
        <v>89</v>
      </c>
    </row>
    <row r="94" spans="1:8" x14ac:dyDescent="0.25">
      <c r="A94" s="43">
        <v>90.904647983595297</v>
      </c>
      <c r="B94" s="61" t="s">
        <v>16</v>
      </c>
      <c r="C94" s="64" t="s">
        <v>195</v>
      </c>
      <c r="D94" s="62">
        <v>80</v>
      </c>
      <c r="E94" s="47">
        <v>1.07</v>
      </c>
      <c r="F94" s="48">
        <v>86</v>
      </c>
      <c r="G94" s="49">
        <v>1.01</v>
      </c>
      <c r="H94" s="50">
        <f t="shared" si="2"/>
        <v>81</v>
      </c>
    </row>
    <row r="95" spans="1:8" x14ac:dyDescent="0.25">
      <c r="A95" s="43">
        <v>91.902836637047102</v>
      </c>
      <c r="B95" s="61" t="s">
        <v>16</v>
      </c>
      <c r="C95" s="64" t="s">
        <v>196</v>
      </c>
      <c r="D95" s="62">
        <v>208</v>
      </c>
      <c r="E95" s="47">
        <v>1.07</v>
      </c>
      <c r="F95" s="48">
        <v>223</v>
      </c>
      <c r="G95" s="49">
        <v>1</v>
      </c>
      <c r="H95" s="50">
        <f t="shared" si="2"/>
        <v>208</v>
      </c>
    </row>
    <row r="96" spans="1:8" x14ac:dyDescent="0.25">
      <c r="A96" s="43">
        <v>92.901025290498893</v>
      </c>
      <c r="B96" s="61" t="s">
        <v>16</v>
      </c>
      <c r="C96" s="64" t="s">
        <v>197</v>
      </c>
      <c r="D96" s="62">
        <v>16</v>
      </c>
      <c r="E96" s="47">
        <v>1.07</v>
      </c>
      <c r="F96" s="48">
        <v>17</v>
      </c>
      <c r="G96" s="49">
        <v>1.01</v>
      </c>
      <c r="H96" s="50">
        <f t="shared" si="2"/>
        <v>16</v>
      </c>
    </row>
    <row r="97" spans="1:8" x14ac:dyDescent="0.25">
      <c r="A97" s="43">
        <v>93.899213943950699</v>
      </c>
      <c r="B97" s="61" t="s">
        <v>16</v>
      </c>
      <c r="C97" s="64" t="s">
        <v>198</v>
      </c>
      <c r="D97" s="62">
        <v>336</v>
      </c>
      <c r="E97" s="47">
        <v>1.07</v>
      </c>
      <c r="F97" s="48">
        <v>360</v>
      </c>
      <c r="G97" s="49">
        <v>1</v>
      </c>
      <c r="H97" s="50">
        <f t="shared" si="2"/>
        <v>336</v>
      </c>
    </row>
    <row r="98" spans="1:8" x14ac:dyDescent="0.25">
      <c r="A98" s="43">
        <v>94.897402597402504</v>
      </c>
      <c r="B98" s="61" t="s">
        <v>26</v>
      </c>
      <c r="C98" s="64" t="s">
        <v>199</v>
      </c>
      <c r="D98" s="62">
        <v>376</v>
      </c>
      <c r="E98" s="47">
        <v>1.07</v>
      </c>
      <c r="F98" s="48">
        <v>402</v>
      </c>
      <c r="G98" s="49">
        <v>1.1399999999999999</v>
      </c>
      <c r="H98" s="50">
        <f t="shared" si="2"/>
        <v>429</v>
      </c>
    </row>
    <row r="99" spans="1:8" x14ac:dyDescent="0.25">
      <c r="A99" s="43">
        <v>95.895591250854395</v>
      </c>
      <c r="B99" s="61" t="s">
        <v>18</v>
      </c>
      <c r="C99" s="64" t="s">
        <v>200</v>
      </c>
      <c r="D99" s="62">
        <v>168</v>
      </c>
      <c r="E99" s="47">
        <v>1.07</v>
      </c>
      <c r="F99" s="48">
        <v>180</v>
      </c>
      <c r="G99" s="49">
        <v>1.06</v>
      </c>
      <c r="H99" s="50">
        <f t="shared" si="2"/>
        <v>178</v>
      </c>
    </row>
    <row r="100" spans="1:8" x14ac:dyDescent="0.25">
      <c r="A100" s="43">
        <v>96.8937799043062</v>
      </c>
      <c r="B100" s="61" t="s">
        <v>16</v>
      </c>
      <c r="C100" s="64" t="s">
        <v>201</v>
      </c>
      <c r="D100" s="62">
        <v>168</v>
      </c>
      <c r="E100" s="47">
        <v>1.07</v>
      </c>
      <c r="F100" s="48">
        <v>180</v>
      </c>
      <c r="G100" s="49">
        <v>1</v>
      </c>
      <c r="H100" s="50">
        <f t="shared" si="2"/>
        <v>168</v>
      </c>
    </row>
    <row r="101" spans="1:8" x14ac:dyDescent="0.25">
      <c r="A101" s="43">
        <v>97.891968557758005</v>
      </c>
      <c r="B101" s="61" t="s">
        <v>16</v>
      </c>
      <c r="C101" s="64" t="s">
        <v>202</v>
      </c>
      <c r="D101" s="62">
        <v>288</v>
      </c>
      <c r="E101" s="47">
        <v>1.07</v>
      </c>
      <c r="F101" s="48">
        <v>308</v>
      </c>
      <c r="G101" s="49">
        <v>1</v>
      </c>
      <c r="H101" s="50">
        <f t="shared" si="2"/>
        <v>288</v>
      </c>
    </row>
    <row r="102" spans="1:8" x14ac:dyDescent="0.25">
      <c r="A102" s="43">
        <v>98.890157211209797</v>
      </c>
      <c r="B102" s="61" t="s">
        <v>20</v>
      </c>
      <c r="C102" s="64" t="s">
        <v>203</v>
      </c>
      <c r="D102" s="62">
        <v>184</v>
      </c>
      <c r="E102" s="47">
        <v>1.07</v>
      </c>
      <c r="F102" s="48">
        <v>197</v>
      </c>
      <c r="G102" s="49">
        <v>1.06</v>
      </c>
      <c r="H102" s="50">
        <f t="shared" si="2"/>
        <v>195</v>
      </c>
    </row>
    <row r="103" spans="1:8" x14ac:dyDescent="0.25">
      <c r="A103" s="43">
        <v>99.888345864661602</v>
      </c>
      <c r="B103" s="61" t="s">
        <v>16</v>
      </c>
      <c r="C103" s="64" t="s">
        <v>204</v>
      </c>
      <c r="D103" s="62">
        <v>56</v>
      </c>
      <c r="E103" s="47">
        <v>1.07</v>
      </c>
      <c r="F103" s="48">
        <v>60</v>
      </c>
      <c r="G103" s="49">
        <v>1.01</v>
      </c>
      <c r="H103" s="50">
        <f t="shared" si="2"/>
        <v>57</v>
      </c>
    </row>
    <row r="104" spans="1:8" x14ac:dyDescent="0.25">
      <c r="A104" s="43">
        <v>100.886534518113</v>
      </c>
      <c r="B104" s="61" t="s">
        <v>16</v>
      </c>
      <c r="C104" s="64" t="s">
        <v>205</v>
      </c>
      <c r="D104" s="62">
        <v>376</v>
      </c>
      <c r="E104" s="47">
        <v>1.07</v>
      </c>
      <c r="F104" s="48">
        <v>402</v>
      </c>
      <c r="G104" s="49">
        <v>1</v>
      </c>
      <c r="H104" s="50">
        <f t="shared" si="2"/>
        <v>376</v>
      </c>
    </row>
    <row r="105" spans="1:8" x14ac:dyDescent="0.25">
      <c r="A105" s="43">
        <v>101.884723171565</v>
      </c>
      <c r="B105" s="61" t="s">
        <v>16</v>
      </c>
      <c r="C105" s="64" t="s">
        <v>206</v>
      </c>
      <c r="D105" s="62">
        <v>144</v>
      </c>
      <c r="E105" s="47">
        <v>1.07</v>
      </c>
      <c r="F105" s="48">
        <v>154</v>
      </c>
      <c r="G105" s="49">
        <v>1</v>
      </c>
      <c r="H105" s="50">
        <f t="shared" si="2"/>
        <v>144</v>
      </c>
    </row>
    <row r="106" spans="1:8" x14ac:dyDescent="0.25">
      <c r="A106" s="43">
        <v>102.882911825017</v>
      </c>
      <c r="B106" s="61" t="s">
        <v>51</v>
      </c>
      <c r="C106" s="64" t="s">
        <v>207</v>
      </c>
      <c r="D106" s="62">
        <v>88</v>
      </c>
      <c r="E106" s="47">
        <v>1.3</v>
      </c>
      <c r="F106" s="48">
        <v>114</v>
      </c>
      <c r="G106" s="49">
        <v>1.25</v>
      </c>
      <c r="H106" s="50">
        <f t="shared" si="2"/>
        <v>110</v>
      </c>
    </row>
    <row r="107" spans="1:8" x14ac:dyDescent="0.25">
      <c r="A107" s="43">
        <v>103.88110047846899</v>
      </c>
      <c r="B107" s="61" t="s">
        <v>16</v>
      </c>
      <c r="C107" s="64" t="s">
        <v>208</v>
      </c>
      <c r="D107" s="62">
        <v>112</v>
      </c>
      <c r="E107" s="47">
        <v>1.07</v>
      </c>
      <c r="F107" s="48">
        <v>120</v>
      </c>
      <c r="G107" s="49">
        <v>1</v>
      </c>
      <c r="H107" s="50">
        <f t="shared" si="2"/>
        <v>112</v>
      </c>
    </row>
    <row r="108" spans="1:8" x14ac:dyDescent="0.25">
      <c r="A108" s="43">
        <v>104.87928913192</v>
      </c>
      <c r="B108" s="61" t="s">
        <v>18</v>
      </c>
      <c r="C108" s="64" t="s">
        <v>209</v>
      </c>
      <c r="D108" s="62">
        <v>384</v>
      </c>
      <c r="E108" s="47">
        <v>1.07</v>
      </c>
      <c r="F108" s="48">
        <v>411</v>
      </c>
      <c r="G108" s="49">
        <v>1.06</v>
      </c>
      <c r="H108" s="50">
        <f t="shared" si="2"/>
        <v>407</v>
      </c>
    </row>
    <row r="109" spans="1:8" x14ac:dyDescent="0.25">
      <c r="A109" s="43">
        <v>105.87747778537199</v>
      </c>
      <c r="B109" s="61" t="s">
        <v>16</v>
      </c>
      <c r="C109" s="64" t="s">
        <v>210</v>
      </c>
      <c r="D109" s="62">
        <v>136</v>
      </c>
      <c r="E109" s="47">
        <v>1.07</v>
      </c>
      <c r="F109" s="48">
        <v>146</v>
      </c>
      <c r="G109" s="49">
        <v>1</v>
      </c>
      <c r="H109" s="50">
        <f t="shared" si="2"/>
        <v>136</v>
      </c>
    </row>
    <row r="110" spans="1:8" x14ac:dyDescent="0.25">
      <c r="A110" s="43">
        <v>106.875666438824</v>
      </c>
      <c r="B110" s="61" t="s">
        <v>16</v>
      </c>
      <c r="C110" s="64" t="s">
        <v>211</v>
      </c>
      <c r="D110" s="62">
        <v>80</v>
      </c>
      <c r="E110" s="47">
        <v>1.07</v>
      </c>
      <c r="F110" s="48">
        <v>86</v>
      </c>
      <c r="G110" s="49">
        <v>1.01</v>
      </c>
      <c r="H110" s="50">
        <f t="shared" si="2"/>
        <v>81</v>
      </c>
    </row>
    <row r="111" spans="1:8" x14ac:dyDescent="0.25">
      <c r="A111" s="43">
        <v>107.873855092276</v>
      </c>
      <c r="B111" s="61" t="s">
        <v>16</v>
      </c>
      <c r="C111" s="64" t="s">
        <v>212</v>
      </c>
      <c r="D111" s="62">
        <v>8</v>
      </c>
      <c r="E111" s="47">
        <v>1.07</v>
      </c>
      <c r="F111" s="48">
        <v>9</v>
      </c>
      <c r="G111" s="49">
        <v>1.01</v>
      </c>
      <c r="H111" s="50">
        <f t="shared" si="2"/>
        <v>8</v>
      </c>
    </row>
    <row r="112" spans="1:8" x14ac:dyDescent="0.25">
      <c r="A112" s="43">
        <v>108.87204374572801</v>
      </c>
      <c r="B112" s="61" t="s">
        <v>18</v>
      </c>
      <c r="C112" s="64" t="s">
        <v>213</v>
      </c>
      <c r="D112" s="62">
        <v>128</v>
      </c>
      <c r="E112" s="47">
        <v>1.07</v>
      </c>
      <c r="F112" s="48">
        <v>137</v>
      </c>
      <c r="G112" s="49">
        <v>1.06</v>
      </c>
      <c r="H112" s="50">
        <f t="shared" si="2"/>
        <v>136</v>
      </c>
    </row>
    <row r="113" spans="1:8" x14ac:dyDescent="0.25">
      <c r="A113" s="43">
        <v>109.870232399179</v>
      </c>
      <c r="B113" s="61" t="s">
        <v>18</v>
      </c>
      <c r="C113" s="64" t="s">
        <v>214</v>
      </c>
      <c r="D113" s="62">
        <v>48</v>
      </c>
      <c r="E113" s="47">
        <v>1.07</v>
      </c>
      <c r="F113" s="48">
        <v>51</v>
      </c>
      <c r="G113" s="49">
        <v>1.06</v>
      </c>
      <c r="H113" s="50">
        <f t="shared" si="2"/>
        <v>51</v>
      </c>
    </row>
    <row r="114" spans="1:8" x14ac:dyDescent="0.25">
      <c r="A114" s="43">
        <v>110.86842105263101</v>
      </c>
      <c r="B114" s="61" t="s">
        <v>16</v>
      </c>
      <c r="C114" s="64" t="s">
        <v>215</v>
      </c>
      <c r="D114" s="62">
        <v>24</v>
      </c>
      <c r="E114" s="47">
        <v>1.07</v>
      </c>
      <c r="F114" s="48">
        <v>26</v>
      </c>
      <c r="G114" s="49">
        <v>1</v>
      </c>
      <c r="H114" s="50">
        <f t="shared" si="2"/>
        <v>24</v>
      </c>
    </row>
    <row r="115" spans="1:8" x14ac:dyDescent="0.25">
      <c r="A115" s="43">
        <v>111.866609706083</v>
      </c>
      <c r="B115" s="61" t="s">
        <v>42</v>
      </c>
      <c r="C115" s="64" t="s">
        <v>216</v>
      </c>
      <c r="D115" s="62">
        <v>104</v>
      </c>
      <c r="E115" s="47">
        <v>1.07</v>
      </c>
      <c r="F115" s="48">
        <v>111</v>
      </c>
      <c r="G115" s="49">
        <v>1.1399999999999999</v>
      </c>
      <c r="H115" s="50">
        <f t="shared" si="2"/>
        <v>119</v>
      </c>
    </row>
    <row r="116" spans="1:8" x14ac:dyDescent="0.25">
      <c r="A116" s="43">
        <v>112.864798359535</v>
      </c>
      <c r="B116" s="61" t="s">
        <v>44</v>
      </c>
      <c r="C116" s="64" t="s">
        <v>217</v>
      </c>
      <c r="D116" s="62">
        <v>24</v>
      </c>
      <c r="E116" s="47">
        <v>1.07</v>
      </c>
      <c r="F116" s="48">
        <v>26</v>
      </c>
      <c r="G116" s="49">
        <v>1.1399999999999999</v>
      </c>
      <c r="H116" s="50">
        <f t="shared" si="2"/>
        <v>27</v>
      </c>
    </row>
    <row r="117" spans="1:8" x14ac:dyDescent="0.25">
      <c r="A117" s="43">
        <v>113.86298701298701</v>
      </c>
      <c r="B117" s="61" t="s">
        <v>16</v>
      </c>
      <c r="C117" s="64" t="s">
        <v>218</v>
      </c>
      <c r="D117" s="62">
        <v>48</v>
      </c>
      <c r="E117" s="47">
        <v>1.07</v>
      </c>
      <c r="F117" s="48">
        <v>51</v>
      </c>
      <c r="G117" s="49">
        <v>1.01</v>
      </c>
      <c r="H117" s="50">
        <f t="shared" si="2"/>
        <v>48</v>
      </c>
    </row>
    <row r="118" spans="1:8" x14ac:dyDescent="0.25">
      <c r="A118" s="43">
        <v>114.861175666438</v>
      </c>
      <c r="B118" s="61" t="s">
        <v>16</v>
      </c>
      <c r="C118" s="64" t="s">
        <v>219</v>
      </c>
      <c r="D118" s="62">
        <v>64</v>
      </c>
      <c r="E118" s="47">
        <v>1.07</v>
      </c>
      <c r="F118" s="48">
        <v>68</v>
      </c>
      <c r="G118" s="49">
        <v>1</v>
      </c>
      <c r="H118" s="50">
        <f t="shared" si="2"/>
        <v>64</v>
      </c>
    </row>
    <row r="119" spans="1:8" x14ac:dyDescent="0.25">
      <c r="A119" s="43">
        <v>115.85936431989001</v>
      </c>
      <c r="B119" s="61" t="s">
        <v>16</v>
      </c>
      <c r="C119" s="64" t="s">
        <v>220</v>
      </c>
      <c r="D119" s="62">
        <v>168</v>
      </c>
      <c r="E119" s="47">
        <v>1.07</v>
      </c>
      <c r="F119" s="48">
        <v>180</v>
      </c>
      <c r="G119" s="49">
        <v>1</v>
      </c>
      <c r="H119" s="50">
        <f t="shared" si="2"/>
        <v>168</v>
      </c>
    </row>
    <row r="120" spans="1:8" x14ac:dyDescent="0.25">
      <c r="A120" s="43">
        <v>116.857552973342</v>
      </c>
      <c r="B120" s="61" t="s">
        <v>16</v>
      </c>
      <c r="C120" s="64" t="s">
        <v>221</v>
      </c>
      <c r="D120" s="62">
        <v>424</v>
      </c>
      <c r="E120" s="47">
        <v>1.07</v>
      </c>
      <c r="F120" s="48">
        <v>454</v>
      </c>
      <c r="G120" s="49">
        <v>1</v>
      </c>
      <c r="H120" s="50">
        <f t="shared" si="2"/>
        <v>424</v>
      </c>
    </row>
    <row r="121" spans="1:8" x14ac:dyDescent="0.25">
      <c r="A121" s="43">
        <v>117.855741626794</v>
      </c>
      <c r="B121" s="61" t="s">
        <v>42</v>
      </c>
      <c r="C121" s="64" t="s">
        <v>222</v>
      </c>
      <c r="D121" s="62">
        <v>64</v>
      </c>
      <c r="E121" s="47">
        <v>1.07</v>
      </c>
      <c r="F121" s="48">
        <v>68</v>
      </c>
      <c r="G121" s="49">
        <v>1.1399999999999999</v>
      </c>
      <c r="H121" s="50">
        <f t="shared" si="2"/>
        <v>73</v>
      </c>
    </row>
    <row r="122" spans="1:8" x14ac:dyDescent="0.25">
      <c r="A122" s="43">
        <v>118.853930280246</v>
      </c>
      <c r="B122" s="61" t="s">
        <v>16</v>
      </c>
      <c r="C122" s="64" t="s">
        <v>223</v>
      </c>
      <c r="D122" s="62">
        <v>8</v>
      </c>
      <c r="E122" s="47">
        <v>1.07</v>
      </c>
      <c r="F122" s="48">
        <v>9</v>
      </c>
      <c r="G122" s="49">
        <v>1.01</v>
      </c>
      <c r="H122" s="50">
        <f t="shared" si="2"/>
        <v>8</v>
      </c>
    </row>
    <row r="123" spans="1:8" x14ac:dyDescent="0.25">
      <c r="A123" s="43">
        <v>119.85211893369799</v>
      </c>
      <c r="B123" s="61" t="s">
        <v>16</v>
      </c>
      <c r="C123" s="64" t="s">
        <v>224</v>
      </c>
      <c r="D123" s="62">
        <v>544</v>
      </c>
      <c r="E123" s="47">
        <v>1.07</v>
      </c>
      <c r="F123" s="48">
        <v>582</v>
      </c>
      <c r="G123" s="49">
        <v>1</v>
      </c>
      <c r="H123" s="50">
        <f t="shared" si="2"/>
        <v>544</v>
      </c>
    </row>
    <row r="124" spans="1:8" x14ac:dyDescent="0.25">
      <c r="A124" s="43">
        <v>120.850307587149</v>
      </c>
      <c r="B124" s="61" t="s">
        <v>16</v>
      </c>
      <c r="C124" s="64" t="s">
        <v>225</v>
      </c>
      <c r="D124" s="62">
        <v>80</v>
      </c>
      <c r="E124" s="47">
        <v>1.07</v>
      </c>
      <c r="F124" s="48">
        <v>86</v>
      </c>
      <c r="G124" s="49">
        <v>1.01</v>
      </c>
      <c r="H124" s="50">
        <f t="shared" ref="H124:H158" si="3">D124*G124</f>
        <v>81</v>
      </c>
    </row>
    <row r="125" spans="1:8" x14ac:dyDescent="0.25">
      <c r="A125" s="43">
        <v>121.84849624060099</v>
      </c>
      <c r="B125" s="61" t="s">
        <v>16</v>
      </c>
      <c r="C125" s="64" t="s">
        <v>226</v>
      </c>
      <c r="D125" s="62">
        <v>16</v>
      </c>
      <c r="E125" s="47">
        <v>1.07</v>
      </c>
      <c r="F125" s="48">
        <v>17</v>
      </c>
      <c r="G125" s="49">
        <v>1.01</v>
      </c>
      <c r="H125" s="50">
        <f t="shared" si="3"/>
        <v>16</v>
      </c>
    </row>
    <row r="126" spans="1:8" x14ac:dyDescent="0.25">
      <c r="A126" s="43">
        <v>122.846684894053</v>
      </c>
      <c r="B126" s="61" t="s">
        <v>16</v>
      </c>
      <c r="C126" s="64" t="s">
        <v>227</v>
      </c>
      <c r="D126" s="62">
        <v>464</v>
      </c>
      <c r="E126" s="47">
        <v>1.07</v>
      </c>
      <c r="F126" s="48">
        <v>496</v>
      </c>
      <c r="G126" s="49">
        <v>1</v>
      </c>
      <c r="H126" s="50">
        <f t="shared" si="3"/>
        <v>464</v>
      </c>
    </row>
    <row r="127" spans="1:8" x14ac:dyDescent="0.25">
      <c r="A127" s="43">
        <v>123.844873547505</v>
      </c>
      <c r="B127" s="61" t="s">
        <v>16</v>
      </c>
      <c r="C127" s="64" t="s">
        <v>228</v>
      </c>
      <c r="D127" s="62">
        <v>232</v>
      </c>
      <c r="E127" s="47">
        <v>1.07</v>
      </c>
      <c r="F127" s="48">
        <v>248</v>
      </c>
      <c r="G127" s="49">
        <v>1</v>
      </c>
      <c r="H127" s="50">
        <f t="shared" si="3"/>
        <v>232</v>
      </c>
    </row>
    <row r="128" spans="1:8" x14ac:dyDescent="0.25">
      <c r="A128" s="43">
        <v>124.84306220095699</v>
      </c>
      <c r="B128" s="61" t="s">
        <v>43</v>
      </c>
      <c r="C128" s="64" t="s">
        <v>229</v>
      </c>
      <c r="D128" s="62">
        <v>256</v>
      </c>
      <c r="E128" s="47">
        <v>1.3</v>
      </c>
      <c r="F128" s="48">
        <v>333</v>
      </c>
      <c r="G128" s="49">
        <v>1.38</v>
      </c>
      <c r="H128" s="50">
        <f t="shared" si="3"/>
        <v>353</v>
      </c>
    </row>
    <row r="129" spans="1:8" x14ac:dyDescent="0.25">
      <c r="A129" s="43">
        <v>125.841250854408</v>
      </c>
      <c r="B129" s="61" t="s">
        <v>16</v>
      </c>
      <c r="C129" s="64" t="s">
        <v>77</v>
      </c>
      <c r="D129" s="62">
        <v>368</v>
      </c>
      <c r="E129" s="47">
        <v>1.07</v>
      </c>
      <c r="F129" s="48">
        <v>394</v>
      </c>
      <c r="G129" s="49">
        <v>1</v>
      </c>
      <c r="H129" s="50">
        <f t="shared" si="3"/>
        <v>368</v>
      </c>
    </row>
    <row r="130" spans="1:8" x14ac:dyDescent="0.25">
      <c r="A130" s="43">
        <v>126.83943950786001</v>
      </c>
      <c r="B130" s="61" t="s">
        <v>16</v>
      </c>
      <c r="C130" s="64" t="s">
        <v>66</v>
      </c>
      <c r="D130" s="62">
        <v>176</v>
      </c>
      <c r="E130" s="47">
        <v>1.07</v>
      </c>
      <c r="F130" s="48">
        <v>188</v>
      </c>
      <c r="G130" s="49">
        <v>1</v>
      </c>
      <c r="H130" s="50">
        <f t="shared" si="3"/>
        <v>176</v>
      </c>
    </row>
    <row r="131" spans="1:8" x14ac:dyDescent="0.25">
      <c r="A131" s="43">
        <v>127.837628161312</v>
      </c>
      <c r="B131" s="61" t="s">
        <v>16</v>
      </c>
      <c r="C131" s="64" t="s">
        <v>79</v>
      </c>
      <c r="D131" s="62">
        <v>288</v>
      </c>
      <c r="E131" s="47">
        <v>1.07</v>
      </c>
      <c r="F131" s="48">
        <v>308</v>
      </c>
      <c r="G131" s="49">
        <v>1</v>
      </c>
      <c r="H131" s="50">
        <f t="shared" si="3"/>
        <v>288</v>
      </c>
    </row>
    <row r="132" spans="1:8" x14ac:dyDescent="0.25">
      <c r="A132" s="43">
        <v>128.835816814764</v>
      </c>
      <c r="B132" s="61" t="s">
        <v>16</v>
      </c>
      <c r="C132" s="64" t="s">
        <v>80</v>
      </c>
      <c r="D132" s="62">
        <v>120</v>
      </c>
      <c r="E132" s="47">
        <v>1.07</v>
      </c>
      <c r="F132" s="48">
        <v>128</v>
      </c>
      <c r="G132" s="49">
        <v>1</v>
      </c>
      <c r="H132" s="50">
        <f t="shared" si="3"/>
        <v>120</v>
      </c>
    </row>
    <row r="133" spans="1:8" x14ac:dyDescent="0.25">
      <c r="A133" s="43">
        <v>129.83400546821599</v>
      </c>
      <c r="B133" s="61" t="s">
        <v>16</v>
      </c>
      <c r="C133" s="64" t="s">
        <v>230</v>
      </c>
      <c r="D133" s="62">
        <v>232</v>
      </c>
      <c r="E133" s="47">
        <v>1.07</v>
      </c>
      <c r="F133" s="48">
        <v>248</v>
      </c>
      <c r="G133" s="49">
        <v>1</v>
      </c>
      <c r="H133" s="50">
        <f t="shared" si="3"/>
        <v>232</v>
      </c>
    </row>
    <row r="134" spans="1:8" x14ac:dyDescent="0.25">
      <c r="A134" s="43">
        <v>130.83219412166699</v>
      </c>
      <c r="B134" s="61" t="s">
        <v>16</v>
      </c>
      <c r="C134" s="64" t="s">
        <v>81</v>
      </c>
      <c r="D134" s="62">
        <v>24</v>
      </c>
      <c r="E134" s="47">
        <v>1.07</v>
      </c>
      <c r="F134" s="48">
        <v>26</v>
      </c>
      <c r="G134" s="49">
        <v>1</v>
      </c>
      <c r="H134" s="50">
        <f t="shared" si="3"/>
        <v>24</v>
      </c>
    </row>
    <row r="135" spans="1:8" x14ac:dyDescent="0.25">
      <c r="A135" s="43">
        <v>131.83038277511901</v>
      </c>
      <c r="B135" s="61" t="s">
        <v>16</v>
      </c>
      <c r="C135" s="64" t="s">
        <v>82</v>
      </c>
      <c r="D135" s="62">
        <v>488</v>
      </c>
      <c r="E135" s="47">
        <v>1.07</v>
      </c>
      <c r="F135" s="48">
        <v>522</v>
      </c>
      <c r="G135" s="49">
        <v>1</v>
      </c>
      <c r="H135" s="50">
        <f t="shared" si="3"/>
        <v>488</v>
      </c>
    </row>
    <row r="136" spans="1:8" x14ac:dyDescent="0.25">
      <c r="A136" s="43">
        <v>132.828571428571</v>
      </c>
      <c r="B136" s="61" t="s">
        <v>26</v>
      </c>
      <c r="C136" s="64" t="s">
        <v>101</v>
      </c>
      <c r="D136" s="62">
        <v>240</v>
      </c>
      <c r="E136" s="47">
        <v>1.07</v>
      </c>
      <c r="F136" s="48">
        <v>257</v>
      </c>
      <c r="G136" s="49">
        <v>1.1399999999999999</v>
      </c>
      <c r="H136" s="50">
        <f t="shared" si="3"/>
        <v>274</v>
      </c>
    </row>
    <row r="137" spans="1:8" x14ac:dyDescent="0.25">
      <c r="A137" s="43">
        <v>133.82676008202299</v>
      </c>
      <c r="B137" s="61" t="s">
        <v>16</v>
      </c>
      <c r="C137" s="64" t="s">
        <v>67</v>
      </c>
      <c r="D137" s="62">
        <v>80</v>
      </c>
      <c r="E137" s="47">
        <v>1.07</v>
      </c>
      <c r="F137" s="48">
        <v>86</v>
      </c>
      <c r="G137" s="49">
        <v>1.01</v>
      </c>
      <c r="H137" s="50">
        <f t="shared" si="3"/>
        <v>81</v>
      </c>
    </row>
    <row r="138" spans="1:8" x14ac:dyDescent="0.25">
      <c r="A138" s="43">
        <v>134.824948735475</v>
      </c>
      <c r="B138" s="61" t="s">
        <v>20</v>
      </c>
      <c r="C138" s="64" t="s">
        <v>97</v>
      </c>
      <c r="D138" s="62">
        <v>168</v>
      </c>
      <c r="E138" s="47">
        <v>1.07</v>
      </c>
      <c r="F138" s="48">
        <v>180</v>
      </c>
      <c r="G138" s="49">
        <v>1.06</v>
      </c>
      <c r="H138" s="50">
        <f t="shared" si="3"/>
        <v>178</v>
      </c>
    </row>
    <row r="139" spans="1:8" x14ac:dyDescent="0.25">
      <c r="A139" s="43">
        <v>135.823137388926</v>
      </c>
      <c r="B139" s="61" t="s">
        <v>16</v>
      </c>
      <c r="C139" s="64" t="s">
        <v>84</v>
      </c>
      <c r="D139" s="62">
        <v>128</v>
      </c>
      <c r="E139" s="47">
        <v>1.07</v>
      </c>
      <c r="F139" s="48">
        <v>137</v>
      </c>
      <c r="G139" s="49">
        <v>1</v>
      </c>
      <c r="H139" s="50">
        <f t="shared" si="3"/>
        <v>128</v>
      </c>
    </row>
    <row r="140" spans="1:8" x14ac:dyDescent="0.25">
      <c r="A140" s="43">
        <v>136.82132604237799</v>
      </c>
      <c r="B140" s="61" t="s">
        <v>16</v>
      </c>
      <c r="C140" s="64" t="s">
        <v>231</v>
      </c>
      <c r="D140" s="62">
        <v>72</v>
      </c>
      <c r="E140" s="47">
        <v>1.07</v>
      </c>
      <c r="F140" s="48">
        <v>77</v>
      </c>
      <c r="G140" s="49">
        <v>1</v>
      </c>
      <c r="H140" s="50">
        <f t="shared" si="3"/>
        <v>72</v>
      </c>
    </row>
    <row r="141" spans="1:8" x14ac:dyDescent="0.25">
      <c r="A141" s="43">
        <v>137.81951469583001</v>
      </c>
      <c r="B141" s="61" t="s">
        <v>16</v>
      </c>
      <c r="C141" s="64" t="s">
        <v>86</v>
      </c>
      <c r="D141" s="62">
        <v>160</v>
      </c>
      <c r="E141" s="47">
        <v>1.07</v>
      </c>
      <c r="F141" s="48">
        <v>171</v>
      </c>
      <c r="G141" s="49">
        <v>1</v>
      </c>
      <c r="H141" s="50">
        <f t="shared" si="3"/>
        <v>160</v>
      </c>
    </row>
    <row r="142" spans="1:8" x14ac:dyDescent="0.25">
      <c r="A142" s="43">
        <v>138.817703349282</v>
      </c>
      <c r="B142" s="61" t="s">
        <v>16</v>
      </c>
      <c r="C142" s="64" t="s">
        <v>232</v>
      </c>
      <c r="D142" s="62">
        <v>64</v>
      </c>
      <c r="E142" s="47">
        <v>1.07</v>
      </c>
      <c r="F142" s="48">
        <v>68</v>
      </c>
      <c r="G142" s="49">
        <v>1</v>
      </c>
      <c r="H142" s="50">
        <f t="shared" si="3"/>
        <v>64</v>
      </c>
    </row>
    <row r="143" spans="1:8" x14ac:dyDescent="0.25">
      <c r="A143" s="43">
        <v>139.81589200273399</v>
      </c>
      <c r="B143" s="61" t="s">
        <v>16</v>
      </c>
      <c r="C143" s="64" t="s">
        <v>233</v>
      </c>
      <c r="D143" s="62">
        <v>0</v>
      </c>
      <c r="E143" s="47">
        <v>1.07</v>
      </c>
      <c r="F143" s="48">
        <v>0</v>
      </c>
      <c r="G143" s="49"/>
      <c r="H143" s="50">
        <f t="shared" si="3"/>
        <v>0</v>
      </c>
    </row>
    <row r="144" spans="1:8" x14ac:dyDescent="0.25">
      <c r="A144" s="43">
        <v>140.81408065618601</v>
      </c>
      <c r="B144" s="61" t="s">
        <v>16</v>
      </c>
      <c r="C144" s="64" t="s">
        <v>234</v>
      </c>
      <c r="D144" s="62">
        <v>64</v>
      </c>
      <c r="E144" s="47">
        <v>1.07</v>
      </c>
      <c r="F144" s="48">
        <v>68</v>
      </c>
      <c r="G144" s="49">
        <v>1</v>
      </c>
      <c r="H144" s="50">
        <f t="shared" si="3"/>
        <v>64</v>
      </c>
    </row>
    <row r="145" spans="1:8" x14ac:dyDescent="0.25">
      <c r="A145" s="43">
        <v>141.812269309637</v>
      </c>
      <c r="B145" s="61" t="s">
        <v>16</v>
      </c>
      <c r="C145" s="64" t="s">
        <v>235</v>
      </c>
      <c r="D145" s="62">
        <v>72</v>
      </c>
      <c r="E145" s="47">
        <v>1.07</v>
      </c>
      <c r="F145" s="48">
        <v>77</v>
      </c>
      <c r="G145" s="49">
        <v>1</v>
      </c>
      <c r="H145" s="50">
        <f t="shared" si="3"/>
        <v>72</v>
      </c>
    </row>
    <row r="146" spans="1:8" x14ac:dyDescent="0.25">
      <c r="A146" s="43">
        <v>142.81045796308899</v>
      </c>
      <c r="B146" s="61" t="s">
        <v>18</v>
      </c>
      <c r="C146" s="64" t="s">
        <v>236</v>
      </c>
      <c r="D146" s="62">
        <v>456</v>
      </c>
      <c r="E146" s="47">
        <v>1.07</v>
      </c>
      <c r="F146" s="48">
        <v>488</v>
      </c>
      <c r="G146" s="49">
        <v>1.06</v>
      </c>
      <c r="H146" s="50">
        <f t="shared" si="3"/>
        <v>483</v>
      </c>
    </row>
    <row r="147" spans="1:8" x14ac:dyDescent="0.25">
      <c r="A147" s="43">
        <v>143.80864661654101</v>
      </c>
      <c r="B147" s="61" t="s">
        <v>18</v>
      </c>
      <c r="C147" s="64" t="s">
        <v>237</v>
      </c>
      <c r="D147" s="62">
        <v>464</v>
      </c>
      <c r="E147" s="47">
        <v>1.07</v>
      </c>
      <c r="F147" s="48">
        <v>496</v>
      </c>
      <c r="G147" s="49">
        <v>1.06</v>
      </c>
      <c r="H147" s="50">
        <f t="shared" si="3"/>
        <v>492</v>
      </c>
    </row>
    <row r="148" spans="1:8" x14ac:dyDescent="0.25">
      <c r="A148" s="43">
        <v>144.806835269993</v>
      </c>
      <c r="B148" s="61" t="s">
        <v>18</v>
      </c>
      <c r="C148" s="64" t="s">
        <v>238</v>
      </c>
      <c r="D148" s="62">
        <v>224</v>
      </c>
      <c r="E148" s="47">
        <v>1.07</v>
      </c>
      <c r="F148" s="48">
        <v>240</v>
      </c>
      <c r="G148" s="49">
        <v>1.06</v>
      </c>
      <c r="H148" s="50">
        <f t="shared" si="3"/>
        <v>237</v>
      </c>
    </row>
    <row r="149" spans="1:8" x14ac:dyDescent="0.25">
      <c r="A149" s="43">
        <v>145.80502392344499</v>
      </c>
      <c r="B149" s="61" t="s">
        <v>16</v>
      </c>
      <c r="C149" s="64" t="s">
        <v>239</v>
      </c>
      <c r="D149" s="62">
        <v>0</v>
      </c>
      <c r="E149" s="47">
        <v>1.07</v>
      </c>
      <c r="F149" s="48">
        <v>0</v>
      </c>
      <c r="G149" s="49"/>
      <c r="H149" s="50">
        <f t="shared" si="3"/>
        <v>0</v>
      </c>
    </row>
    <row r="150" spans="1:8" x14ac:dyDescent="0.25">
      <c r="A150" s="43">
        <v>146.80321257689599</v>
      </c>
      <c r="B150" s="61" t="s">
        <v>18</v>
      </c>
      <c r="C150" s="64" t="s">
        <v>240</v>
      </c>
      <c r="D150" s="62">
        <v>272</v>
      </c>
      <c r="E150" s="47">
        <v>1.07</v>
      </c>
      <c r="F150" s="48">
        <v>291</v>
      </c>
      <c r="G150" s="49">
        <v>1.07</v>
      </c>
      <c r="H150" s="50">
        <f t="shared" si="3"/>
        <v>291</v>
      </c>
    </row>
    <row r="151" spans="1:8" x14ac:dyDescent="0.25">
      <c r="A151" s="43">
        <v>147.80140123034801</v>
      </c>
      <c r="B151" s="61" t="s">
        <v>51</v>
      </c>
      <c r="C151" s="64" t="s">
        <v>241</v>
      </c>
      <c r="D151" s="62">
        <v>144</v>
      </c>
      <c r="E151" s="47">
        <v>1.3</v>
      </c>
      <c r="F151" s="48">
        <v>187</v>
      </c>
      <c r="G151" s="49">
        <v>1.26</v>
      </c>
      <c r="H151" s="50">
        <f t="shared" si="3"/>
        <v>181</v>
      </c>
    </row>
    <row r="152" spans="1:8" x14ac:dyDescent="0.25">
      <c r="A152" s="43">
        <v>148.7995898838</v>
      </c>
      <c r="B152" s="61" t="s">
        <v>16</v>
      </c>
      <c r="C152" s="64" t="s">
        <v>242</v>
      </c>
      <c r="D152" s="62">
        <v>32</v>
      </c>
      <c r="E152" s="47">
        <v>1.07</v>
      </c>
      <c r="F152" s="48">
        <v>34</v>
      </c>
      <c r="G152" s="49">
        <v>1</v>
      </c>
      <c r="H152" s="50">
        <f t="shared" si="3"/>
        <v>32</v>
      </c>
    </row>
    <row r="153" spans="1:8" x14ac:dyDescent="0.25">
      <c r="A153" s="43">
        <v>149.79777853725199</v>
      </c>
      <c r="B153" s="61" t="s">
        <v>42</v>
      </c>
      <c r="C153" s="64" t="s">
        <v>243</v>
      </c>
      <c r="D153" s="62">
        <v>0</v>
      </c>
      <c r="E153" s="47">
        <v>1.07</v>
      </c>
      <c r="F153" s="48">
        <v>0</v>
      </c>
      <c r="G153" s="49"/>
      <c r="H153" s="50">
        <f t="shared" si="3"/>
        <v>0</v>
      </c>
    </row>
    <row r="154" spans="1:8" x14ac:dyDescent="0.25">
      <c r="A154" s="43">
        <v>150.795967190704</v>
      </c>
      <c r="B154" s="61" t="s">
        <v>16</v>
      </c>
      <c r="C154" s="64" t="s">
        <v>91</v>
      </c>
      <c r="D154" s="62">
        <v>112</v>
      </c>
      <c r="E154" s="47">
        <v>1.07</v>
      </c>
      <c r="F154" s="48">
        <v>120</v>
      </c>
      <c r="G154" s="49">
        <v>1</v>
      </c>
      <c r="H154" s="50">
        <f t="shared" si="3"/>
        <v>112</v>
      </c>
    </row>
    <row r="155" spans="1:8" x14ac:dyDescent="0.25">
      <c r="A155" s="43">
        <v>151.794155844155</v>
      </c>
      <c r="B155" s="61" t="s">
        <v>54</v>
      </c>
      <c r="C155" s="64" t="s">
        <v>244</v>
      </c>
      <c r="D155" s="62">
        <v>280</v>
      </c>
      <c r="E155" s="47">
        <v>1.3</v>
      </c>
      <c r="F155" s="48">
        <v>364</v>
      </c>
      <c r="G155" s="49">
        <v>1.26</v>
      </c>
      <c r="H155" s="50">
        <f t="shared" si="3"/>
        <v>353</v>
      </c>
    </row>
    <row r="156" spans="1:8" x14ac:dyDescent="0.25">
      <c r="A156" s="43">
        <v>152.79234449760699</v>
      </c>
      <c r="B156" s="61" t="s">
        <v>56</v>
      </c>
      <c r="C156" s="64" t="s">
        <v>102</v>
      </c>
      <c r="D156" s="62">
        <v>568</v>
      </c>
      <c r="E156" s="47">
        <v>1.3</v>
      </c>
      <c r="F156" s="48">
        <v>738</v>
      </c>
      <c r="G156" s="49">
        <v>1.06</v>
      </c>
      <c r="H156" s="50">
        <f t="shared" si="3"/>
        <v>602</v>
      </c>
    </row>
    <row r="157" spans="1:8" x14ac:dyDescent="0.25">
      <c r="A157" s="43">
        <v>153.79053315105901</v>
      </c>
      <c r="B157" s="61" t="s">
        <v>55</v>
      </c>
      <c r="C157" s="64" t="s">
        <v>245</v>
      </c>
      <c r="D157" s="62">
        <v>72</v>
      </c>
      <c r="E157" s="47">
        <v>1.35</v>
      </c>
      <c r="F157" s="48">
        <v>97</v>
      </c>
      <c r="G157" s="49">
        <v>1.25</v>
      </c>
      <c r="H157" s="50">
        <f t="shared" si="3"/>
        <v>90</v>
      </c>
    </row>
    <row r="158" spans="1:8" x14ac:dyDescent="0.25">
      <c r="A158" s="43">
        <v>154.788721804511</v>
      </c>
      <c r="B158" s="61" t="s">
        <v>16</v>
      </c>
      <c r="C158" s="64" t="s">
        <v>246</v>
      </c>
      <c r="D158" s="62">
        <v>0</v>
      </c>
      <c r="E158" s="47">
        <v>1.07</v>
      </c>
      <c r="F158" s="48">
        <v>0</v>
      </c>
      <c r="G158" s="49"/>
      <c r="H158" s="50">
        <f t="shared" si="3"/>
        <v>0</v>
      </c>
    </row>
  </sheetData>
  <printOptions horizontalCentered="1"/>
  <pageMargins left="0.23622047244094491" right="0.19685039370078741" top="0.35433070866141736" bottom="0.39370078740157483" header="0.19685039370078741" footer="0.19685039370078741"/>
  <pageSetup paperSize="8" scale="74" orientation="landscape" r:id="rId1"/>
  <headerFooter alignWithMargins="0">
    <oddFooter>&amp;C&amp;"Times New Roman,Regular"&amp;P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Fiskālā_ietekme_kopā</vt:lpstr>
      <vt:lpstr>Pašvaldību skolas</vt:lpstr>
      <vt:lpstr>Pašvaldību pirmskolas</vt:lpstr>
      <vt:lpstr>Privātās skolas</vt:lpstr>
      <vt:lpstr>Privātās pirmskolas</vt:lpstr>
      <vt:lpstr>'Privātās pirmskolas'!Print_Area</vt:lpstr>
      <vt:lpstr>'Privātās skolas'!Print_Area</vt:lpstr>
    </vt:vector>
  </TitlesOfParts>
  <Company>Izgl'itibas un zinatnes ministrija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Dace Kalsone</dc:creator>
  <cp:lastModifiedBy>Dace Kalsone</cp:lastModifiedBy>
  <cp:lastPrinted>2022-09-08T08:50:10Z</cp:lastPrinted>
  <dcterms:created xsi:type="dcterms:W3CDTF">2022-09-08T08:46:02Z</dcterms:created>
  <dcterms:modified xsi:type="dcterms:W3CDTF">2022-09-16T19:47:58Z</dcterms:modified>
</cp:coreProperties>
</file>