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Invaliditātes jautājumi\INVAL un ĪKP reforma\1_sabiedriska apspriesana\"/>
    </mc:Choice>
  </mc:AlternateContent>
  <xr:revisionPtr revIDLastSave="0" documentId="13_ncr:1_{47300082-25B0-45A8-8C90-D0C16219598B}" xr6:coauthVersionLast="36" xr6:coauthVersionMax="47" xr10:uidLastSave="{00000000-0000-0000-0000-000000000000}"/>
  <bookViews>
    <workbookView xWindow="-120" yWindow="-120" windowWidth="29040" windowHeight="15720" xr2:uid="{7C1606AE-8ACA-4B3E-9EAA-4E122628C19E}"/>
  </bookViews>
  <sheets>
    <sheet name="Izvērtēšanas anke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41" i="1"/>
  <c r="G42" i="1"/>
  <c r="G43" i="1"/>
  <c r="G44" i="1"/>
  <c r="G45" i="1"/>
  <c r="G46" i="1"/>
  <c r="G47" i="1"/>
  <c r="G48" i="1"/>
  <c r="G49" i="1"/>
  <c r="G50" i="1"/>
  <c r="G39" i="1"/>
  <c r="G30" i="1"/>
  <c r="M30" i="1" s="1"/>
  <c r="G31" i="1"/>
  <c r="M31" i="1" s="1"/>
  <c r="G32" i="1"/>
  <c r="M32" i="1" s="1"/>
  <c r="G33" i="1"/>
  <c r="M33" i="1" s="1"/>
  <c r="G34" i="1"/>
  <c r="M34" i="1" s="1"/>
  <c r="G35" i="1"/>
  <c r="J35" i="1" s="1"/>
  <c r="G36" i="1"/>
  <c r="N36" i="1" s="1"/>
  <c r="G29" i="1"/>
  <c r="G20" i="1"/>
  <c r="K20" i="1" s="1"/>
  <c r="G21" i="1"/>
  <c r="G22" i="1"/>
  <c r="K22" i="1" s="1"/>
  <c r="G23" i="1"/>
  <c r="K23" i="1" s="1"/>
  <c r="G24" i="1"/>
  <c r="O24" i="1" s="1"/>
  <c r="G25" i="1"/>
  <c r="O25" i="1" s="1"/>
  <c r="G26" i="1"/>
  <c r="O26" i="1" s="1"/>
  <c r="G27" i="1"/>
  <c r="K27" i="1" s="1"/>
  <c r="G19" i="1"/>
  <c r="O19" i="1" s="1"/>
  <c r="G15" i="1"/>
  <c r="M15" i="1" s="1"/>
  <c r="G16" i="1"/>
  <c r="M16" i="1" s="1"/>
  <c r="G17" i="1"/>
  <c r="M17" i="1" s="1"/>
  <c r="G14" i="1"/>
  <c r="I14" i="1" s="1"/>
  <c r="G10" i="1"/>
  <c r="G11" i="1"/>
  <c r="N11" i="1" s="1"/>
  <c r="G12" i="1"/>
  <c r="N12" i="1" s="1"/>
  <c r="G9" i="1"/>
  <c r="M9" i="1" s="1"/>
  <c r="I9" i="1"/>
  <c r="J10" i="1"/>
  <c r="J11" i="1"/>
  <c r="I15" i="1"/>
  <c r="I16" i="1"/>
  <c r="I17" i="1"/>
  <c r="O21" i="1"/>
  <c r="N10" i="1"/>
  <c r="K21" i="1"/>
  <c r="I30" i="1"/>
  <c r="I31" i="1"/>
  <c r="I34" i="1"/>
  <c r="K25" i="1" l="1"/>
  <c r="O23" i="1"/>
  <c r="O22" i="1"/>
  <c r="O27" i="1"/>
  <c r="K24" i="1"/>
  <c r="K26" i="1"/>
  <c r="I32" i="1"/>
  <c r="J12" i="1"/>
  <c r="I33" i="1"/>
  <c r="G37" i="1"/>
  <c r="I37" i="1"/>
  <c r="N37" i="1"/>
  <c r="M14" i="1"/>
  <c r="K19" i="1"/>
  <c r="J36" i="1"/>
  <c r="N35" i="1"/>
  <c r="O20" i="1"/>
  <c r="O37" i="1" s="1"/>
  <c r="M29" i="1"/>
  <c r="I29" i="1"/>
  <c r="J37" i="1" l="1"/>
  <c r="K37" i="1"/>
  <c r="I4" i="1" s="1"/>
  <c r="M37" i="1"/>
  <c r="M4" i="1" s="1"/>
</calcChain>
</file>

<file path=xl/sharedStrings.xml><?xml version="1.0" encoding="utf-8"?>
<sst xmlns="http://schemas.openxmlformats.org/spreadsheetml/2006/main" count="105" uniqueCount="64">
  <si>
    <t>Atbalsts</t>
  </si>
  <si>
    <t xml:space="preserve">Punkti </t>
  </si>
  <si>
    <t xml:space="preserve">Koeficents </t>
  </si>
  <si>
    <t>ADL (11)</t>
  </si>
  <si>
    <t>IADL (5)</t>
  </si>
  <si>
    <t>Kogn (9)</t>
  </si>
  <si>
    <t>ADL</t>
  </si>
  <si>
    <t>IADL</t>
  </si>
  <si>
    <t>Kogn</t>
  </si>
  <si>
    <t>0-4</t>
  </si>
  <si>
    <t>MAX</t>
  </si>
  <si>
    <t xml:space="preserve">Pamatvajadzības </t>
  </si>
  <si>
    <t xml:space="preserve">Ēšana, dzeršana.  </t>
  </si>
  <si>
    <t>Ēdiena gatavošana un servēšana</t>
  </si>
  <si>
    <t xml:space="preserve">Preču un pakalpojumu iegāde (iepirkšanās, pirmās nepieciešamības preču savākšana) </t>
  </si>
  <si>
    <t xml:space="preserve">Rūpes par savu veselību </t>
  </si>
  <si>
    <t>Mobilitāte</t>
  </si>
  <si>
    <t>Ķermeņa stāvokļa maiņa un tā saglabāšana, sevis pārvietošana</t>
  </si>
  <si>
    <t>Staigāšana (mājoklī un ārpus tā)</t>
  </si>
  <si>
    <t>Pārvietošanās (mājoklī un ārpus tā)</t>
  </si>
  <si>
    <t xml:space="preserve">Kāpņu lietošana/izkļūšana ārpus mājokļa </t>
  </si>
  <si>
    <t xml:space="preserve">Kognitīvās spējas </t>
  </si>
  <si>
    <t>Uzdevumu izpilde</t>
  </si>
  <si>
    <t xml:space="preserve">Prasmju apgūšana </t>
  </si>
  <si>
    <t>Uzmanības noturība, koncentrēšanās kādam uzdevumam, domāšana</t>
  </si>
  <si>
    <t>Runāšana un/vai neverbālā ziņojuma veidošana</t>
  </si>
  <si>
    <t>Lēmumu pieņemšana</t>
  </si>
  <si>
    <t xml:space="preserve">Interpersonālā pamatmijiedarbība </t>
  </si>
  <si>
    <t>Problēmu risināšana</t>
  </si>
  <si>
    <t>Spējas veidot un uzturēt sociālos kontaktus</t>
  </si>
  <si>
    <t xml:space="preserve">Stresa pārvarēšana un citas psiholoģiskas vajadzības </t>
  </si>
  <si>
    <t>Personas aprūpe / Higiena</t>
  </si>
  <si>
    <t xml:space="preserve">Rūpes par izskatu       </t>
  </si>
  <si>
    <t>Vannošanās</t>
  </si>
  <si>
    <t>Vēdera izeja</t>
  </si>
  <si>
    <t>Urinācija</t>
  </si>
  <si>
    <t>Tualetes apmeklēšana</t>
  </si>
  <si>
    <t xml:space="preserve">Ģērbšanās </t>
  </si>
  <si>
    <t>Mājasaimniecības pienākumu veikšana</t>
  </si>
  <si>
    <t xml:space="preserve">Ikdienas mājas soļa izpilde </t>
  </si>
  <si>
    <t>Transportlīdzekļa izmantošana pasažiera lomā</t>
  </si>
  <si>
    <t>Daļēji atkarīgs</t>
  </si>
  <si>
    <t>Izglītība</t>
  </si>
  <si>
    <t>Darba iegūšana, tā saglabāšana un darba attiecību pārtraukšana</t>
  </si>
  <si>
    <t>Apmaksāts darbs</t>
  </si>
  <si>
    <t>Palīdzība citiem</t>
  </si>
  <si>
    <t>Gandrīz neatkarīgs</t>
  </si>
  <si>
    <t xml:space="preserve">Attiecības ģimenē </t>
  </si>
  <si>
    <t xml:space="preserve">Ekonomiskā patstāvība </t>
  </si>
  <si>
    <t>Spēja pacelt un pārvietot priekšmetus</t>
  </si>
  <si>
    <t>Precīza plaukstas funkciju, kustību izmantošana</t>
  </si>
  <si>
    <t xml:space="preserve">Atpūta un brīvais laiks </t>
  </si>
  <si>
    <t xml:space="preserve">Sakaru līdzekļu un tehniku lietojums </t>
  </si>
  <si>
    <t>Būtiski atkarīgs</t>
  </si>
  <si>
    <t xml:space="preserve">Neatkarīgs </t>
  </si>
  <si>
    <t>Vispārējie  funkcionālie traucējumi</t>
  </si>
  <si>
    <t>Garīga rakstura tarucējumi</t>
  </si>
  <si>
    <t>(53 un vairāk "ļoti vajag";44-52 "vajag")</t>
  </si>
  <si>
    <t>PAPILDJAUTĀJUMI (vērtējums nedod svaru īpašas kopšanas nepieciešamības novērtēšanai)</t>
  </si>
  <si>
    <t>Projekts, piemērs (05.2025)</t>
  </si>
  <si>
    <t>Pilnībā atkarīgs</t>
  </si>
  <si>
    <t xml:space="preserve">Sniegtajam piemēram ir ilustratīva nozīme				
				</t>
  </si>
  <si>
    <t>Dzīve kopienā</t>
  </si>
  <si>
    <t>6.pielikums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</si>
</sst>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8"/>
      <color theme="1"/>
      <name val="Calibri Light"/>
      <family val="2"/>
      <charset val="186"/>
      <scheme val="major"/>
    </font>
    <font>
      <i/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i/>
      <sz val="11"/>
      <name val="Calibri"/>
      <family val="2"/>
      <charset val="186"/>
      <scheme val="minor"/>
    </font>
    <font>
      <b/>
      <i/>
      <sz val="11"/>
      <color theme="0" tint="-0.499984740745262"/>
      <name val="Calibri"/>
      <family val="2"/>
      <charset val="186"/>
      <scheme val="minor"/>
    </font>
    <font>
      <b/>
      <sz val="14"/>
      <color rgb="FFFF0000"/>
      <name val="Calibri"/>
      <family val="2"/>
      <charset val="18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/>
    <xf numFmtId="2" fontId="0" fillId="0" borderId="0" xfId="0" applyNumberFormat="1"/>
    <xf numFmtId="0" fontId="3" fillId="0" borderId="0" xfId="0" applyFont="1"/>
    <xf numFmtId="0" fontId="0" fillId="0" borderId="1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2" xfId="0" applyBorder="1"/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3" xfId="0" applyFont="1" applyBorder="1"/>
    <xf numFmtId="0" fontId="0" fillId="2" borderId="5" xfId="0" applyFill="1" applyBorder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3" borderId="5" xfId="0" applyFill="1" applyBorder="1"/>
    <xf numFmtId="0" fontId="2" fillId="0" borderId="0" xfId="0" applyFont="1" applyAlignment="1">
      <alignment horizontal="center" vertical="top"/>
    </xf>
    <xf numFmtId="0" fontId="0" fillId="0" borderId="8" xfId="0" applyBorder="1"/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6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/>
    <xf numFmtId="0" fontId="0" fillId="4" borderId="5" xfId="0" applyFill="1" applyBorder="1"/>
    <xf numFmtId="0" fontId="0" fillId="0" borderId="5" xfId="0" applyBorder="1"/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0" fillId="4" borderId="10" xfId="0" applyFill="1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5" fillId="0" borderId="8" xfId="0" applyFont="1" applyBorder="1" applyAlignment="1">
      <alignment horizontal="center"/>
    </xf>
    <xf numFmtId="0" fontId="0" fillId="0" borderId="7" xfId="0" applyBorder="1"/>
    <xf numFmtId="0" fontId="0" fillId="2" borderId="0" xfId="0" applyFill="1"/>
    <xf numFmtId="0" fontId="0" fillId="3" borderId="0" xfId="0" applyFill="1"/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2" fillId="0" borderId="12" xfId="0" applyFont="1" applyBorder="1"/>
    <xf numFmtId="0" fontId="0" fillId="0" borderId="12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0" xfId="0" applyFont="1"/>
    <xf numFmtId="0" fontId="7" fillId="0" borderId="5" xfId="0" applyFont="1" applyBorder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5" xfId="0" applyFont="1" applyBorder="1"/>
    <xf numFmtId="0" fontId="0" fillId="0" borderId="4" xfId="0" applyBorder="1" applyAlignment="1">
      <alignment vertical="top"/>
    </xf>
    <xf numFmtId="0" fontId="0" fillId="0" borderId="0" xfId="0" applyAlignment="1">
      <alignment vertical="top"/>
    </xf>
    <xf numFmtId="0" fontId="9" fillId="0" borderId="4" xfId="0" applyFont="1" applyBorder="1" applyAlignment="1">
      <alignment horizontal="left" vertical="top"/>
    </xf>
    <xf numFmtId="0" fontId="9" fillId="0" borderId="0" xfId="0" applyFont="1" applyAlignment="1">
      <alignment horizontal="right" vertical="top"/>
    </xf>
    <xf numFmtId="0" fontId="9" fillId="0" borderId="5" xfId="0" applyFont="1" applyBorder="1" applyAlignment="1">
      <alignment horizontal="right" vertical="top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5" xfId="0" applyFont="1" applyBorder="1"/>
    <xf numFmtId="0" fontId="9" fillId="0" borderId="4" xfId="0" applyFont="1" applyBorder="1" applyAlignment="1">
      <alignment horizontal="left"/>
    </xf>
    <xf numFmtId="0" fontId="8" fillId="0" borderId="4" xfId="0" applyFont="1" applyBorder="1"/>
    <xf numFmtId="0" fontId="8" fillId="0" borderId="0" xfId="0" applyFont="1"/>
    <xf numFmtId="0" fontId="0" fillId="0" borderId="11" xfId="0" applyBorder="1"/>
    <xf numFmtId="0" fontId="8" fillId="0" borderId="8" xfId="0" applyFont="1" applyBorder="1"/>
    <xf numFmtId="0" fontId="8" fillId="0" borderId="9" xfId="0" applyFont="1" applyBorder="1" applyAlignment="1">
      <alignment horizontal="center"/>
    </xf>
    <xf numFmtId="0" fontId="8" fillId="0" borderId="10" xfId="0" applyFont="1" applyBorder="1"/>
    <xf numFmtId="0" fontId="8" fillId="0" borderId="9" xfId="0" applyFont="1" applyBorder="1"/>
    <xf numFmtId="0" fontId="0" fillId="0" borderId="0" xfId="0" applyAlignment="1">
      <alignment vertical="top" wrapText="1"/>
    </xf>
    <xf numFmtId="0" fontId="0" fillId="0" borderId="10" xfId="0" applyBorder="1"/>
    <xf numFmtId="0" fontId="0" fillId="6" borderId="6" xfId="0" applyFill="1" applyBorder="1"/>
    <xf numFmtId="0" fontId="8" fillId="6" borderId="1" xfId="0" applyFont="1" applyFill="1" applyBorder="1"/>
    <xf numFmtId="0" fontId="8" fillId="6" borderId="2" xfId="0" applyFont="1" applyFill="1" applyBorder="1" applyAlignment="1">
      <alignment horizontal="center"/>
    </xf>
    <xf numFmtId="0" fontId="8" fillId="6" borderId="3" xfId="0" applyFont="1" applyFill="1" applyBorder="1"/>
    <xf numFmtId="0" fontId="8" fillId="6" borderId="2" xfId="0" applyFont="1" applyFill="1" applyBorder="1"/>
    <xf numFmtId="0" fontId="0" fillId="0" borderId="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2" borderId="2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4" borderId="3" xfId="0" applyFill="1" applyBorder="1" applyAlignment="1">
      <alignment wrapText="1"/>
    </xf>
    <xf numFmtId="0" fontId="3" fillId="0" borderId="15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6" xfId="0" applyFont="1" applyBorder="1" applyAlignment="1">
      <alignment horizontal="right"/>
    </xf>
    <xf numFmtId="0" fontId="0" fillId="0" borderId="0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1" xfId="0" applyBorder="1" applyAlignment="1">
      <alignment horizontal="center"/>
    </xf>
    <xf numFmtId="0" fontId="0" fillId="2" borderId="7" xfId="0" applyFill="1" applyBorder="1" applyAlignment="1">
      <alignment vertical="top"/>
    </xf>
    <xf numFmtId="0" fontId="0" fillId="3" borderId="7" xfId="0" applyFill="1" applyBorder="1" applyAlignment="1">
      <alignment vertical="top"/>
    </xf>
    <xf numFmtId="0" fontId="0" fillId="3" borderId="11" xfId="0" applyFill="1" applyBorder="1" applyAlignment="1">
      <alignment vertical="top"/>
    </xf>
    <xf numFmtId="0" fontId="0" fillId="0" borderId="6" xfId="0" applyBorder="1" applyAlignment="1">
      <alignment vertical="top"/>
    </xf>
    <xf numFmtId="0" fontId="0" fillId="2" borderId="11" xfId="0" applyFill="1" applyBorder="1" applyAlignment="1">
      <alignment vertical="top"/>
    </xf>
    <xf numFmtId="0" fontId="0" fillId="4" borderId="7" xfId="0" applyFill="1" applyBorder="1" applyAlignment="1">
      <alignment vertical="top"/>
    </xf>
    <xf numFmtId="0" fontId="0" fillId="4" borderId="5" xfId="0" applyFill="1" applyBorder="1" applyAlignment="1">
      <alignment vertical="top"/>
    </xf>
    <xf numFmtId="0" fontId="0" fillId="4" borderId="11" xfId="0" applyFill="1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14" xfId="0" applyBorder="1" applyAlignment="1">
      <alignment vertical="top"/>
    </xf>
    <xf numFmtId="0" fontId="0" fillId="6" borderId="6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11" xfId="0" applyFill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top" wrapText="1"/>
    </xf>
    <xf numFmtId="0" fontId="0" fillId="6" borderId="2" xfId="0" applyFill="1" applyBorder="1" applyAlignment="1">
      <alignment horizontal="center" vertical="top" wrapText="1"/>
    </xf>
    <xf numFmtId="0" fontId="0" fillId="6" borderId="3" xfId="0" applyFill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9DB13-2D96-4EC7-AE12-2566A73FC5C6}">
  <dimension ref="A1:AB58"/>
  <sheetViews>
    <sheetView tabSelected="1" zoomScale="85" zoomScaleNormal="85" workbookViewId="0">
      <selection activeCell="B5" sqref="B5"/>
    </sheetView>
  </sheetViews>
  <sheetFormatPr defaultRowHeight="14.5" x14ac:dyDescent="0.35"/>
  <cols>
    <col min="2" max="2" width="4.54296875" style="54" customWidth="1"/>
    <col min="5" max="6" width="18.81640625" customWidth="1"/>
    <col min="7" max="7" width="7.453125" customWidth="1"/>
    <col min="9" max="9" width="10" customWidth="1"/>
    <col min="10" max="10" width="8" customWidth="1"/>
    <col min="11" max="11" width="9.453125" customWidth="1"/>
    <col min="13" max="13" width="10.453125" customWidth="1"/>
    <col min="14" max="15" width="8.54296875" customWidth="1"/>
    <col min="17" max="17" width="14.54296875" customWidth="1"/>
  </cols>
  <sheetData>
    <row r="1" spans="1:17" x14ac:dyDescent="0.35">
      <c r="A1" t="s">
        <v>63</v>
      </c>
    </row>
    <row r="2" spans="1:17" x14ac:dyDescent="0.35">
      <c r="P2" s="125" t="s">
        <v>59</v>
      </c>
      <c r="Q2" s="125"/>
    </row>
    <row r="3" spans="1:17" s="1" customFormat="1" x14ac:dyDescent="0.35">
      <c r="B3" s="138" t="s">
        <v>61</v>
      </c>
      <c r="C3" s="139"/>
      <c r="D3" s="139"/>
      <c r="E3" s="139"/>
      <c r="F3" s="139"/>
      <c r="H3" s="109" t="s">
        <v>55</v>
      </c>
      <c r="I3" s="109"/>
      <c r="J3" s="109"/>
      <c r="K3" s="109"/>
      <c r="L3" s="109" t="s">
        <v>56</v>
      </c>
      <c r="M3" s="109"/>
      <c r="N3" s="109"/>
      <c r="O3" s="109"/>
    </row>
    <row r="4" spans="1:17" x14ac:dyDescent="0.35">
      <c r="B4" s="139"/>
      <c r="C4" s="139"/>
      <c r="D4" s="139"/>
      <c r="E4" s="139"/>
      <c r="F4" s="139"/>
      <c r="H4" t="s">
        <v>0</v>
      </c>
      <c r="I4" s="2" t="str">
        <f>IF(SUM(I37:K37)&lt;44,"Nevajag",IF(SUM(I37:K37)&lt;53,"Vajag","Loti vajag"))</f>
        <v>Loti vajag</v>
      </c>
      <c r="J4" s="3"/>
      <c r="L4" t="s">
        <v>0</v>
      </c>
      <c r="M4" s="2" t="str">
        <f>IF(SUM(M37:O37)&lt;44,"Nevajag",IF(SUM(M37:O37)&lt;53,"Vajag","Ļoti vajag"))</f>
        <v>Ļoti vajag</v>
      </c>
      <c r="N4" s="3"/>
    </row>
    <row r="5" spans="1:17" ht="15" thickBot="1" x14ac:dyDescent="0.4">
      <c r="I5" s="4" t="s">
        <v>57</v>
      </c>
      <c r="M5" s="4" t="s">
        <v>57</v>
      </c>
    </row>
    <row r="6" spans="1:17" x14ac:dyDescent="0.35">
      <c r="G6" s="23" t="s">
        <v>1</v>
      </c>
      <c r="H6" s="5" t="s">
        <v>2</v>
      </c>
      <c r="I6" s="80" t="s">
        <v>3</v>
      </c>
      <c r="J6" s="81" t="s">
        <v>4</v>
      </c>
      <c r="K6" s="82" t="s">
        <v>5</v>
      </c>
      <c r="L6" s="5" t="s">
        <v>2</v>
      </c>
      <c r="M6" s="80" t="s">
        <v>6</v>
      </c>
      <c r="N6" s="81" t="s">
        <v>7</v>
      </c>
      <c r="O6" s="82" t="s">
        <v>8</v>
      </c>
    </row>
    <row r="7" spans="1:17" ht="15" thickBot="1" x14ac:dyDescent="0.4">
      <c r="G7" s="90" t="s">
        <v>9</v>
      </c>
      <c r="H7" s="83" t="s">
        <v>10</v>
      </c>
      <c r="I7" s="84">
        <v>81</v>
      </c>
      <c r="J7" s="84">
        <v>10</v>
      </c>
      <c r="K7" s="85">
        <v>9</v>
      </c>
      <c r="L7" s="86" t="s">
        <v>10</v>
      </c>
      <c r="M7" s="84">
        <v>15</v>
      </c>
      <c r="N7" s="84">
        <v>20</v>
      </c>
      <c r="O7" s="85">
        <v>65</v>
      </c>
      <c r="P7" s="7"/>
      <c r="Q7" s="7"/>
    </row>
    <row r="8" spans="1:17" x14ac:dyDescent="0.35">
      <c r="B8" s="89" t="s">
        <v>11</v>
      </c>
      <c r="C8" s="8"/>
      <c r="D8" s="8"/>
      <c r="E8" s="9"/>
      <c r="F8" s="10"/>
      <c r="G8" s="11"/>
      <c r="H8" s="110"/>
      <c r="I8" s="111"/>
      <c r="J8" s="111"/>
      <c r="K8" s="112"/>
      <c r="L8" s="113"/>
      <c r="M8" s="114"/>
      <c r="N8" s="114"/>
      <c r="O8" s="115"/>
    </row>
    <row r="9" spans="1:17" x14ac:dyDescent="0.35">
      <c r="B9" s="53">
        <v>1</v>
      </c>
      <c r="C9" s="116" t="s">
        <v>12</v>
      </c>
      <c r="D9" s="116"/>
      <c r="E9" s="117"/>
      <c r="F9" s="91" t="s">
        <v>53</v>
      </c>
      <c r="G9" s="12">
        <f>VLOOKUP(F9,F$54:G$58,2,FALSE)</f>
        <v>3</v>
      </c>
      <c r="H9" s="13">
        <v>1.25</v>
      </c>
      <c r="I9" s="14">
        <f>G9*H9</f>
        <v>3.75</v>
      </c>
      <c r="J9" s="14"/>
      <c r="K9" s="15"/>
      <c r="L9" s="7">
        <v>0.23</v>
      </c>
      <c r="M9" s="16">
        <f>G9*L9</f>
        <v>0.69000000000000006</v>
      </c>
      <c r="N9" s="16"/>
      <c r="O9" s="17"/>
    </row>
    <row r="10" spans="1:17" x14ac:dyDescent="0.35">
      <c r="B10" s="53">
        <v>2</v>
      </c>
      <c r="C10" s="116" t="s">
        <v>13</v>
      </c>
      <c r="D10" s="116"/>
      <c r="E10" s="117"/>
      <c r="F10" s="92" t="s">
        <v>53</v>
      </c>
      <c r="G10" s="18">
        <f t="shared" ref="G10:G12" si="0">VLOOKUP(F10,F$54:G$58,2,FALSE)</f>
        <v>3</v>
      </c>
      <c r="H10" s="13">
        <v>0.34</v>
      </c>
      <c r="I10" s="14"/>
      <c r="J10" s="14">
        <f>G10*H10</f>
        <v>1.02</v>
      </c>
      <c r="K10" s="15"/>
      <c r="L10" s="7">
        <v>0.68</v>
      </c>
      <c r="M10" s="19"/>
      <c r="N10" s="16">
        <f>G10*L10</f>
        <v>2.04</v>
      </c>
      <c r="O10" s="17"/>
    </row>
    <row r="11" spans="1:17" x14ac:dyDescent="0.35">
      <c r="B11" s="53">
        <v>3</v>
      </c>
      <c r="C11" s="123" t="s">
        <v>14</v>
      </c>
      <c r="D11" s="123"/>
      <c r="E11" s="124"/>
      <c r="F11" s="92" t="s">
        <v>60</v>
      </c>
      <c r="G11" s="18">
        <f t="shared" si="0"/>
        <v>4</v>
      </c>
      <c r="H11" s="13">
        <v>0.34</v>
      </c>
      <c r="I11" s="14"/>
      <c r="J11" s="14">
        <f>G11*H11</f>
        <v>1.36</v>
      </c>
      <c r="K11" s="15"/>
      <c r="L11" s="7">
        <v>0.68</v>
      </c>
      <c r="M11" s="19"/>
      <c r="N11" s="16">
        <f>G11*L11</f>
        <v>2.72</v>
      </c>
      <c r="O11" s="17"/>
    </row>
    <row r="12" spans="1:17" ht="15" thickBot="1" x14ac:dyDescent="0.4">
      <c r="B12" s="88">
        <v>4</v>
      </c>
      <c r="C12" s="146" t="s">
        <v>15</v>
      </c>
      <c r="D12" s="146"/>
      <c r="E12" s="147"/>
      <c r="F12" s="93" t="s">
        <v>60</v>
      </c>
      <c r="G12" s="18">
        <f t="shared" si="0"/>
        <v>4</v>
      </c>
      <c r="H12" s="13">
        <v>0.34</v>
      </c>
      <c r="J12" s="14">
        <f>G12*H12</f>
        <v>1.36</v>
      </c>
      <c r="K12" s="15"/>
      <c r="L12" s="7">
        <v>0.68</v>
      </c>
      <c r="M12" s="21"/>
      <c r="N12" s="21">
        <f>G12*L12</f>
        <v>2.72</v>
      </c>
      <c r="O12" s="22"/>
    </row>
    <row r="13" spans="1:17" x14ac:dyDescent="0.35">
      <c r="B13" s="140" t="s">
        <v>16</v>
      </c>
      <c r="C13" s="141"/>
      <c r="D13" s="141"/>
      <c r="E13" s="142"/>
      <c r="F13" s="94"/>
      <c r="G13" s="11"/>
      <c r="H13" s="104"/>
      <c r="I13" s="105"/>
      <c r="J13" s="105"/>
      <c r="K13" s="106"/>
      <c r="L13" s="107"/>
      <c r="M13" s="107"/>
      <c r="N13" s="107"/>
      <c r="O13" s="108"/>
    </row>
    <row r="14" spans="1:17" ht="30.75" customHeight="1" x14ac:dyDescent="0.35">
      <c r="B14" s="53">
        <v>5</v>
      </c>
      <c r="C14" s="123" t="s">
        <v>17</v>
      </c>
      <c r="D14" s="123"/>
      <c r="E14" s="124"/>
      <c r="F14" s="91" t="s">
        <v>60</v>
      </c>
      <c r="G14" s="12">
        <f>VLOOKUP(F14,F$54:G$58,2,FALSE)</f>
        <v>4</v>
      </c>
      <c r="H14" s="13">
        <v>1.25</v>
      </c>
      <c r="I14" s="14">
        <f>G14*H14</f>
        <v>5</v>
      </c>
      <c r="J14" s="14"/>
      <c r="K14" s="15"/>
      <c r="L14" s="7">
        <v>0.23</v>
      </c>
      <c r="M14" s="16">
        <f>L14*G14</f>
        <v>0.92</v>
      </c>
      <c r="N14" s="16"/>
      <c r="O14" s="17"/>
    </row>
    <row r="15" spans="1:17" x14ac:dyDescent="0.35">
      <c r="B15" s="53">
        <v>6</v>
      </c>
      <c r="C15" s="77" t="s">
        <v>18</v>
      </c>
      <c r="D15" s="77"/>
      <c r="E15" s="76"/>
      <c r="F15" s="91" t="s">
        <v>60</v>
      </c>
      <c r="G15" s="12">
        <f t="shared" ref="G15:G17" si="1">VLOOKUP(F15,F$54:G$58,2,FALSE)</f>
        <v>4</v>
      </c>
      <c r="H15" s="13">
        <v>1.25</v>
      </c>
      <c r="I15" s="14">
        <f>G15*H15</f>
        <v>5</v>
      </c>
      <c r="J15" s="14"/>
      <c r="K15" s="15"/>
      <c r="L15" s="7">
        <v>0.23</v>
      </c>
      <c r="M15" s="16">
        <f>L15*G15</f>
        <v>0.92</v>
      </c>
      <c r="N15" s="16"/>
      <c r="O15" s="17"/>
    </row>
    <row r="16" spans="1:17" x14ac:dyDescent="0.35">
      <c r="B16" s="53">
        <v>7</v>
      </c>
      <c r="C16" s="123" t="s">
        <v>19</v>
      </c>
      <c r="D16" s="123"/>
      <c r="E16" s="124"/>
      <c r="F16" s="91" t="s">
        <v>60</v>
      </c>
      <c r="G16" s="12">
        <f t="shared" si="1"/>
        <v>4</v>
      </c>
      <c r="H16" s="13">
        <v>1.25</v>
      </c>
      <c r="I16" s="14">
        <f>G16*H16</f>
        <v>5</v>
      </c>
      <c r="J16" s="14"/>
      <c r="K16" s="15"/>
      <c r="L16" s="7">
        <v>0.23</v>
      </c>
      <c r="M16" s="16">
        <f>L16*G16</f>
        <v>0.92</v>
      </c>
      <c r="N16" s="16"/>
      <c r="O16" s="17"/>
    </row>
    <row r="17" spans="2:15" ht="15" thickBot="1" x14ac:dyDescent="0.4">
      <c r="B17" s="88">
        <v>8</v>
      </c>
      <c r="C17" s="127" t="s">
        <v>20</v>
      </c>
      <c r="D17" s="127"/>
      <c r="E17" s="128"/>
      <c r="F17" s="95" t="s">
        <v>60</v>
      </c>
      <c r="G17" s="12">
        <f t="shared" si="1"/>
        <v>4</v>
      </c>
      <c r="H17" s="13">
        <v>1.25</v>
      </c>
      <c r="I17" s="24">
        <f>G17*H17</f>
        <v>5</v>
      </c>
      <c r="J17" s="24"/>
      <c r="K17" s="25"/>
      <c r="L17" s="7">
        <v>0.23</v>
      </c>
      <c r="M17" s="21">
        <f>L17*G17</f>
        <v>0.92</v>
      </c>
      <c r="N17" s="21"/>
      <c r="O17" s="22"/>
    </row>
    <row r="18" spans="2:15" x14ac:dyDescent="0.35">
      <c r="B18" s="143" t="s">
        <v>21</v>
      </c>
      <c r="C18" s="144"/>
      <c r="D18" s="144"/>
      <c r="E18" s="145"/>
      <c r="F18" s="94"/>
      <c r="G18" s="11"/>
      <c r="H18" s="104"/>
      <c r="I18" s="105"/>
      <c r="J18" s="105"/>
      <c r="K18" s="106"/>
      <c r="L18" s="107"/>
      <c r="M18" s="107"/>
      <c r="N18" s="107"/>
      <c r="O18" s="108"/>
    </row>
    <row r="19" spans="2:15" x14ac:dyDescent="0.35">
      <c r="B19" s="53">
        <v>9</v>
      </c>
      <c r="C19" s="116" t="s">
        <v>22</v>
      </c>
      <c r="D19" s="116"/>
      <c r="E19" s="117"/>
      <c r="F19" s="96" t="s">
        <v>60</v>
      </c>
      <c r="G19" s="27">
        <f>VLOOKUP(F19,F$54:G$58,2,FALSE)</f>
        <v>4</v>
      </c>
      <c r="H19" s="13">
        <v>0.17</v>
      </c>
      <c r="I19" s="14"/>
      <c r="J19" s="14"/>
      <c r="K19" s="15">
        <f t="shared" ref="K19:K27" si="2">G19*H19</f>
        <v>0.68</v>
      </c>
      <c r="L19" s="7">
        <v>1.22</v>
      </c>
      <c r="M19" s="16"/>
      <c r="N19" s="16"/>
      <c r="O19" s="17">
        <f>L19*G19</f>
        <v>4.88</v>
      </c>
    </row>
    <row r="20" spans="2:15" ht="15" customHeight="1" x14ac:dyDescent="0.35">
      <c r="B20" s="53">
        <v>10</v>
      </c>
      <c r="C20" s="123" t="s">
        <v>23</v>
      </c>
      <c r="D20" s="123"/>
      <c r="E20" s="124"/>
      <c r="F20" s="96" t="s">
        <v>60</v>
      </c>
      <c r="G20" s="27">
        <f t="shared" ref="G20:G27" si="3">VLOOKUP(F20,F$54:G$58,2,FALSE)</f>
        <v>4</v>
      </c>
      <c r="H20" s="13">
        <v>0.17</v>
      </c>
      <c r="I20" s="14"/>
      <c r="J20" s="14"/>
      <c r="K20" s="15">
        <f t="shared" si="2"/>
        <v>0.68</v>
      </c>
      <c r="L20" s="7">
        <v>1.22</v>
      </c>
      <c r="M20" s="16"/>
      <c r="N20" s="16"/>
      <c r="O20" s="17">
        <f>L20*G20</f>
        <v>4.88</v>
      </c>
    </row>
    <row r="21" spans="2:15" ht="29.25" customHeight="1" x14ac:dyDescent="0.35">
      <c r="B21" s="53">
        <v>11</v>
      </c>
      <c r="C21" s="123" t="s">
        <v>24</v>
      </c>
      <c r="D21" s="123"/>
      <c r="E21" s="124"/>
      <c r="F21" s="96" t="s">
        <v>60</v>
      </c>
      <c r="G21" s="27">
        <f t="shared" si="3"/>
        <v>4</v>
      </c>
      <c r="H21" s="14">
        <v>0.17</v>
      </c>
      <c r="I21" s="14"/>
      <c r="J21" s="14"/>
      <c r="K21" s="15">
        <f t="shared" si="2"/>
        <v>0.68</v>
      </c>
      <c r="L21" s="7">
        <v>1.22</v>
      </c>
      <c r="M21" s="16"/>
      <c r="N21" s="16"/>
      <c r="O21" s="17">
        <f>L21*G21</f>
        <v>4.88</v>
      </c>
    </row>
    <row r="22" spans="2:15" ht="30.75" customHeight="1" x14ac:dyDescent="0.35">
      <c r="B22" s="53">
        <v>12</v>
      </c>
      <c r="C22" s="123" t="s">
        <v>25</v>
      </c>
      <c r="D22" s="123"/>
      <c r="E22" s="124"/>
      <c r="F22" s="97" t="s">
        <v>46</v>
      </c>
      <c r="G22" s="27">
        <f t="shared" si="3"/>
        <v>1</v>
      </c>
      <c r="H22" s="14">
        <v>0.17</v>
      </c>
      <c r="I22" s="14"/>
      <c r="J22" s="14"/>
      <c r="K22" s="15">
        <f t="shared" si="2"/>
        <v>0.17</v>
      </c>
      <c r="L22" s="7">
        <v>1.22</v>
      </c>
      <c r="M22" s="16"/>
      <c r="N22" s="16"/>
      <c r="O22" s="17">
        <f>L22*G22</f>
        <v>1.22</v>
      </c>
    </row>
    <row r="23" spans="2:15" x14ac:dyDescent="0.35">
      <c r="B23" s="53">
        <v>13</v>
      </c>
      <c r="C23" s="116" t="s">
        <v>26</v>
      </c>
      <c r="D23" s="116"/>
      <c r="E23" s="117"/>
      <c r="F23" s="97" t="s">
        <v>60</v>
      </c>
      <c r="G23" s="27">
        <f t="shared" si="3"/>
        <v>4</v>
      </c>
      <c r="H23" s="14">
        <v>0.17</v>
      </c>
      <c r="I23" s="14"/>
      <c r="J23" s="14"/>
      <c r="K23" s="15">
        <f t="shared" si="2"/>
        <v>0.68</v>
      </c>
      <c r="L23" s="7">
        <v>1.22</v>
      </c>
      <c r="M23" s="16"/>
      <c r="N23" s="16"/>
      <c r="O23" s="17">
        <f>L23*G23</f>
        <v>4.88</v>
      </c>
    </row>
    <row r="24" spans="2:15" x14ac:dyDescent="0.35">
      <c r="B24" s="53">
        <v>14</v>
      </c>
      <c r="C24" s="123" t="s">
        <v>27</v>
      </c>
      <c r="D24" s="123"/>
      <c r="E24" s="124"/>
      <c r="F24" s="97" t="s">
        <v>60</v>
      </c>
      <c r="G24" s="27">
        <f t="shared" si="3"/>
        <v>4</v>
      </c>
      <c r="H24" s="14">
        <v>0.17</v>
      </c>
      <c r="I24" s="14"/>
      <c r="K24" s="15">
        <f t="shared" si="2"/>
        <v>0.68</v>
      </c>
      <c r="L24" s="29">
        <v>1.22</v>
      </c>
      <c r="M24" s="16"/>
      <c r="N24" s="16"/>
      <c r="O24" s="17">
        <f>G24*L24</f>
        <v>4.88</v>
      </c>
    </row>
    <row r="25" spans="2:15" x14ac:dyDescent="0.35">
      <c r="B25" s="53">
        <v>15</v>
      </c>
      <c r="C25" s="123" t="s">
        <v>28</v>
      </c>
      <c r="D25" s="123"/>
      <c r="E25" s="124"/>
      <c r="F25" s="97" t="s">
        <v>53</v>
      </c>
      <c r="G25" s="27">
        <f t="shared" si="3"/>
        <v>3</v>
      </c>
      <c r="H25" s="14">
        <v>0.17</v>
      </c>
      <c r="I25" s="14"/>
      <c r="K25" s="15">
        <f t="shared" si="2"/>
        <v>0.51</v>
      </c>
      <c r="L25" s="30">
        <v>1.22</v>
      </c>
      <c r="M25" s="16"/>
      <c r="N25" s="16"/>
      <c r="O25" s="17">
        <f>G25*L25</f>
        <v>3.66</v>
      </c>
    </row>
    <row r="26" spans="2:15" ht="30.75" customHeight="1" x14ac:dyDescent="0.35">
      <c r="B26" s="53">
        <v>16</v>
      </c>
      <c r="C26" s="123" t="s">
        <v>29</v>
      </c>
      <c r="D26" s="123"/>
      <c r="E26" s="124"/>
      <c r="F26" s="96" t="s">
        <v>60</v>
      </c>
      <c r="G26" s="27">
        <f t="shared" si="3"/>
        <v>4</v>
      </c>
      <c r="H26" s="13">
        <v>0.17</v>
      </c>
      <c r="I26" s="14"/>
      <c r="K26" s="15">
        <f t="shared" si="2"/>
        <v>0.68</v>
      </c>
      <c r="L26" s="30">
        <v>1.22</v>
      </c>
      <c r="M26" s="16"/>
      <c r="N26" s="16"/>
      <c r="O26" s="17">
        <f>G26*L26</f>
        <v>4.88</v>
      </c>
    </row>
    <row r="27" spans="2:15" ht="31.5" customHeight="1" thickBot="1" x14ac:dyDescent="0.4">
      <c r="B27" s="88">
        <v>17</v>
      </c>
      <c r="C27" s="127" t="s">
        <v>30</v>
      </c>
      <c r="D27" s="127"/>
      <c r="E27" s="128"/>
      <c r="F27" s="98" t="s">
        <v>60</v>
      </c>
      <c r="G27" s="31">
        <f t="shared" si="3"/>
        <v>4</v>
      </c>
      <c r="H27" s="32">
        <v>0.17</v>
      </c>
      <c r="I27" s="33"/>
      <c r="J27" s="24"/>
      <c r="K27" s="25">
        <f t="shared" si="2"/>
        <v>0.68</v>
      </c>
      <c r="L27" s="34">
        <v>1.22</v>
      </c>
      <c r="M27" s="21"/>
      <c r="N27" s="21"/>
      <c r="O27" s="22">
        <f>G27*L27</f>
        <v>4.88</v>
      </c>
    </row>
    <row r="28" spans="2:15" x14ac:dyDescent="0.35">
      <c r="B28" s="140" t="s">
        <v>31</v>
      </c>
      <c r="C28" s="141"/>
      <c r="D28" s="141"/>
      <c r="E28" s="142"/>
      <c r="F28" s="99"/>
      <c r="G28" s="4"/>
      <c r="H28" s="129"/>
      <c r="I28" s="130"/>
      <c r="J28" s="130"/>
      <c r="K28" s="131"/>
      <c r="L28" s="135"/>
      <c r="M28" s="136"/>
      <c r="N28" s="136"/>
      <c r="O28" s="137"/>
    </row>
    <row r="29" spans="2:15" x14ac:dyDescent="0.35">
      <c r="B29" s="53">
        <v>18</v>
      </c>
      <c r="C29" s="118" t="s">
        <v>32</v>
      </c>
      <c r="D29" s="118"/>
      <c r="E29" s="124"/>
      <c r="F29" s="91" t="s">
        <v>53</v>
      </c>
      <c r="G29" s="36">
        <f>VLOOKUP(F29,F$54:G$58,2,FALSE)</f>
        <v>3</v>
      </c>
      <c r="H29" s="13">
        <v>1.25</v>
      </c>
      <c r="I29" s="14">
        <f t="shared" ref="I29:I34" si="4">G29*H29</f>
        <v>3.75</v>
      </c>
      <c r="J29" s="14"/>
      <c r="K29" s="15"/>
      <c r="L29" s="7">
        <v>0.23</v>
      </c>
      <c r="M29" s="16">
        <f t="shared" ref="M29:M34" si="5">G29*L29</f>
        <v>0.69000000000000006</v>
      </c>
      <c r="N29" s="16"/>
      <c r="O29" s="17"/>
    </row>
    <row r="30" spans="2:15" x14ac:dyDescent="0.35">
      <c r="B30" s="53">
        <v>19</v>
      </c>
      <c r="C30" s="119" t="s">
        <v>33</v>
      </c>
      <c r="D30" s="119"/>
      <c r="E30" s="119"/>
      <c r="F30" s="91" t="s">
        <v>60</v>
      </c>
      <c r="G30" s="36">
        <f t="shared" ref="G30:G36" si="6">VLOOKUP(F30,F$54:G$58,2,FALSE)</f>
        <v>4</v>
      </c>
      <c r="H30" s="13">
        <v>1.25</v>
      </c>
      <c r="I30" s="14">
        <f t="shared" si="4"/>
        <v>5</v>
      </c>
      <c r="J30" s="14"/>
      <c r="K30" s="15"/>
      <c r="L30" s="7">
        <v>0.23</v>
      </c>
      <c r="M30" s="16">
        <f t="shared" si="5"/>
        <v>0.92</v>
      </c>
      <c r="N30" s="16"/>
      <c r="O30" s="17"/>
    </row>
    <row r="31" spans="2:15" x14ac:dyDescent="0.35">
      <c r="B31" s="53">
        <v>20</v>
      </c>
      <c r="C31" s="119" t="s">
        <v>34</v>
      </c>
      <c r="D31" s="119"/>
      <c r="E31" s="119"/>
      <c r="F31" s="91" t="s">
        <v>60</v>
      </c>
      <c r="G31" s="36">
        <f t="shared" si="6"/>
        <v>4</v>
      </c>
      <c r="H31" s="13">
        <v>1.25</v>
      </c>
      <c r="I31" s="14">
        <f t="shared" si="4"/>
        <v>5</v>
      </c>
      <c r="J31" s="14"/>
      <c r="K31" s="15"/>
      <c r="L31" s="7">
        <v>0.23</v>
      </c>
      <c r="M31" s="16">
        <f t="shared" si="5"/>
        <v>0.92</v>
      </c>
      <c r="N31" s="16"/>
      <c r="O31" s="17"/>
    </row>
    <row r="32" spans="2:15" x14ac:dyDescent="0.35">
      <c r="B32" s="53">
        <v>21</v>
      </c>
      <c r="C32" s="119" t="s">
        <v>35</v>
      </c>
      <c r="D32" s="119"/>
      <c r="E32" s="119"/>
      <c r="F32" s="91" t="s">
        <v>53</v>
      </c>
      <c r="G32" s="36">
        <f t="shared" si="6"/>
        <v>3</v>
      </c>
      <c r="H32" s="13">
        <v>1.25</v>
      </c>
      <c r="I32" s="14">
        <f t="shared" si="4"/>
        <v>3.75</v>
      </c>
      <c r="J32" s="14"/>
      <c r="K32" s="15"/>
      <c r="L32" s="7">
        <v>0.23</v>
      </c>
      <c r="M32" s="16">
        <f t="shared" si="5"/>
        <v>0.69000000000000006</v>
      </c>
      <c r="N32" s="16"/>
      <c r="O32" s="17"/>
    </row>
    <row r="33" spans="2:22" x14ac:dyDescent="0.35">
      <c r="B33" s="53">
        <v>22</v>
      </c>
      <c r="C33" s="119" t="s">
        <v>36</v>
      </c>
      <c r="D33" s="119"/>
      <c r="E33" s="117"/>
      <c r="F33" s="91" t="s">
        <v>53</v>
      </c>
      <c r="G33" s="36">
        <f t="shared" si="6"/>
        <v>3</v>
      </c>
      <c r="H33" s="13">
        <v>1.25</v>
      </c>
      <c r="I33" s="14">
        <f t="shared" si="4"/>
        <v>3.75</v>
      </c>
      <c r="J33" s="14"/>
      <c r="K33" s="15"/>
      <c r="L33" s="7">
        <v>0.23</v>
      </c>
      <c r="M33" s="16">
        <f t="shared" si="5"/>
        <v>0.69000000000000006</v>
      </c>
      <c r="N33" s="16"/>
      <c r="O33" s="17"/>
    </row>
    <row r="34" spans="2:22" x14ac:dyDescent="0.35">
      <c r="B34" s="53">
        <v>23</v>
      </c>
      <c r="C34" s="119" t="s">
        <v>37</v>
      </c>
      <c r="D34" s="119"/>
      <c r="E34" s="119"/>
      <c r="F34" s="91" t="s">
        <v>53</v>
      </c>
      <c r="G34" s="36">
        <f t="shared" si="6"/>
        <v>3</v>
      </c>
      <c r="H34" s="13">
        <v>1.25</v>
      </c>
      <c r="I34" s="14">
        <f t="shared" si="4"/>
        <v>3.75</v>
      </c>
      <c r="J34" s="14"/>
      <c r="K34" s="15"/>
      <c r="L34" s="7">
        <v>0.23</v>
      </c>
      <c r="M34" s="16">
        <f t="shared" si="5"/>
        <v>0.69000000000000006</v>
      </c>
      <c r="N34" s="16"/>
      <c r="O34" s="17"/>
    </row>
    <row r="35" spans="2:22" ht="31.5" customHeight="1" x14ac:dyDescent="0.35">
      <c r="B35" s="53">
        <v>24</v>
      </c>
      <c r="C35" s="118" t="s">
        <v>38</v>
      </c>
      <c r="D35" s="118"/>
      <c r="E35" s="118"/>
      <c r="F35" s="92" t="s">
        <v>53</v>
      </c>
      <c r="G35" s="37">
        <f t="shared" si="6"/>
        <v>3</v>
      </c>
      <c r="H35" s="38">
        <v>0.34</v>
      </c>
      <c r="I35" s="39"/>
      <c r="J35" s="39">
        <f>G35*H35</f>
        <v>1.02</v>
      </c>
      <c r="K35" s="40"/>
      <c r="L35" s="41">
        <v>0.68</v>
      </c>
      <c r="M35" s="41"/>
      <c r="N35" s="41">
        <f>G35*L35</f>
        <v>2.04</v>
      </c>
      <c r="O35" s="42"/>
    </row>
    <row r="36" spans="2:22" ht="15" thickBot="1" x14ac:dyDescent="0.4">
      <c r="B36" s="53">
        <v>25</v>
      </c>
      <c r="C36" s="119" t="s">
        <v>39</v>
      </c>
      <c r="D36" s="119"/>
      <c r="E36" s="119"/>
      <c r="F36" s="93" t="s">
        <v>60</v>
      </c>
      <c r="G36" s="37">
        <f t="shared" si="6"/>
        <v>4</v>
      </c>
      <c r="H36" s="38">
        <v>0.34</v>
      </c>
      <c r="I36" s="39"/>
      <c r="J36" s="39">
        <f>G36*H36</f>
        <v>1.36</v>
      </c>
      <c r="K36" s="40"/>
      <c r="L36" s="41">
        <v>0.68</v>
      </c>
      <c r="M36" s="41"/>
      <c r="N36" s="41">
        <f>G36*L36</f>
        <v>2.72</v>
      </c>
      <c r="O36" s="42"/>
    </row>
    <row r="37" spans="2:22" ht="29.15" hidden="1" customHeight="1" thickBot="1" x14ac:dyDescent="0.4">
      <c r="B37" s="120"/>
      <c r="C37" s="121"/>
      <c r="D37" s="121"/>
      <c r="E37" s="122"/>
      <c r="F37" s="100"/>
      <c r="G37" s="43">
        <f>SUM(G29:G36,G24:G27,G19:G23,G14:G17,G9:G12)</f>
        <v>89</v>
      </c>
      <c r="H37" s="44"/>
      <c r="I37" s="45">
        <f>SUM(I9:I12,I14:I17,I19:I23,I24:I27,I29:I36)</f>
        <v>48.75</v>
      </c>
      <c r="J37" s="45">
        <f>SUM(J9:J12,J14:J17,J19:J23,J24:J27,J29:J36)</f>
        <v>6.12</v>
      </c>
      <c r="K37" s="46">
        <f>SUM(K9:K12,K14:K17,K19:K23,K24:K27,K29:K36)</f>
        <v>5.4399999999999995</v>
      </c>
      <c r="L37" s="45"/>
      <c r="M37" s="45">
        <f>SUM(M9:M12,M14:M17,M19:M23,M24:M27,M29:M36)</f>
        <v>8.9700000000000006</v>
      </c>
      <c r="N37" s="45">
        <f>SUM(N9:N12,N14:N17,N19:N23,N24:N27,N29:N36)</f>
        <v>12.24</v>
      </c>
      <c r="O37" s="46">
        <f>SUM(O9:O12,O14:O17,O19:O23,O24:O27,O29:O36)</f>
        <v>39.040000000000006</v>
      </c>
    </row>
    <row r="38" spans="2:22" ht="32.25" customHeight="1" x14ac:dyDescent="0.35">
      <c r="B38" s="132" t="s">
        <v>58</v>
      </c>
      <c r="C38" s="133"/>
      <c r="D38" s="133"/>
      <c r="E38" s="134"/>
      <c r="F38" s="101"/>
      <c r="G38" s="71"/>
      <c r="H38" s="72"/>
      <c r="I38" s="73"/>
      <c r="J38" s="73"/>
      <c r="K38" s="74"/>
      <c r="L38" s="75"/>
      <c r="M38" s="73"/>
      <c r="N38" s="73"/>
      <c r="O38" s="74"/>
    </row>
    <row r="39" spans="2:22" x14ac:dyDescent="0.35">
      <c r="B39" s="53">
        <v>26</v>
      </c>
      <c r="C39" s="116" t="s">
        <v>50</v>
      </c>
      <c r="D39" s="116"/>
      <c r="E39" s="117"/>
      <c r="F39" s="102" t="s">
        <v>41</v>
      </c>
      <c r="G39" s="35">
        <f>VLOOKUP(F39,F$54:G$58,2,FALSE)</f>
        <v>2</v>
      </c>
      <c r="H39" s="47"/>
      <c r="I39" s="48"/>
      <c r="J39" s="48"/>
      <c r="K39" s="49"/>
      <c r="L39" s="50"/>
      <c r="M39" s="51"/>
      <c r="N39" s="51"/>
      <c r="O39" s="52"/>
      <c r="P39" s="53"/>
      <c r="Q39" s="54"/>
      <c r="R39" s="54"/>
      <c r="S39" s="54"/>
      <c r="T39" s="54"/>
      <c r="U39" s="54"/>
      <c r="V39" s="54"/>
    </row>
    <row r="40" spans="2:22" x14ac:dyDescent="0.35">
      <c r="B40" s="53">
        <v>27</v>
      </c>
      <c r="C40" s="116" t="s">
        <v>49</v>
      </c>
      <c r="D40" s="116"/>
      <c r="E40" s="117"/>
      <c r="F40" s="102" t="s">
        <v>60</v>
      </c>
      <c r="G40" s="35">
        <f t="shared" ref="G40:G50" si="7">VLOOKUP(F40,F$54:G$58,2,FALSE)</f>
        <v>4</v>
      </c>
      <c r="H40" s="55"/>
      <c r="I40" s="56"/>
      <c r="J40" s="56"/>
      <c r="K40" s="57"/>
      <c r="L40" s="58"/>
      <c r="M40" s="59"/>
      <c r="N40" s="59"/>
      <c r="O40" s="60"/>
      <c r="P40" s="53"/>
      <c r="Q40" s="54"/>
      <c r="R40" s="54"/>
      <c r="S40" s="54"/>
      <c r="T40" s="54"/>
      <c r="U40" s="54"/>
      <c r="V40" s="54"/>
    </row>
    <row r="41" spans="2:22" x14ac:dyDescent="0.35">
      <c r="B41" s="53">
        <v>28</v>
      </c>
      <c r="C41" s="119" t="s">
        <v>42</v>
      </c>
      <c r="D41" s="119"/>
      <c r="E41" s="117"/>
      <c r="F41" s="102" t="s">
        <v>53</v>
      </c>
      <c r="G41" s="35">
        <f t="shared" si="7"/>
        <v>3</v>
      </c>
      <c r="H41" s="61"/>
      <c r="I41" s="51"/>
      <c r="J41" s="51"/>
      <c r="K41" s="52"/>
      <c r="L41" s="58"/>
      <c r="M41" s="51"/>
      <c r="N41" s="51"/>
      <c r="O41" s="52"/>
      <c r="P41" s="53"/>
      <c r="Q41" s="54"/>
      <c r="R41" s="54"/>
      <c r="S41" s="54"/>
      <c r="T41" s="54"/>
      <c r="U41" s="54"/>
      <c r="V41" s="54"/>
    </row>
    <row r="42" spans="2:22" x14ac:dyDescent="0.35">
      <c r="B42" s="53">
        <v>29</v>
      </c>
      <c r="C42" s="116" t="s">
        <v>43</v>
      </c>
      <c r="D42" s="116"/>
      <c r="E42" s="117"/>
      <c r="F42" s="102" t="s">
        <v>60</v>
      </c>
      <c r="G42" s="35">
        <f t="shared" si="7"/>
        <v>4</v>
      </c>
      <c r="H42" s="61"/>
      <c r="I42" s="51"/>
      <c r="J42" s="51"/>
      <c r="K42" s="52"/>
      <c r="L42" s="58"/>
      <c r="M42" s="51"/>
      <c r="N42" s="51"/>
      <c r="O42" s="52"/>
      <c r="P42" s="53"/>
      <c r="Q42" s="54"/>
      <c r="R42" s="54"/>
      <c r="S42" s="54"/>
      <c r="T42" s="54"/>
      <c r="U42" s="54"/>
      <c r="V42" s="54"/>
    </row>
    <row r="43" spans="2:22" x14ac:dyDescent="0.35">
      <c r="B43" s="53">
        <v>30</v>
      </c>
      <c r="C43" s="116" t="s">
        <v>44</v>
      </c>
      <c r="D43" s="116"/>
      <c r="E43" s="117"/>
      <c r="F43" s="102" t="s">
        <v>53</v>
      </c>
      <c r="G43" s="35">
        <f t="shared" si="7"/>
        <v>3</v>
      </c>
      <c r="H43" s="61"/>
      <c r="I43" s="51"/>
      <c r="J43" s="51"/>
      <c r="K43" s="52"/>
      <c r="L43" s="58"/>
      <c r="M43" s="51"/>
      <c r="N43" s="51"/>
      <c r="O43" s="52"/>
      <c r="P43" s="53"/>
      <c r="Q43" s="54"/>
      <c r="R43" s="54"/>
      <c r="S43" s="54"/>
      <c r="T43" s="54"/>
      <c r="U43" s="54"/>
      <c r="V43" s="54"/>
    </row>
    <row r="44" spans="2:22" x14ac:dyDescent="0.35">
      <c r="B44" s="53">
        <v>31</v>
      </c>
      <c r="C44" s="78" t="s">
        <v>48</v>
      </c>
      <c r="D44" s="78"/>
      <c r="E44" s="79"/>
      <c r="F44" s="102" t="s">
        <v>60</v>
      </c>
      <c r="G44" s="35">
        <f t="shared" si="7"/>
        <v>4</v>
      </c>
      <c r="H44" s="61"/>
      <c r="I44" s="51"/>
      <c r="J44" s="51"/>
      <c r="K44" s="52"/>
      <c r="L44" s="58"/>
      <c r="M44" s="51"/>
      <c r="N44" s="51"/>
      <c r="O44" s="52"/>
      <c r="P44" s="53"/>
      <c r="Q44" s="54"/>
      <c r="R44" s="54"/>
      <c r="S44" s="54"/>
      <c r="T44" s="54"/>
      <c r="U44" s="54"/>
      <c r="V44" s="54"/>
    </row>
    <row r="45" spans="2:22" x14ac:dyDescent="0.35">
      <c r="B45" s="53">
        <v>32</v>
      </c>
      <c r="C45" s="116" t="s">
        <v>47</v>
      </c>
      <c r="D45" s="116"/>
      <c r="E45" s="117"/>
      <c r="F45" s="102" t="s">
        <v>41</v>
      </c>
      <c r="G45" s="35">
        <f t="shared" si="7"/>
        <v>2</v>
      </c>
      <c r="H45" s="62"/>
      <c r="I45" s="59"/>
      <c r="J45" s="59"/>
      <c r="K45" s="60"/>
      <c r="L45" s="63"/>
      <c r="M45" s="59"/>
      <c r="N45" s="59"/>
      <c r="O45" s="60"/>
    </row>
    <row r="46" spans="2:22" x14ac:dyDescent="0.35">
      <c r="B46" s="53">
        <v>33</v>
      </c>
      <c r="C46" s="119" t="s">
        <v>45</v>
      </c>
      <c r="D46" s="119"/>
      <c r="E46" s="117"/>
      <c r="F46" s="102" t="s">
        <v>41</v>
      </c>
      <c r="G46" s="35">
        <f t="shared" si="7"/>
        <v>2</v>
      </c>
      <c r="H46" s="62"/>
      <c r="I46" s="59"/>
      <c r="J46" s="59"/>
      <c r="K46" s="60"/>
      <c r="L46" s="63"/>
      <c r="M46" s="59"/>
      <c r="N46" s="59"/>
      <c r="O46" s="60"/>
    </row>
    <row r="47" spans="2:22" x14ac:dyDescent="0.35">
      <c r="B47" s="53">
        <v>34</v>
      </c>
      <c r="C47" s="118" t="s">
        <v>62</v>
      </c>
      <c r="D47" s="118"/>
      <c r="E47" s="124"/>
      <c r="F47" s="102" t="s">
        <v>41</v>
      </c>
      <c r="G47" s="35">
        <f t="shared" si="7"/>
        <v>2</v>
      </c>
      <c r="H47" s="62"/>
      <c r="I47" s="59"/>
      <c r="J47" s="59"/>
      <c r="K47" s="60"/>
      <c r="L47" s="63"/>
      <c r="M47" s="59"/>
      <c r="N47" s="59"/>
      <c r="O47" s="60"/>
    </row>
    <row r="48" spans="2:22" x14ac:dyDescent="0.35">
      <c r="B48" s="53">
        <v>35</v>
      </c>
      <c r="C48" s="116" t="s">
        <v>52</v>
      </c>
      <c r="D48" s="116"/>
      <c r="E48" s="117"/>
      <c r="F48" s="102" t="s">
        <v>53</v>
      </c>
      <c r="G48" s="35">
        <f t="shared" si="7"/>
        <v>3</v>
      </c>
      <c r="H48" s="62"/>
      <c r="I48" s="59"/>
      <c r="J48" s="59"/>
      <c r="K48" s="60"/>
      <c r="L48" s="63"/>
      <c r="M48" s="59"/>
      <c r="N48" s="59"/>
      <c r="O48" s="60"/>
    </row>
    <row r="49" spans="2:28" ht="31.5" customHeight="1" x14ac:dyDescent="0.35">
      <c r="B49" s="53">
        <v>36</v>
      </c>
      <c r="C49" s="123" t="s">
        <v>40</v>
      </c>
      <c r="D49" s="123"/>
      <c r="E49" s="124"/>
      <c r="F49" s="102" t="s">
        <v>60</v>
      </c>
      <c r="G49" s="35">
        <f t="shared" si="7"/>
        <v>4</v>
      </c>
      <c r="H49" s="62"/>
      <c r="I49" s="59"/>
      <c r="J49" s="59"/>
      <c r="K49" s="60"/>
      <c r="L49" s="63"/>
      <c r="M49" s="59"/>
      <c r="N49" s="59"/>
      <c r="O49" s="60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</row>
    <row r="50" spans="2:28" ht="15" thickBot="1" x14ac:dyDescent="0.4">
      <c r="B50" s="88">
        <v>37</v>
      </c>
      <c r="C50" s="146" t="s">
        <v>51</v>
      </c>
      <c r="D50" s="146"/>
      <c r="E50" s="147"/>
      <c r="F50" s="103" t="s">
        <v>41</v>
      </c>
      <c r="G50" s="64">
        <f t="shared" si="7"/>
        <v>2</v>
      </c>
      <c r="H50" s="65"/>
      <c r="I50" s="66"/>
      <c r="J50" s="66"/>
      <c r="K50" s="67"/>
      <c r="L50" s="68"/>
      <c r="M50" s="66"/>
      <c r="N50" s="66"/>
      <c r="O50" s="67"/>
    </row>
    <row r="51" spans="2:28" x14ac:dyDescent="0.35">
      <c r="C51" s="87"/>
      <c r="D51" s="87"/>
      <c r="E51" s="87"/>
    </row>
    <row r="53" spans="2:28" ht="15" thickBot="1" x14ac:dyDescent="0.4"/>
    <row r="54" spans="2:28" x14ac:dyDescent="0.35">
      <c r="F54" s="5" t="s">
        <v>60</v>
      </c>
      <c r="G54" s="26">
        <v>4</v>
      </c>
    </row>
    <row r="55" spans="2:28" x14ac:dyDescent="0.35">
      <c r="F55" s="6" t="s">
        <v>53</v>
      </c>
      <c r="G55" s="28">
        <v>3</v>
      </c>
      <c r="H55" s="69"/>
      <c r="I55" s="69"/>
      <c r="J55" s="69"/>
      <c r="K55" s="69"/>
      <c r="L55" s="69"/>
      <c r="M55" s="69"/>
      <c r="N55" s="69"/>
    </row>
    <row r="56" spans="2:28" x14ac:dyDescent="0.35">
      <c r="F56" s="6" t="s">
        <v>41</v>
      </c>
      <c r="G56" s="28">
        <v>2</v>
      </c>
      <c r="H56" s="69"/>
      <c r="I56" s="69"/>
      <c r="J56" s="69"/>
      <c r="K56" s="69"/>
      <c r="L56" s="69"/>
      <c r="M56" s="69"/>
      <c r="N56" s="69"/>
    </row>
    <row r="57" spans="2:28" x14ac:dyDescent="0.35">
      <c r="F57" s="6" t="s">
        <v>46</v>
      </c>
      <c r="G57" s="28">
        <v>1</v>
      </c>
      <c r="H57" s="69"/>
      <c r="I57" s="69"/>
      <c r="J57" s="69"/>
      <c r="K57" s="69"/>
      <c r="L57" s="69"/>
      <c r="M57" s="69"/>
      <c r="N57" s="69"/>
    </row>
    <row r="58" spans="2:28" ht="15" thickBot="1" x14ac:dyDescent="0.4">
      <c r="F58" s="20" t="s">
        <v>54</v>
      </c>
      <c r="G58" s="70">
        <v>0</v>
      </c>
      <c r="H58" s="69"/>
      <c r="I58" s="69"/>
      <c r="J58" s="69"/>
      <c r="K58" s="69"/>
      <c r="L58" s="69"/>
      <c r="M58" s="69"/>
      <c r="N58" s="69"/>
    </row>
  </sheetData>
  <mergeCells count="53">
    <mergeCell ref="C50:E50"/>
    <mergeCell ref="C43:E43"/>
    <mergeCell ref="C45:E45"/>
    <mergeCell ref="C41:E41"/>
    <mergeCell ref="B3:F4"/>
    <mergeCell ref="C47:E47"/>
    <mergeCell ref="C29:E29"/>
    <mergeCell ref="C33:E33"/>
    <mergeCell ref="B28:E28"/>
    <mergeCell ref="B18:E18"/>
    <mergeCell ref="B13:E13"/>
    <mergeCell ref="C10:E10"/>
    <mergeCell ref="C16:E16"/>
    <mergeCell ref="C17:E17"/>
    <mergeCell ref="C14:E14"/>
    <mergeCell ref="C11:E11"/>
    <mergeCell ref="C12:E12"/>
    <mergeCell ref="C40:E40"/>
    <mergeCell ref="P2:Q2"/>
    <mergeCell ref="R49:AB49"/>
    <mergeCell ref="C42:E42"/>
    <mergeCell ref="C46:E46"/>
    <mergeCell ref="C39:E39"/>
    <mergeCell ref="C48:E48"/>
    <mergeCell ref="C49:E49"/>
    <mergeCell ref="C27:E27"/>
    <mergeCell ref="H28:K28"/>
    <mergeCell ref="B38:E38"/>
    <mergeCell ref="C26:E26"/>
    <mergeCell ref="L28:O28"/>
    <mergeCell ref="C30:E30"/>
    <mergeCell ref="C31:E31"/>
    <mergeCell ref="C32:E32"/>
    <mergeCell ref="C34:E34"/>
    <mergeCell ref="B37:E37"/>
    <mergeCell ref="C23:E23"/>
    <mergeCell ref="C24:E24"/>
    <mergeCell ref="H18:K18"/>
    <mergeCell ref="C25:E25"/>
    <mergeCell ref="C20:E20"/>
    <mergeCell ref="C21:E21"/>
    <mergeCell ref="C22:E22"/>
    <mergeCell ref="C9:E9"/>
    <mergeCell ref="L18:O18"/>
    <mergeCell ref="C19:E19"/>
    <mergeCell ref="C35:E35"/>
    <mergeCell ref="C36:E36"/>
    <mergeCell ref="H13:K13"/>
    <mergeCell ref="L13:O13"/>
    <mergeCell ref="H3:K3"/>
    <mergeCell ref="L3:O3"/>
    <mergeCell ref="H8:K8"/>
    <mergeCell ref="L8:O8"/>
  </mergeCells>
  <dataValidations count="1">
    <dataValidation type="list" allowBlank="1" showInputMessage="1" showErrorMessage="1" sqref="F29:F50 F19:F27 F14:F17 F9:F12" xr:uid="{1269A661-CD75-4FCB-A616-05D47391DFC6}">
      <formula1>$F$54:$F$58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Izvērtēšanas anketa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Līva Ševčuna</dc:creator>
  <cp:lastModifiedBy>Aiga Lukašenoka</cp:lastModifiedBy>
  <cp:lastPrinted>2025-05-22T06:55:41Z</cp:lastPrinted>
  <dcterms:created xsi:type="dcterms:W3CDTF">2025-04-25T13:18:19Z</dcterms:created>
  <dcterms:modified xsi:type="dcterms:W3CDTF">2025-05-27T11:59:04Z</dcterms:modified>
</cp:coreProperties>
</file>