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S:\IEVIEŠANAS UZRAUDZĪBA\ZIŅOJUMI\MK_zinojumi\2023.gads\45_01.10.2023_pusgada zinojums\5_ZINOJUMS\5.4_iesniegsanai-TAP_2.saskanosanai\"/>
    </mc:Choice>
  </mc:AlternateContent>
  <xr:revisionPtr revIDLastSave="0" documentId="13_ncr:1_{FB5C69CE-996F-4D3F-96B4-A01F26DFD843}" xr6:coauthVersionLast="47" xr6:coauthVersionMax="47" xr10:uidLastSave="{00000000-0000-0000-0000-000000000000}"/>
  <bookViews>
    <workbookView xWindow="-110" yWindow="-110" windowWidth="19420" windowHeight="10300" firstSheet="1" activeTab="1" xr2:uid="{00000000-000D-0000-FFFF-FFFF00000000}"/>
  </bookViews>
  <sheets>
    <sheet name="Izņemuma_gadījumi_MK" sheetId="61" state="hidden" r:id="rId1"/>
    <sheet name="Projektu_pagarinājumi" sheetId="62" r:id="rId2"/>
    <sheet name="IPIA_termiņu pagrinājumiem" sheetId="63" state="hidden" r:id="rId3"/>
  </sheets>
  <definedNames>
    <definedName name="_xlnm._FilterDatabase" localSheetId="2" hidden="1">'IPIA_termiņu pagrinājumiem'!$A$6:$AD$1075</definedName>
    <definedName name="_xlnm._FilterDatabase" localSheetId="0" hidden="1">Izņemuma_gadījumi_MK!$B$10:$K$12</definedName>
    <definedName name="_xlnm._FilterDatabase" localSheetId="1" hidden="1">Projektu_pagarinājumi!$A$7:$R$11</definedName>
    <definedName name="_xlnm.Print_Area" localSheetId="0">Izņemuma_gadījumi_MK!$B$1:$K$16</definedName>
    <definedName name="_xlnm.Print_Area" localSheetId="1">Projektu_pagarinājumi!$A$1:$M$16</definedName>
    <definedName name="_xlnm.Print_Titles" localSheetId="0">Izņemuma_gadījumi_MK!$8:$10</definedName>
    <definedName name="_xlnm.Print_Titles" localSheetId="1">Projektu_pagarinājumi!$5:$7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 i="62" l="1"/>
  <c r="E12" i="62"/>
  <c r="F12" i="62"/>
  <c r="G12" i="62"/>
  <c r="H12" i="62"/>
  <c r="I12" i="62" s="1"/>
  <c r="J12" i="62"/>
  <c r="K12" i="62"/>
  <c r="B12" i="62"/>
  <c r="I9" i="61"/>
  <c r="J9" i="61"/>
  <c r="H9" i="61"/>
  <c r="D9" i="62" l="1"/>
  <c r="E9" i="62"/>
  <c r="F9" i="62"/>
  <c r="G9" i="62"/>
  <c r="H9" i="62"/>
  <c r="J9" i="62"/>
  <c r="K9" i="62"/>
  <c r="B10" i="62"/>
  <c r="B9" i="62"/>
  <c r="K10" i="62"/>
  <c r="K11" i="62"/>
  <c r="K8" i="62"/>
  <c r="J10" i="62"/>
  <c r="J11" i="62"/>
  <c r="J8" i="62"/>
  <c r="H10" i="62"/>
  <c r="H11" i="62"/>
  <c r="H8" i="62"/>
  <c r="G10" i="62"/>
  <c r="G11" i="62"/>
  <c r="G8" i="62"/>
  <c r="F10" i="62"/>
  <c r="F11" i="62"/>
  <c r="F8" i="62"/>
  <c r="E10" i="62"/>
  <c r="E11" i="62"/>
  <c r="E8" i="62"/>
  <c r="D10" i="62"/>
  <c r="D11" i="62"/>
  <c r="D8" i="62"/>
  <c r="B11" i="62"/>
  <c r="B8" i="62"/>
  <c r="I9" i="62" l="1"/>
  <c r="I11" i="62"/>
  <c r="I10" i="62"/>
  <c r="I8" i="62"/>
  <c r="O5" i="62"/>
  <c r="O4" i="62"/>
  <c r="O3" i="62"/>
  <c r="O2" i="62"/>
  <c r="O1" i="62"/>
  <c r="O10" i="62" l="1"/>
  <c r="O11" i="62"/>
  <c r="O8" i="62"/>
  <c r="A11" i="61"/>
  <c r="A12" i="61"/>
  <c r="F11" i="61"/>
  <c r="F9" i="61" s="1"/>
  <c r="G11" i="61"/>
  <c r="H11" i="61"/>
  <c r="G9" i="61" l="1"/>
  <c r="J11" i="61"/>
</calcChain>
</file>

<file path=xl/sharedStrings.xml><?xml version="1.0" encoding="utf-8"?>
<sst xmlns="http://schemas.openxmlformats.org/spreadsheetml/2006/main" count="4165" uniqueCount="2727">
  <si>
    <t>Nr.p.k.</t>
  </si>
  <si>
    <t>Specifiskā atbalsta mērķa numurs</t>
  </si>
  <si>
    <t>Finansējuma saņēmējs</t>
  </si>
  <si>
    <t>Projekta nosaukums</t>
  </si>
  <si>
    <t>Iespējamais atbalsta samazinājums (ES fondu +Valsts budžeta daļa)</t>
  </si>
  <si>
    <t>Izpildītie % (projektu skaits)</t>
  </si>
  <si>
    <t>ints.pelnis@fm.gov.lv</t>
  </si>
  <si>
    <t xml:space="preserve">3) Projektu kārtošanas prioritāte: Iespējamās atbalsta samazinājuma summas secībā no lielākās uz mazāko, atbildīgo iestāžu dalījumā </t>
  </si>
  <si>
    <t>2) Projektos identificētās novirzes virs noteikumos noteiktajiem 25 % ir iekrāsotas.</t>
  </si>
  <si>
    <t>Izglītības un zinātnes ministrijas ierosinājumi</t>
  </si>
  <si>
    <t>Projekti, kuriem atbildīgā iestāde rosina lemt par atbalsta nesamazināšanu</t>
  </si>
  <si>
    <t xml:space="preserve">Finanšu ministrs 
</t>
  </si>
  <si>
    <t>Pelnis 25629163</t>
  </si>
  <si>
    <r>
      <t>1) Dati apkopoti analīzei, balstoties uz MK 2014. gada 16. decembra  noteikumu Nr.784 "Kārtība, kādā Eiropas Savienības struktūrfondu un Kohēzijas fonda vadībā iesaistītās institūcijas nodrošina plānošanas dokumentu sagatavošanu un šo fondu ieviešanu 2014.–2020.gada plānošanas periodā" 51.</t>
    </r>
    <r>
      <rPr>
        <vertAlign val="superscript"/>
        <sz val="10"/>
        <color theme="1"/>
        <rFont val="Times New Roman"/>
        <family val="1"/>
        <charset val="186"/>
      </rPr>
      <t>3</t>
    </r>
    <r>
      <rPr>
        <sz val="10"/>
        <color theme="1"/>
        <rFont val="Times New Roman"/>
        <family val="1"/>
        <charset val="186"/>
      </rPr>
      <t xml:space="preserve"> punktā noteikto. Tabulā apkopoti divi finansējuma avoti: ES fondu finansējums un valsts budžeta finansējums (Valsts budžeta dotācijas pašvaldībām aprēķinos neizmanto).</t>
    </r>
  </si>
  <si>
    <t>Priekšlikumi atbalsta samazinājuma nepiemērošanai ES fondu projektos</t>
  </si>
  <si>
    <t>Siltumavota efektivitātes paaugstināšana Ventspils novada Tārgales pagastā</t>
  </si>
  <si>
    <t>5.2.1</t>
  </si>
  <si>
    <t>No  atkritumiem iegūtā kurināmā reģenerācijas iekārtu  izbūve Ventspilī,  Talsu ielā 69</t>
  </si>
  <si>
    <t>2.2.1</t>
  </si>
  <si>
    <t>Vienotās neatliekamās medicīniskās palīdzības un katastrofu medicīnas vadības informācijas sistēmas attīstība (2. kārta)</t>
  </si>
  <si>
    <t>Poliolefīnu pārstrādes rūpnīca</t>
  </si>
  <si>
    <t>Publisko pakalpojumu daudzkanālu piegādes tehnoloģisko risinājumu izveide Valsts sociālās apdrošināšanas aģentūras pakalpojumu nodrošināšanai</t>
  </si>
  <si>
    <t>4.2.2</t>
  </si>
  <si>
    <t>Pirmsskolas izglītības iestādes "Zvaniņš" filiāles Bebrenē energoefektivitātes paaugstināšanas pasākumi</t>
  </si>
  <si>
    <t>Zemkopības ministrijas un tās padotībā esošo iestāžu informācijas un komunikācijas tehnoloģiju attīstība 2. kārta</t>
  </si>
  <si>
    <t>4.3.1</t>
  </si>
  <si>
    <t>Siltumavota efektivitātes paaugstināšana Ventspils novada Piltenes pilsētā</t>
  </si>
  <si>
    <t>4.1.1</t>
  </si>
  <si>
    <t>8.2.2</t>
  </si>
  <si>
    <t>Rīgas Tehniskās universitātes un Banku augstskolas doktorantu un akadēmiskā personāla stiprināšana stratēģiskās specializācijas jomās</t>
  </si>
  <si>
    <t>8.2.3</t>
  </si>
  <si>
    <t>Ventspils Augstskolas studiju programmu satura kvalitātes pilnveide, resursu izmantošanas efektivitātes uzlabošana un labākas pārvaldības nodrošināšana</t>
  </si>
  <si>
    <t>9.3.1</t>
  </si>
  <si>
    <t>Sabiedrībā balstītu sociālo pakalpojumu infrastruktūras izveide un attīstība Rēzeknes novada pašvaldības Viļānu apvienībā</t>
  </si>
  <si>
    <t>5.1.1</t>
  </si>
  <si>
    <t>Būnas izbūve Baltijas jūrā</t>
  </si>
  <si>
    <t>10.1.2</t>
  </si>
  <si>
    <t>3.1.1</t>
  </si>
  <si>
    <t>1.1.1</t>
  </si>
  <si>
    <t>Uz dziļās apmācības principiem balstītā klīniskā lēmuma pieņemšanas sistēma neinvazīvām ventilācijas iekārtām COVID-19 pacientu ārstēšanai</t>
  </si>
  <si>
    <t>Biorafinēšanas pieeja efektīvu kosmētikas izejvielu ieguvei no ārstniecības augu pārstrādes un augu šūnu kultivēšanas procesu blakusproduktiem.</t>
  </si>
  <si>
    <t>3.2.1</t>
  </si>
  <si>
    <t>Viedās pilsētas klasteris</t>
  </si>
  <si>
    <t>2022. gada plānu neizpilde</t>
  </si>
  <si>
    <t>A. Ašeradens</t>
  </si>
  <si>
    <t>IZM</t>
  </si>
  <si>
    <t>Finansējuma saņēmēju priekšlikumi projektu ieviešanas termiņu pagarinājumiem ES fondu 2014.-2020. gada plānošanas perioda darbības programmas ietvaros</t>
  </si>
  <si>
    <t>EM</t>
  </si>
  <si>
    <t>VARAM</t>
  </si>
  <si>
    <t>LM</t>
  </si>
  <si>
    <t>Specifiskā atbalsta mērķis</t>
  </si>
  <si>
    <t>Projekta Nr.</t>
  </si>
  <si>
    <t>Projekta nosaukums 
(Projekta Nr.)</t>
  </si>
  <si>
    <t xml:space="preserve">Projekta līguma attiecināmās izmaksas EUR </t>
  </si>
  <si>
    <t>t.sk. ES fondi EUR</t>
  </si>
  <si>
    <t>Projekta līguma datums</t>
  </si>
  <si>
    <t xml:space="preserve">Projekta ieviešanas beigu datums </t>
  </si>
  <si>
    <r>
      <rPr>
        <b/>
        <sz val="12"/>
        <color theme="1"/>
        <rFont val="Times New Roman"/>
        <family val="1"/>
        <charset val="186"/>
      </rPr>
      <t>Atbildīgo iestāžu priekšlikumi MK lēmumam</t>
    </r>
    <r>
      <rPr>
        <sz val="10"/>
        <color rgb="FF000000"/>
        <rFont val="Arial"/>
      </rPr>
      <t>: Saskaņā ar MK  2014. gada 16. decembra noteikumu Nr. 784 51.</t>
    </r>
    <r>
      <rPr>
        <vertAlign val="superscript"/>
        <sz val="12"/>
        <color theme="1"/>
        <rFont val="Times New Roman"/>
        <family val="1"/>
        <charset val="186"/>
      </rPr>
      <t>4.</t>
    </r>
    <r>
      <rPr>
        <sz val="10"/>
        <color rgb="FF000000"/>
        <rFont val="Arial"/>
      </rPr>
      <t xml:space="preserve">7. apakšpunktu atbalstīt atsevišķu izņēmuma gadījumu piemērošanu un </t>
    </r>
    <r>
      <rPr>
        <b/>
        <sz val="12"/>
        <color theme="1"/>
        <rFont val="Times New Roman"/>
        <family val="1"/>
        <charset val="186"/>
      </rPr>
      <t xml:space="preserve">atļaut Centrālajai finanšu un līgumu aģentūrai (CFLA) pagarināt projektu īstenošanas termiņus vairāk kā par sešiem mēnešiem, </t>
    </r>
    <r>
      <rPr>
        <sz val="10"/>
        <color rgb="FF000000"/>
        <rFont val="Arial"/>
      </rPr>
      <t xml:space="preserve">nepārsniedzot plānošanas dokumentos definēto. </t>
    </r>
  </si>
  <si>
    <t>KM</t>
  </si>
  <si>
    <t>Aktuālais</t>
  </si>
  <si>
    <t>Plānotais</t>
  </si>
  <si>
    <t>MK max termiņš 2022.31.12</t>
  </si>
  <si>
    <t>6.1.</t>
  </si>
  <si>
    <t>a</t>
  </si>
  <si>
    <t>b</t>
  </si>
  <si>
    <t>4.2.1.2/19/I/012</t>
  </si>
  <si>
    <t>4.2.1.2/18/I/050</t>
  </si>
  <si>
    <t>nav</t>
  </si>
  <si>
    <t>4.2.1.2/18/I/017</t>
  </si>
  <si>
    <t>4.2.1.2/20/I/003</t>
  </si>
  <si>
    <t>8.1.2.0/17/I/012</t>
  </si>
  <si>
    <t>1.1.1.5/18/I/016</t>
  </si>
  <si>
    <t>1.1.1.5/18/I/007</t>
  </si>
  <si>
    <t>1.1.1.5/18/I/013</t>
  </si>
  <si>
    <t>4.2.2.0/20/I/027</t>
  </si>
  <si>
    <t>5.3.1.0/17/I/027</t>
  </si>
  <si>
    <t>9.3.1.1/19/I/035</t>
  </si>
  <si>
    <t>5.5.1.0/17/I/008</t>
  </si>
  <si>
    <t>IPIA_termiņu pagrinājumiem</t>
  </si>
  <si>
    <t>Projekts Kods</t>
  </si>
  <si>
    <t>Projekts Nosaukums</t>
  </si>
  <si>
    <t>Projekts Līguma datums</t>
  </si>
  <si>
    <t>Projekts Sākuma datums</t>
  </si>
  <si>
    <t>Projekts Beigu datums</t>
  </si>
  <si>
    <t>Projekts Īstenošanas ilgums mēnešos</t>
  </si>
  <si>
    <t>Projekts Īstenošanas vietas</t>
  </si>
  <si>
    <t>Specifiskie atbalsta mērķi</t>
  </si>
  <si>
    <t>Finansējuma avots</t>
  </si>
  <si>
    <t>Kopā</t>
  </si>
  <si>
    <t>ERAF</t>
  </si>
  <si>
    <t>ESF</t>
  </si>
  <si>
    <t>KF</t>
  </si>
  <si>
    <t>JNI</t>
  </si>
  <si>
    <t>VB</t>
  </si>
  <si>
    <t>VBDP</t>
  </si>
  <si>
    <t>PB</t>
  </si>
  <si>
    <t>Cits</t>
  </si>
  <si>
    <t>Privatais</t>
  </si>
  <si>
    <t>Projekta finansējuma saņēmējs</t>
  </si>
  <si>
    <t>Projekta finansējums</t>
  </si>
  <si>
    <t>MP veiktie maksājumi (K)</t>
  </si>
  <si>
    <t>1.1.1.1/16/A/154</t>
  </si>
  <si>
    <t>Tehnoloģiska mācību e-ekosistēma ar gadījumarakstura mijiedarbībām - TELECI</t>
  </si>
  <si>
    <t>Kronvalda bulvāris 1, Rīga, LV-1010</t>
  </si>
  <si>
    <t>RĪGAS TEHNISKĀ UNIVERSITĀTE</t>
  </si>
  <si>
    <t>1.1.1.1/16/A/280</t>
  </si>
  <si>
    <t>Energoietilpīga ražošanas procesa optimāla plānošana un tā elektroenerģijas patēriņa optimizācija atkarībā no tirgus cenas izmaiņām</t>
  </si>
  <si>
    <t>Āzenes iela 12 k-1, Rīga, LV-1048; Kandavas iela 14G, Rīga, LV-1083; Lomonosova iela 1, Rīga, LV-1019</t>
  </si>
  <si>
    <t>SIA "ENERGOSERT"</t>
  </si>
  <si>
    <t>Aizkraukles iela 21, Rīga, LV-1006</t>
  </si>
  <si>
    <t>Atvasināta publiska persona "Latvijas Organiskās sintēzes institūts"</t>
  </si>
  <si>
    <t>Visa Latvija</t>
  </si>
  <si>
    <t>LATVIJAS UNIVERSITĀTE</t>
  </si>
  <si>
    <t>Atvasināta publiska persona "Latvijas Valsts mežzinātnes institūts "Silava""</t>
  </si>
  <si>
    <t>Sabiedrība ar ierobežotu atbildību "TILDE"</t>
  </si>
  <si>
    <t>Latvijas Universitātes Matemātikas un informātikas institūts</t>
  </si>
  <si>
    <t>1.1.1.1/19/A/002</t>
  </si>
  <si>
    <t>Jaunu adiabātisko dzesēšanas paneļu prototipa izstrāde dzesēšanas iekārtu ilgtspējas un energoefektivitātes nodrošināšanai</t>
  </si>
  <si>
    <t>Ķīpsalas iela 6A, Rīga, LV-1048; Skolas iela 18, Ogre, Ogres nov., LV-5001</t>
  </si>
  <si>
    <t>Sabiedrība ar ierobežotu atbildību "Blue energy global"</t>
  </si>
  <si>
    <t>1.1.1.1/19/A/013</t>
  </si>
  <si>
    <t>Koncepcijas “enerģija no atkritumiem” inovācija zema oglekļa satura ekonomikai: jauna oglekļa uztveršanas tehnoloģija cieto sadzīves atkritumu termoķīmiskajai pārstrādei (oglekļa uztveršana un uzglabāšana no atkritumiem – CCSW)</t>
  </si>
  <si>
    <t>Jelgavas iela 1, Rīga, LV-1004; Stūri, Stalbes pag., Cēsu nov., LV-4151; Vibsteri, Remtes pag., Saldus nov., LV-3871</t>
  </si>
  <si>
    <t>1.1.1.1/19/A/016</t>
  </si>
  <si>
    <t>Jaunu efektīvu PARP inhibitoru izstrāde</t>
  </si>
  <si>
    <t>1.1.1.1/19/A/017</t>
  </si>
  <si>
    <t>Jaunas koncepcijas izstrāde zema energopatēriņa ēku būvniecībai no ekoloģiskiem būvmateriāliem</t>
  </si>
  <si>
    <t>Jelgavas iela 27, Kalnciems, Kalnciema pag., Jelgavas nov., LV-3016; Ķīpsalas iela 6, Rīga, LV-1048</t>
  </si>
  <si>
    <t>1.1.1.1/19/A/019</t>
  </si>
  <si>
    <t>Selektīvu malārijas treonil-tRNS inhibitoru izveide</t>
  </si>
  <si>
    <t>1.1.1.1/19/A/020</t>
  </si>
  <si>
    <t>Jauni materiāli optiska temperatūras sensora izveidei (OPTSEN)</t>
  </si>
  <si>
    <t>Celtniecības iela 8A, Līvāni, Līvānu nov., LV-5316; Ķengaraga iela 8, Rīga, LV-1063</t>
  </si>
  <si>
    <t>Atvasināta publiska persona LATVIJAS UNIVERSITĀTES CIETVIELU FIZIKAS INSTITŪTS</t>
  </si>
  <si>
    <t>1.1.1.1/19/A/031</t>
  </si>
  <si>
    <t>Risinājumu rīks optimālai projektēšanai viedo polimēru nano kompozītmateriālu struktūru izveidei izmantojot 3D printēšanu</t>
  </si>
  <si>
    <t>Gustava Zemgala gatve 71A, Rīga, LV-1039; Jelgavas iela 3, Rīga, LV-1004; Rāmuļu iela 3, Rīga, LV-1005</t>
  </si>
  <si>
    <t>1.1.1.1/19/A/036</t>
  </si>
  <si>
    <t>Sekretorā IgA un zarnu mikrobioma mijiedarbība un dinamika antidiabētiskās terapijas laikā</t>
  </si>
  <si>
    <t>Rātsupītes iela 1 k-1, Rīga, LV-1067</t>
  </si>
  <si>
    <t>Atvasināta publiska persona "Latvijas Biomedicīnas pētījumu un studiju centrs"</t>
  </si>
  <si>
    <t>1.1.1.1/19/A/047</t>
  </si>
  <si>
    <t>Lipīdu atkritumu ilgtspējīga valorizācija: mikroorganismu pielietošana bio-virsmaktīvo vielu ražošanā (Waste2Surf)</t>
  </si>
  <si>
    <t>Dzērbenes iela 27, Rīga, LV-1006; Jelgavas iela 1, Rīga, LV-1004</t>
  </si>
  <si>
    <t>1.1.1.1/19/A/064</t>
  </si>
  <si>
    <t>Siltumnīcefekta gāzu emisijas faktoru un lēmumu pieņemšanas atbalsta rīku izstrāde degradētu kūdrāju apsaimniekošanai pēc kūdras ieguves</t>
  </si>
  <si>
    <t>Rīgas iela 111, Salaspils, Salaspils nov., LV-2169</t>
  </si>
  <si>
    <t>Kalniņi, Mārupes pag., Mārupes nov., LV-2167; Ventspils Augsto tehnoloģiju parks 2, Ventspils, LV-3602</t>
  </si>
  <si>
    <t>SIA Lightspace Technologies</t>
  </si>
  <si>
    <t>1.1.1.1/19/A/075</t>
  </si>
  <si>
    <t>Izstādes iela 2, Priekuļi, Priekuļu pag., Cēsu nov., LV-4126; Lidlauks, Priekuļu pag., Cēsu nov., LV-4126; Podraga iela 2, Rīga, LV-1007</t>
  </si>
  <si>
    <t>Nodibinājums "VIDES RISINĀJUMU INSTITŪTS"</t>
  </si>
  <si>
    <t>1.1.1.1/19/A/076</t>
  </si>
  <si>
    <t>IT atbalsta sistēmas prototips atgriezeniskās saites sniegšanai skolēnu snieguma uzlabošanai  tekstpratības un rēķinpratības apguvei</t>
  </si>
  <si>
    <t>Čuibes iela 17, Rīga, LV-1063; Raiņa bulvāris 19, Rīga, LV-1050; Zeļļu iela 23, Rīga, LV-1002</t>
  </si>
  <si>
    <t>1.1.1.1/19/A/077</t>
  </si>
  <si>
    <t>Jaunas pieprasījuma-piedāvājuma vadības sistēmas un to nodrošinošo iekārtu izstrāde elektroenerģijas balancēšanai pārvades tīklu un pieslēguma līmenī</t>
  </si>
  <si>
    <t>Dzirnavu iela 105, Rīga, LV-1011; Krišjāņa Barona iela 11 - 48, Rīga, LV-1050</t>
  </si>
  <si>
    <t>Sabiedrība ar ierobežotu atbildību "Tet"</t>
  </si>
  <si>
    <t>1.1.1.1/19/A/080</t>
  </si>
  <si>
    <t>Elektromagnētiska tehnoloģija ar nano-daļiņām stiprināta vieglā sakausējuma kristalizēšanas procesam 3D drukas pielietojumam</t>
  </si>
  <si>
    <t>Jelgavas iela 3, Rīga, LV-1004; Miera iela 32, Salaspils, Salaspils nov., LV-2169; Pulka iela 3, Rīga, LV-1007</t>
  </si>
  <si>
    <t>1.1.1.1/19/A/082</t>
  </si>
  <si>
    <t>Mākslīgā intelekta asistents daudzvalodu sapulču pārvaldībai</t>
  </si>
  <si>
    <t>Vienības gatve 75A, Rīga, LV-1004</t>
  </si>
  <si>
    <t>1.1.1.1/19/A/083</t>
  </si>
  <si>
    <t>Audu kultūru pielietojuma izpēte apdraudēto ārstniecības augu sugu komerciālai pavairošanai</t>
  </si>
  <si>
    <t>Izstādes iela 2, Priekuļi, Priekuļu pag., Cēsu nov., LV-4126; Lidlauks, Priekuļu pag., Cēsu nov., LV-4126</t>
  </si>
  <si>
    <t>1.1.1.1/19/A/089</t>
  </si>
  <si>
    <t>Bērza miza kā vērtīga, atjaunojama izejviela bez-formaldehīda skaidu plātņu un suberīnskābju poliolu iegūšanai poliuretānu izstrādei</t>
  </si>
  <si>
    <t>Dzērbenes iela 27, Rīga, LV-1006; Mūkusalas iela 46, Rīga, LV-1004</t>
  </si>
  <si>
    <t>Atvasināta publiska persona "Latvijas Valsts koksnes ķīmijas institūts"</t>
  </si>
  <si>
    <t>1.1.1.1/19/A/092</t>
  </si>
  <si>
    <t>Jaunas pārtikas kūpināšanas tehnoloģijas izstrāde policiklisko aromātisko ogļūdeņražu (benzpirēna) koncentrācijas samazināšanai kūpinātos gaļas produktos - “Blue smoke”</t>
  </si>
  <si>
    <t>Rīgas iela 111, Salaspils, Salaspils nov., LV-2169; Sabiles iela 2, Kandava, Tukuma nov., LV-3120</t>
  </si>
  <si>
    <t>Sabiedrība ar ierobežotu atbildību "LINDA-1"</t>
  </si>
  <si>
    <t>1.1.1.1/19/A/097</t>
  </si>
  <si>
    <t>Jauni no Zymomonas mobilis iegūti antimikrobiālie peptīdi pielietojumam ādas un mīksto audu infekciju terapijā</t>
  </si>
  <si>
    <t>Jelgavas iela 1, Rīga, LV-1004; Podraga iela 2, Rīga, LV-1007</t>
  </si>
  <si>
    <t>1.1.1.1/19/A/102</t>
  </si>
  <si>
    <t>Kompleksu risinājumu izstrāde un aprobācija starojuma kapilāro siltummaiņu optimālai iekļaušanai gandrīz nulles enerģijas ēku sistēmās un primārās enerģijas patēriņa apkurei un dzesēšanai samazināšanai</t>
  </si>
  <si>
    <t>Brīvības iela 158 - 1, Rīga, LV-1012; Jelgavas iela 3, Rīga, LV-1004; Kandavas iela 2, Rīga, LV-1083; Rāmavas iela 19, Rāmava, Ķekavas pag., Ķekavas nov., LV-2111</t>
  </si>
  <si>
    <t>1.1.1.1/19/A/111</t>
  </si>
  <si>
    <t>Lēmumu pieņemšanas atbalsta instruments meža ražības paaugstināšanai, nodrošinot efektīvu un klimatam piemērotu selekcijas efekta pārnesi</t>
  </si>
  <si>
    <t>1.1.1.1/19/A/112</t>
  </si>
  <si>
    <t>Inovatīvu Baltā vītola - daudzgadīgo zālaugu agromežsaimniecības sistēmu ierīkošana ar koksnes pelnu  un mazāk pieprasīto kūdras frakciju maisījumiem ielabotās marginālās minerālaugsnēs.</t>
  </si>
  <si>
    <t>Audzes, Kalsnavas pag., Madonas nov., LV-4860; Meža iela 2A, Salaspils, Salaspils nov., LV-2169; Rīgas iela 111, Salaspils, Salaspils nov., LV-2169</t>
  </si>
  <si>
    <t>1.1.1.1/19/A/130</t>
  </si>
  <si>
    <t>Lēmumu pieņemšanas atbalsta rīka izstrāde integrējot informāciju no vecām daļēji dabiskām mežaudzēm precīzākai oglekļa bilances novērtēšanai</t>
  </si>
  <si>
    <t>Avotu iela 7A, Madona, Madonas nov., LV-4801; Rīgas iela 111, Salaspils, Salaspils nov., LV-2169</t>
  </si>
  <si>
    <t>1.1.1.1/19/A/137</t>
  </si>
  <si>
    <t>Grafēnā bāzēta elektroķīmiska sūknēšana radioaktīvā ūdeņraža izotopa atdalīšanai</t>
  </si>
  <si>
    <t>Jelgavas iela 1, Rīga, LV-1004; Rāmuļu iela 3, Rīga, LV-1005</t>
  </si>
  <si>
    <t>1.1.1.1/19/A/138</t>
  </si>
  <si>
    <t>No inovatīviem oglekļa nanocaurulīšu-topoloģisko izolatoru materiālu tīkliem veidotas lokanas termoelektriskās ierīces</t>
  </si>
  <si>
    <t>Institūta iela 36 - 17, Ulbroka, Stopiņu pag., Ropažu nov., LV-2130; Jelgavas iela 1, Rīga, LV-1004</t>
  </si>
  <si>
    <t>1.1.1.1/19/A/139</t>
  </si>
  <si>
    <t>Inovatīvu bez-saistvielas anodu elektrodu izveide litija jonu baterijām</t>
  </si>
  <si>
    <t>Braslas iela 22D, Rīga, LV-1035</t>
  </si>
  <si>
    <t>Sabiedrība ar ierobežotu atbildību "Robotic Solutions"</t>
  </si>
  <si>
    <t>1.1.1.1/19/A/143</t>
  </si>
  <si>
    <t>FDM un SLS industriālās 3D printēšanas tehnoloģiju pielietojums lidaparātu iekšējās apdares detaļu sērijveida ražošanai</t>
  </si>
  <si>
    <t>SIA "Baltic3d.EU"</t>
  </si>
  <si>
    <t>1.1.1.1/19/A/144</t>
  </si>
  <si>
    <t>Tehnoloģiski pētījumi lai radītu nākamās paaudzes mazizmēra 100 keV bora jonu implantācijas iekārtu ar TRL līmeni tuvu pie 4</t>
  </si>
  <si>
    <t>Šķūņu iela 4, Rīga, LV-1050</t>
  </si>
  <si>
    <t>1.1.1.1/19/A/146</t>
  </si>
  <si>
    <t>Smiltsērkšķu veģetatīvās biomasas biorafinēšanas pārstrāde, izmantojot inovatīvas tehnoloģijas un visaptverošu analītisko izpēti, lai iegūtu Latvijas bioekonomikai perspektīvus produktus ar augstu pievienoto vērtību, ieskaitot serotonīnu</t>
  </si>
  <si>
    <t>Dzērbenes iela 27, Rīga, LV-1006</t>
  </si>
  <si>
    <t>1.1.1.1/19/A/147</t>
  </si>
  <si>
    <t>Ātra un rentabla, uz  mašīnmācīšanos balstīta sistēma mikroorganismu augšanas analīzei</t>
  </si>
  <si>
    <t>Jelgavas iela 1, Rīga, LV-1004; Jelgavas iela 3, Rīga, LV-1004; Krīvu iela 11, Rīga, LV-1006; Sētas iela 1, Rīga, LV-1048</t>
  </si>
  <si>
    <t>1.1.1.1/19/A/148</t>
  </si>
  <si>
    <t>Inovatīva un efektīva pārklājuma izstrāde magnija komponentiem</t>
  </si>
  <si>
    <t>Krišjāņa Barona iela 3 - 1, Rīga, LV-1050</t>
  </si>
  <si>
    <t>AS SMW Group</t>
  </si>
  <si>
    <t>1.1.1.1/19/A/150</t>
  </si>
  <si>
    <t>Mērogošanas pētījums mikrobioloģisko mēslošanas un augu aizsardzības līdzekļu ieguvei dziļuma un virsmas kultivācijas procesos</t>
  </si>
  <si>
    <t>Dzērbenes iela 27, Rīga, LV-1006; Līvzemes iela 30, Salaspils, Salaspils nov., LV-2169</t>
  </si>
  <si>
    <t>Sabiedrība ar ierobežotu atbildību "BIOEFEKTS"</t>
  </si>
  <si>
    <t>1.1.1.1/20/A/009</t>
  </si>
  <si>
    <t>Garķēžu acilkarnitīni kardiovaskulārajās saslimšanās: jauni zāļu mērķi un diagnostiskās iespējas</t>
  </si>
  <si>
    <t>1.1.1.1/20/A/016</t>
  </si>
  <si>
    <t>Darbojošu objektu tipveida konstrukcijas tehniskā stāvokļa monitoringa sistēmas prototips, objekta tehniskā stāvokļa novērtēšanai to ekspluatācijas laikā.</t>
  </si>
  <si>
    <t>Ķīpsalas iela 6B, Rīga, LV-1048; Ziemeļu iela 24, Lidosta "Rīga", Mārupes pag., Mārupes nov., LV-1053</t>
  </si>
  <si>
    <t>1.1.1.1/20/A/020</t>
  </si>
  <si>
    <t>Lielo datu vadīta informācijas un komunikācijas tehnoloģiju drošības pārvaldības risinājuma izstrāde (BICTSeMS)</t>
  </si>
  <si>
    <t>Čuibes iela 17, Rīga, LV-1063</t>
  </si>
  <si>
    <t>Sabiedrība ar ierobežotu atbildību "Izglītības sistēmas"</t>
  </si>
  <si>
    <t>1.1.1.1/20/A/021</t>
  </si>
  <si>
    <t>Lielo datu vadīta Termodinamisko procesu monitoringa un pārvaldības risinājuma izstrāde datu centra gaisa dzesēšanas sistēmu Energopatēriņa samazināšanai un Optimālas darbības nodrošināšanai (bigTEO)</t>
  </si>
  <si>
    <t>1.1.1.1/20/A/027</t>
  </si>
  <si>
    <t>Koksnes biorafinēšanas procesa inovatīva pilnveide veicot atlikumu konversiju nanoporainos oglekļa materiālos (BiReMa)</t>
  </si>
  <si>
    <t>1.1.1.1/20/A/028</t>
  </si>
  <si>
    <t>Jaunu sensoru izstrāde un to pielietojumu izpēte satiksmes un gājēju plūsmas datu iegūšanai viedo pilsētu apgaismojuma un citu pilsētvides plānošanas risinājumu uzlabošanai</t>
  </si>
  <si>
    <t>Pulka iela 3, Rīga, LV-1007</t>
  </si>
  <si>
    <t>SIA "MAUGLO"</t>
  </si>
  <si>
    <t>1.1.1.1/20/A/035</t>
  </si>
  <si>
    <t>Hibrīda-sensora izelpas analīze kolorektālā vēža skrīningam (HYCOR)</t>
  </si>
  <si>
    <t>Gaiļezera iela 1, Rīga, LV-1079; Slimnīcas iela 25, Liepāja, LV-3414</t>
  </si>
  <si>
    <t>1.1.1.1/20/A/038</t>
  </si>
  <si>
    <t>Jaunas profilaktiskas acu muskulatūras vingrināšanas un nostiprināšanas ierīces EYE ROLL un tās pielietojamības metodoloģijas izstrāde un izpēte</t>
  </si>
  <si>
    <t>Jelgavas iela 3, Rīga, LV-1004; Lomonosova iela 1 k-6, Rīga, LV-1019; Rūmenes iela 41, Kandava, Tukuma nov., LV-3120</t>
  </si>
  <si>
    <t>Sabiedrība ar ierobežotu atbildību "Eye roll"</t>
  </si>
  <si>
    <t>1.1.1.1/20/A/041</t>
  </si>
  <si>
    <t>Tehnoloģiju izstrāde notekūdens dūņu pārstrādei sekundārās izejvielās</t>
  </si>
  <si>
    <t>Paula Valdena iela 1, Rīga, LV-1048; Rūpnīcu iela 3, Olaine, Olaines nov., LV-2114</t>
  </si>
  <si>
    <t>1.1.1.1/20/A/045</t>
  </si>
  <si>
    <t>Mikrofluīdikas iekārtas izstrāde prostatas vēža sekretēto ekstracelulāro vezikulu kvantificēšanai un to RNS satura analīzei (PROCEX)</t>
  </si>
  <si>
    <t>Ķengaraga iela 8, Rīga, LV-1063; Rātsupītes iela 1 k-1, Rīga, LV-1067</t>
  </si>
  <si>
    <t>1.1.1.1/20/A/046</t>
  </si>
  <si>
    <t>Tuberkulozes pilna genoma sekvenēšana lietošanai Latvijas klīnikā: dizains un koncepta izvērtēšana.</t>
  </si>
  <si>
    <t>1.1.1.1/20/A/047</t>
  </si>
  <si>
    <t>DECIDE – Dinamiskās informētās piekrišanas sistēmas izveide biobankas un sabiedrības zinātnisko aktivitāšu datu pārvaldībai, kvalitātes kontrolei un integrācijai</t>
  </si>
  <si>
    <t>Elijas iela 17, Rīga, LV-1050; Rātsupītes iela 1 k-1, Rīga, LV-1067</t>
  </si>
  <si>
    <t>1.1.1.1/20/A/048</t>
  </si>
  <si>
    <t>Konservatīva borēliju proteīna kā vakcīnas mērķu pielietojums</t>
  </si>
  <si>
    <t>Dzērbenes iela 27, Rīga, LV-1006; Rātsupītes iela 1 k-1, Rīga, LV-1067</t>
  </si>
  <si>
    <t>1.1.1.1/20/A/053</t>
  </si>
  <si>
    <t>IWiRoM: Jauna tipa intelektiskas ziemas ceļu uzturēšanas atbalsta informācijas sistēmas un tai pielāgota ERP integrācijas risinājuma izstrāde  uzturēšanas procesu efektivitātes paaugstināšanai</t>
  </si>
  <si>
    <t>Elizabetes iela 41/43, Rīga, LV-1010</t>
  </si>
  <si>
    <t>Sabiedrība ar ierobežotu atbildību "ZZ Dats"</t>
  </si>
  <si>
    <t>1.1.1.1/20/A/057</t>
  </si>
  <si>
    <t>Funkcionālas Platzonas Gallija Oksīda un Cinka Gallāta Plānas Kārtiņas un Jaunas Uzklāšanas Tehnoloģijas</t>
  </si>
  <si>
    <t>Ķengaraga iela 8, Rīga, LV-1063; Starta iela 4A, Rīga, LV-1026; Šmerļa iela 3, Rīga, LV-1006</t>
  </si>
  <si>
    <t>1.1.1.1/20/A/060</t>
  </si>
  <si>
    <t>Funkcionālas tintes drukāšana bezvadu enerģijas sistēmām</t>
  </si>
  <si>
    <t>Ķengaraga iela 8, Rīga, LV-1063; Šmerļa iela 3, Rīga, LV-1006</t>
  </si>
  <si>
    <t>1.1.1.1/20/A/063</t>
  </si>
  <si>
    <t>Attālināti strādājošo IT sistēmu lietotāju efektivitātes un uzvedības analīze izmantojot AI/ML</t>
  </si>
  <si>
    <t>Tallinas iela 51A - 1, Rīga, LV-1012</t>
  </si>
  <si>
    <t>Sabiedrība ar ierobežotu atbildību "ABC software"</t>
  </si>
  <si>
    <t>1.1.1.1/20/A/068</t>
  </si>
  <si>
    <t>Elektrovilciena elektroaprīkojuma komplekta izstrāde ar uzlabotām īpašībām</t>
  </si>
  <si>
    <t>Ganību dambis 53, Rīga, LV-1005</t>
  </si>
  <si>
    <t>Akciju sabiedrība "RĪGAS ELEKTROMAŠĪNBŪVES RŪPNĪCA"</t>
  </si>
  <si>
    <t>1.1.1.1/20/A/070</t>
  </si>
  <si>
    <t>Nākamās paaudzes tehnoloģijas izstrāde augstas tīrības kristālu audzēšanā, izmantojot MHD pseido levitāciju</t>
  </si>
  <si>
    <t>Andreja iela 7/9, Ventspils, LV-3601; Šķūņu iela 4, Rīga, LV-1050; Šmerļa iela 3, Rīga, LV-1006</t>
  </si>
  <si>
    <t>1.1.1.1/20/A/071</t>
  </si>
  <si>
    <t>Augstas īpatnējās virsmas bērza tāss betulīna daļiņu iegūšanas, ražošanas un pielietojuma izpēte dispersās sistēmās</t>
  </si>
  <si>
    <t>Dzērbenes iela 27, Rīga, LV-1006; Pāvila iela 22, Cēsis, Cēsu nov., LV-4101</t>
  </si>
  <si>
    <t>1.1.1.1/20/A/072</t>
  </si>
  <si>
    <t>Reto ādas slimību efektīvas identifikācijas un multimodālas diagnostikas sistēma</t>
  </si>
  <si>
    <t>Jelgavas iela 3, Rīga, LV-1004; Kronvalda bulvāris 4, Rīga, LV-1010; Zunda krastmala 10, Rīga, LV-1048</t>
  </si>
  <si>
    <t>1.1.1.1/20/A/075</t>
  </si>
  <si>
    <t>CdZnTe gamma-starojuma detektoru spektrometrisku un ekspluatācijas īpašību uzlabošanas metožu izpete un attīstība uz kvazi-pussfērisko detektoru, kas izmanto gamma-starojuma spektrometriskajiem mērījumiem dažādās komerciāli pieiejamās iekārtās, piemēra.</t>
  </si>
  <si>
    <t>Gustava Zemgala gatve 71A, Rīga, LV-1039</t>
  </si>
  <si>
    <t>Zinātniskā ražošanas firma "RITEC" , SIA</t>
  </si>
  <si>
    <t>1.1.1.1/20/A/076</t>
  </si>
  <si>
    <t>Tehnoloģija notikumu plūsmas augstas precizitātes laika-amplitūdas analīzei</t>
  </si>
  <si>
    <t>Andrejostas iela 17, Rīga, LV-1045; Dzērbenes iela 14, Rīga, LV-1006; Kandavas iela 2, Rīga, LV-1083</t>
  </si>
  <si>
    <t>Valsts zinātniskais institūts - atvasināta publiska persona "Elektronikas un datorzinātņu institūts"</t>
  </si>
  <si>
    <t>1.1.1.1/20/A/079</t>
  </si>
  <si>
    <t>Siltumcilpu un siltumcauruļu izstrāde un izpēte apgaismošanas ierīču funkcionālo un ekspluatācijas iespēju uzlabošanai.</t>
  </si>
  <si>
    <t>Āzenes iela 12 k-1, Rīga, LV-1048; Pulka iela 3, Rīga, LV-1007</t>
  </si>
  <si>
    <t>1.1.1.1/20/A/095</t>
  </si>
  <si>
    <t>Sakņu trupes ierobežošana, izmantojot Latvijas izcelsmes sēņu izolātus</t>
  </si>
  <si>
    <t>1.1.1.1/20/A/096</t>
  </si>
  <si>
    <t>Ēterisko eļļu destilācijas atlikumi kā potenciālā izejviela ilgtspējīgiem augu izcelsmes produktiem ar  repelentu iedarbību</t>
  </si>
  <si>
    <t>1.1.1.1/20/A/098</t>
  </si>
  <si>
    <t>Bio-bāzētu siltumizolācijas putu polimēra izstrāde</t>
  </si>
  <si>
    <t>Brīvības iela 103, Liepāja, LV-3401</t>
  </si>
  <si>
    <t>SIA NEDEX</t>
  </si>
  <si>
    <t>1.1.1.1/20/A/101</t>
  </si>
  <si>
    <t>Daudzdzīvokļu namiem pielāgotas intelektiskas elektroenerģijas pārvaldības sistēmas un tajās integrējamo iekārtu izstrāde efektīvai tīkla pieslēguma izmantošanai un jaunu pakalpojumu pieejamības nodrošināšanai - InReBEMD</t>
  </si>
  <si>
    <t>Sabiedrība ar ierobežotu atbildību "ETAGO network"</t>
  </si>
  <si>
    <t>1.1.1.1/20/A/104</t>
  </si>
  <si>
    <t>Daudzkanālu pikosekundes precizitātes laika zīmoga sistēma ar amplitūdas mērījumiem satelīta lāzerlokācijai ar vairākiem impulsu emisijas avotiem</t>
  </si>
  <si>
    <t>Āzenes iela 12, Rīga, LV-1048</t>
  </si>
  <si>
    <t>Sabiedrība ar ierobežotu atbildību "Eventech"</t>
  </si>
  <si>
    <t>1.1.1.1/20/A/106</t>
  </si>
  <si>
    <t>Kvantu kriptogrāfijas iekārtu un programmatūras risinājumu pielietojumi Latvijas skaitļošanas resursu infrastruktūrā</t>
  </si>
  <si>
    <t>Raiņa bulvāris 29 - 1, Rīga, LV-1050</t>
  </si>
  <si>
    <t>1.1.1.1/20/A/109</t>
  </si>
  <si>
    <t>Planāra lauka emisijas mikrotriodes struktūra</t>
  </si>
  <si>
    <t>Jelgavas iela 1, Rīga, LV-1004; Paula Valdena iela 1, Rīga, LV-1048; Ropažu iela 140, Rīga, LV-1006</t>
  </si>
  <si>
    <t>1.1.1.1/20/A/110</t>
  </si>
  <si>
    <t>Sintēzes gāzes ražošanas  metodes izstrāde inovatīvai metanola ieguvei ar kompaktiekārtām, izmantojot  tehnoloģisko procesu matemātisko modelēšanu</t>
  </si>
  <si>
    <t>1.1.1.1/20/A/113</t>
  </si>
  <si>
    <t>Ekoloģisku un bionoārdāmu materiālu izveide no dabīgām šķiedrām ar funkcionālām biopolimēru piedevām</t>
  </si>
  <si>
    <t>Dzērbenes iela 27, Rīga, LV-1006; Mūrmuižas iela 11A, Valmiera, Valmieras nov., LV-4201</t>
  </si>
  <si>
    <t>1.1.1.1/20/A/116</t>
  </si>
  <si>
    <t>Elektrisko transportlīdzekļu vilces integrēto piedziņu ar iebūvētiem dzinējiem, spēka elektronikas pārveidotājiem, enerģijas avotiem un siltuma kontūriem vieda termiskā pārvaldība</t>
  </si>
  <si>
    <t>1.1.1.1/20/A/124</t>
  </si>
  <si>
    <t>Zāļu pakošana pacientu cilmes šūnu sekretētās vezikulās un testēšana personalizētā plaušu vēža uz čipa platformā</t>
  </si>
  <si>
    <t>1.1.1.1/20/A/126</t>
  </si>
  <si>
    <t>Integrētas Latvijas populācijas genoma variāciju datubāzes izveidošana un tā pielietošana individualizēta metabolo slimību ģenētiskā riska noteikšanai.</t>
  </si>
  <si>
    <t>Lidostas parks, Mārupes pag., Mārupes nov., LV-2167; Rātsupītes iela 1 k-1, Rīga, LV-1067</t>
  </si>
  <si>
    <t>1.1.1.1/20/A/137</t>
  </si>
  <si>
    <t>Ar genoma mēroga stehiometrisko modelēšanu sasaistīta bioreaktora vadības sistēma (GenCon)</t>
  </si>
  <si>
    <t>1.1.1.1/20/A/138</t>
  </si>
  <si>
    <t>Mehanoluminiscentu plāno kārtiņu izpēte mehānisko spriegumu sensora izstrādei</t>
  </si>
  <si>
    <t>Krustpils iela 17, Rīga, LV-1073; Ķengaraga iela 8, Rīga, LV-1063</t>
  </si>
  <si>
    <t>1.1.1.1/20/A/139</t>
  </si>
  <si>
    <t>Ilgtspējīgas tehnoloģijas attīstība elektronikas lūžņu pārstrādei dārgmetālu un krāsaino metālu atgūšanai</t>
  </si>
  <si>
    <t>Ķengaraga iela 8, Rīga, LV-1063; Miera iela 32, Salaspils, Salaspils nov., LV-2169; Paula Valdena iela 3, Rīga, LV-1048</t>
  </si>
  <si>
    <t>1.1.1.1/20/A/144</t>
  </si>
  <si>
    <t>Nanostrukturēto termoelektrisku materiālu izstrāde un to pielietojums siltumizolācijas paneļos ēku energoefektivitātes palielināšanai</t>
  </si>
  <si>
    <t>1.1.1.1/20/A/151</t>
  </si>
  <si>
    <t>Miniatūra nākošās paaudzes multifokāla attēla avota moduļa izstrāde izmantošanai ierīcēs ar acij tuvu novietotu displeju</t>
  </si>
  <si>
    <t>1.1.1.1/20/A/155</t>
  </si>
  <si>
    <t>Jaunu un inovatīvu kompozītmateriālu izstrāde ar uzlabotām sorbcijas īpašībām no Latvijas Republikā pieejamiem atjaunojamiem bioloģiskiem dabas resursiem komerciālām gaisa attīrīšanas filtrēšanas sistēmām</t>
  </si>
  <si>
    <t>Jelgavas iela 1, Rīga, LV-1004; Rūpnīcu iela 4, Olaine, Olaines nov., LV-2114</t>
  </si>
  <si>
    <t>1.1.1.1/20/A/169</t>
  </si>
  <si>
    <t>Eiropas Zaļā kursa noteikto vidi saudzējošo tehnoloģisko risinājumu izstrāde un ieviešana dārzkopībā Latvijā (GreenHort)</t>
  </si>
  <si>
    <t>Atvases, Ķekavas pag., Ķekavas nov., LV-2123; Brīvības iela 40 - 48, Rīga, LV-1050; Puteņi, Lielvārdes pag., Ogres nov., LV-5070; Tauriņi, Dzintars, Pūres pag., Tukuma nov., LV-3124</t>
  </si>
  <si>
    <t>Atvasināta publiska persona "Dārzkopības institūts"</t>
  </si>
  <si>
    <t>1.1.1.1/20/A/185</t>
  </si>
  <si>
    <t>Ūdeņraža hidrauliskās kompresijas tehnoloģijas izstrāde ūdeņraža degvielas uzpildes stacijām (H2-Compression)</t>
  </si>
  <si>
    <t>Ganību dambis 53, Rīga, LV-1005; Inženieru iela 101, Ventspils, LV-3601; Pulka iela 3, Rīga, LV-1007</t>
  </si>
  <si>
    <t>VENTSPILS AUGSTSKOLA</t>
  </si>
  <si>
    <t>1.1.1.1/20/A/186</t>
  </si>
  <si>
    <t>Clean 4.0 - paātrināt autonomu tehnoloģiju pielietojumu visā Eiropas tīrīšanas ekosistēmā.</t>
  </si>
  <si>
    <t>Gustava Zemgala gatve 64 - 5, Rīga, LV-1039</t>
  </si>
  <si>
    <t>1.1.1.1/20/A/188</t>
  </si>
  <si>
    <t>Aviācijas nozares vajadzību risināšana, integrējot 3D industriālās printēšanas risinājumus esošajās piegāžu ķēdēs</t>
  </si>
  <si>
    <t>1.1.1.1/21/A/010</t>
  </si>
  <si>
    <t>Optimāla iekštelpu gaisa kvalitātes un siltuma komforta kontrole, pamatojoties uz telpas reāllaika 3D skenēšanas datiem</t>
  </si>
  <si>
    <t>Bukaišu iela 1, Rīga, LV-1004; Ķīpsalas iela 6, Rīga, LV-1048</t>
  </si>
  <si>
    <t>1.1.1.1/21/A/011</t>
  </si>
  <si>
    <t>Platforma Covid-19 drošai darba videi</t>
  </si>
  <si>
    <t>Ganību dambis 24A - 52, Rīga, LV-1005; Ķīpsalas iela 6A, Rīga, LV-1048; Zunda krastmala 10, Rīga, LV-1048</t>
  </si>
  <si>
    <t>1.1.1.1/21/A/029</t>
  </si>
  <si>
    <t>Dažādu COVID-19 slimības ilgtermiņa blakusefektu saistības ar molekulārajiem faktoriem noskaidrošana Latvijas populācijā</t>
  </si>
  <si>
    <t>Pilsoņu iela 13, Rīga, LV-1002; Rātsupītes iela 1 k-1, Rīga, LV-1067</t>
  </si>
  <si>
    <t>1.1.1.1/21/A/030</t>
  </si>
  <si>
    <t>Klimata izmaiņu mazināšanas iespēju izpēte aramzemju un zālāju meliorācijas sistēmās</t>
  </si>
  <si>
    <t>Rīgas iela 111, Salaspils, Salaspils nov., LV-2169; Rīgas iela 34, Ozolnieki, Ozolnieku pag., Jelgavas nov., LV-3018</t>
  </si>
  <si>
    <t>1.1.1.1/21/A/031</t>
  </si>
  <si>
    <t>Siltumnīcefekta gāzu (SEG) emisiju mazināšanas potenciālu ietekmējošo faktoru izpēte zālājos un aramzemēs ar organiskajām augsnēm</t>
  </si>
  <si>
    <t>1.1.1.1/21/A/033</t>
  </si>
  <si>
    <t>BSL3 un mikrogravitācijas iekārtai pielāgotas plaušas uz čipa sistēmas izveide respiratoro saslimšanu pētniecībai (LocBox)</t>
  </si>
  <si>
    <t>1.1.1.1/21/A/034</t>
  </si>
  <si>
    <t>Antibakteriālās rezistences ātras novērtēšanas sistēma, pacientiem ar sekundārām bakteriālām infekcijām</t>
  </si>
  <si>
    <t>Jelgavas iela 3, Rīga, LV-1004; Pilsoņu iela 13 k-21, Rīga, LV-1002; Zunda krastmala 10, Rīga, LV-1048</t>
  </si>
  <si>
    <t>1.1.1.1/21/A/040</t>
  </si>
  <si>
    <t>Uz tālizpēti balstīta meža riska faktoru uzraudzības sistēma</t>
  </si>
  <si>
    <t>Dzērbenes iela 14, Rīga, LV-1006; Miera iela 29, Jūrmala, LV-2015; Rīgas iela 2 - 111, Salaspils, Salaspils nov., LV-2121</t>
  </si>
  <si>
    <t>1.1.1.1/21/A/044</t>
  </si>
  <si>
    <t>Efektīvas pilot-mēroga leghemoglobīna ražošanas tehnoloģijas izstrāde uz rekombinanto Pichia pastoris un Kluyveromyces lactis fermentācijas procesu ar piebarošanu bāzes. (BioHeme)</t>
  </si>
  <si>
    <t>1.1.1.1/21/A/046</t>
  </si>
  <si>
    <t>Sistēma COVID-19 inficēšanās riska noteikšanai un samazināšanai iekštelpās.</t>
  </si>
  <si>
    <t>Jelgavas iela 3, Rīga, LV-1004</t>
  </si>
  <si>
    <t>1.1.1.1/21/A/050</t>
  </si>
  <si>
    <t>Liela laukuma daudzfunkcionālu antibakteriālu un antivirālu nano-pārklājumu uzklāšanas tehnoloģijas</t>
  </si>
  <si>
    <t>Krustpils iela 17 k-1, Rīga, LV-1073; Ķengaraga iela 8, Rīga, LV-1063; Rātsupītes iela 1, Rīga, LV-1067</t>
  </si>
  <si>
    <t>1.1.1.1/21/A/052</t>
  </si>
  <si>
    <t>Riņķa Rezonatora Modulatori Optiskiem Starpsavienojumiem (RINGO)</t>
  </si>
  <si>
    <t>Andrejostas iela 17, Rīga, LV-1045; Āzenes iela 12, Rīga, LV-1048</t>
  </si>
  <si>
    <t>1.1.1.1/21/A/053</t>
  </si>
  <si>
    <t>Jaunas, uz optiskajām šķiedrām balstītas sistēmas izstrāde vīrusu proteīnu mobilai noteikšanai ar augstu jutību, izmantojot SERS tehnoloģiju</t>
  </si>
  <si>
    <t>Domes iela 1A, Līvāni, Līvānu nov., LV-5316; Ķengaraga iela 8, Rīga, LV-1063</t>
  </si>
  <si>
    <t>1.1.1.1/21/A/055</t>
  </si>
  <si>
    <t>Caurlaidības un efektivitātes uzlabošana lielā izmēra elektroluminiscentām ierīcēm izmantojot dzidrinātus slāņus un advancētus materiālus</t>
  </si>
  <si>
    <t>Katlakalna iela 4B, Rīga, LV-1073; Ķengaraga iela 8, Rīga, LV-1063</t>
  </si>
  <si>
    <t>1.1.1.1/21/A/063</t>
  </si>
  <si>
    <t>Modelēšanas instrumenti oglekļa aprites un siltumnīcefekta gāzu emisiju novērtēšanai serdes trupes bojātās lapu koku audzēs</t>
  </si>
  <si>
    <t>Ādažu iela 24, Bukulti, Garkalnes pag., Ropažu nov., LV-1024; Rīgas iela 111, Salaspils, Salaspils nov., LV-2169</t>
  </si>
  <si>
    <t>1.1.1.1/21/A/079</t>
  </si>
  <si>
    <t>Orgānu uz čipa kultivēšana ar mākslīgā intelekta metodēm personalizētas medicīnas nolūkos.</t>
  </si>
  <si>
    <t>Dzērbenes iela 14, Rīga, LV-1006; Ķengaraga iela 8, Rīga, LV-1063; Rātsupītes iela 1 k-1, Rīga, LV-1067</t>
  </si>
  <si>
    <t>1.1.1.1/21/A/082</t>
  </si>
  <si>
    <t>Pilsoņu iela 13, Rīga, LV-1002; Tukuma iela 6, Rīga, LV-1002; Zunda krastmala 10, Rīga, LV-1048</t>
  </si>
  <si>
    <t>Valsts sabiedrība ar ierobežotu atbildību "Paula Stradiņa klīniskā universitātes slimnīca"</t>
  </si>
  <si>
    <t>1.1.1.2/16/I/001</t>
  </si>
  <si>
    <t>Atbalsts pēcdoktorantūras pētniecības īstenošanai</t>
  </si>
  <si>
    <t>Latvijas Zinātnes padome</t>
  </si>
  <si>
    <t>1.1.1.3/18/A/004</t>
  </si>
  <si>
    <t>Kurzemes inovāciju granti studentiem (KInGS)</t>
  </si>
  <si>
    <t>1.1.1.3/18/A/006</t>
  </si>
  <si>
    <t>Inovāciju granti jūrniecības nozarē studējošiem</t>
  </si>
  <si>
    <t>1.1.1.3/18/A/007</t>
  </si>
  <si>
    <t>Latvijas Universitātes inovāciju granti studentiem</t>
  </si>
  <si>
    <t>1.1.1.3/21/A/003</t>
  </si>
  <si>
    <t>Inovāciju granti studentiem mākslas, kultūras, ekonomikas un IT starpdisciplinārajās jomās (MaKE IT)</t>
  </si>
  <si>
    <t>Sabiedrība ar ierobežotu atbildību "EKONOMIKAS UN KULTŪRAS AUGSTSKOLA"</t>
  </si>
  <si>
    <t>1.1.1.3/21/A/004</t>
  </si>
  <si>
    <t>Inovāciju granti Liepājas studentiem jeb IGLS</t>
  </si>
  <si>
    <t>LIEPĀJAS UNIVERSITĀTE</t>
  </si>
  <si>
    <t>1.1.1.3/21/A/005</t>
  </si>
  <si>
    <t>RTU Studentu inovāciju granti</t>
  </si>
  <si>
    <t>1.1.1.3/21/A/006</t>
  </si>
  <si>
    <t>Transporta un sakaru institūta inovāciju granti studentiem</t>
  </si>
  <si>
    <t>Akciju sabiedrība "Transporta un sakaru institūts"</t>
  </si>
  <si>
    <t>1.1.1.3/21/A/007</t>
  </si>
  <si>
    <t>LLU studentu inovāciju prasmes un uzņēmējspējas veicināšana</t>
  </si>
  <si>
    <t>Latvijas Biozinātņu un tehnoloģiju universitāte</t>
  </si>
  <si>
    <t>1.1.1.3/21/A/008</t>
  </si>
  <si>
    <t>Studentu sociāli atbildīga uzņēmējdarbība un ilgtspējīgas vides inovācijas</t>
  </si>
  <si>
    <t>Strēlnieku iela 4A, Rīga, LV-1010</t>
  </si>
  <si>
    <t>Sabiedrība ar ierobežotu atbildību "STOCKHOLM SCHOOL OF ECONOMICS IN RIGA"</t>
  </si>
  <si>
    <t>1.1.1.3/21/A/009</t>
  </si>
  <si>
    <t>Vidzemes inovāciju programma studentiem - VIPS</t>
  </si>
  <si>
    <t>VIDZEMES AUGSTSKOLA</t>
  </si>
  <si>
    <t>1.1.1.4/17/I/004</t>
  </si>
  <si>
    <t>Rīgas Tehniskās universitātes Inženierzinātņu un viedo tehnoloģiju centra infrastruktūras attīstība Viedās specializācijas jomās.</t>
  </si>
  <si>
    <t>1.1.1.4/17/I/007</t>
  </si>
  <si>
    <t>Latvijas Organiskās sintēzes institūta infrastruktūras attīstīšana viedās specializācijas jomā - biomedicīna, medicīnas tehnoloģijas, biofarmācija un biotehnoloģijas</t>
  </si>
  <si>
    <t>1.1.1.4/17/I/011</t>
  </si>
  <si>
    <t>Rīgas Stradiņa universitātes farmācijas jomas pētniecības infrastruktūras attīstība</t>
  </si>
  <si>
    <t>Dzirciema iela 20, Rīga, LV-1007; Konsula iela 21, Rīga, LV-1007</t>
  </si>
  <si>
    <t>RĪGAS STRADIŅA UNIVERSITĀTE</t>
  </si>
  <si>
    <t>Dzērbenes iela 14, Rīga, LV-1006</t>
  </si>
  <si>
    <t>1.1.1.5/17/I/001</t>
  </si>
  <si>
    <t>Atbalsts starptautiskās sadarbības projektu izstrādei un īstenošanai</t>
  </si>
  <si>
    <t>1.1.1.5/17/I/002</t>
  </si>
  <si>
    <t>Integrētie nacionālā līmeņa pasākumi Latvijas pētniecības un attīstības interešu pārstāvības stiprināšanai Eiropas pētniecības telpā</t>
  </si>
  <si>
    <t>LR IZGLĪTĪBAS UN ZINĀTNES MINISTRIJA</t>
  </si>
  <si>
    <t>1.1.1.5/18/A/020</t>
  </si>
  <si>
    <t>Projekta "Kvantu algoritmi: no sarežģītības teorijas līdz eksperimentam" realizācija</t>
  </si>
  <si>
    <t>Raiņa bulvāris 19, Rīga, LV-1050</t>
  </si>
  <si>
    <t>1.1.1.5/18/I/001</t>
  </si>
  <si>
    <t>Jāzepa  Vītola Latvijas Mūzikas akadēmijas starptautiskās sadarbības projektu attīstība pētniecībā un inovācijās</t>
  </si>
  <si>
    <t>Krišjāņa Barona iela 1, Rīga, LV-1050</t>
  </si>
  <si>
    <t>Jāzepa Vītola Latvijas Mūzikas akadēmija</t>
  </si>
  <si>
    <t>1.1.1.5/18/I/002</t>
  </si>
  <si>
    <t>Latvijas Valsts koksnes ķīmijas institūta kapacitātes stiprināšana dalībai starptautiskās sadarbības projektos</t>
  </si>
  <si>
    <t>1.1.1.5/18/I/006</t>
  </si>
  <si>
    <t>Atbalsts Latvijas Biomedicīnas pētījumu un studiju centra integrācijai Eiropas Pētniecības telpā un infrastruktūras objektos</t>
  </si>
  <si>
    <t>Atbalsts Latvijas Organiskās sintēzes institūta starptautiskās sadarbības projektiem pētniecībā un inovācijās</t>
  </si>
  <si>
    <t>1.1.1.5/18/I/008</t>
  </si>
  <si>
    <t>Atbalsts RTU starptautiskās sadarbības projektiem pētniecībā un inovācijās</t>
  </si>
  <si>
    <t>Kaļķu iela 1, Rīga, LV-1050</t>
  </si>
  <si>
    <t>1.1.1.5/18/I/009</t>
  </si>
  <si>
    <t>Atbalsts Ventspils Augstskolas starptautiskās sadarbības projektu sagatavošanai pētniecībā un inovācijās (ATVASE)</t>
  </si>
  <si>
    <t>Inženieru iela 101, Ventspils, LV-3601</t>
  </si>
  <si>
    <t>1.1.1.5/18/I/010</t>
  </si>
  <si>
    <t>Atbalsts LVMI „Silava” starptautiskās sadarbības projektiem pētniecībā un inovācijās</t>
  </si>
  <si>
    <t>1.1.1.5/18/I/011</t>
  </si>
  <si>
    <t>Rīgas Stradiņa universitātes zinātniskās kapacitātes paaugstināšana Eiropas pētniecības telpā</t>
  </si>
  <si>
    <t>Dzirciema iela 16, Rīga, LV-1007</t>
  </si>
  <si>
    <t>1.1.1.5/18/I/012</t>
  </si>
  <si>
    <t>Atbalsts starptautiskās sadarbības projektiem pētniecībā un inovācijās Rēzeknes Tehnoloģiju akadēmijā</t>
  </si>
  <si>
    <t>Atbrīvošanas aleja 115, Rēzekne, LV-4601</t>
  </si>
  <si>
    <t>Rēzeknes Tehnoloģiju akadēmija</t>
  </si>
  <si>
    <t>Atbalsts Daugavpils Universitātes zinātnisko inovāciju ieviešanai un starptautiskās pētnieciskās kapacitātes veicināšanai</t>
  </si>
  <si>
    <t>Vienības iela 13, Daugavpils, LV-5401; Voleru iela 4, Rīga, LV-1007</t>
  </si>
  <si>
    <t>DAUGAVPILS UNIVERSITĀTE</t>
  </si>
  <si>
    <t>1.1.1.5/18/I/014</t>
  </si>
  <si>
    <t>Latvijas Mākslas akadēmijas Mākslas vēstures institūta pētnieciskās un inovatīvās kapacitātes stiprināšana</t>
  </si>
  <si>
    <t>Kalpaka bulvāris 13, Rīga, LV-1050</t>
  </si>
  <si>
    <t>LATVIJAS MĀKSLAS AKADĒMIJA</t>
  </si>
  <si>
    <t>1.1.1.5/18/I/015</t>
  </si>
  <si>
    <t>Atbalsts EDI starptautiskās sadarbības projektiem pētniecībā un inovācijās</t>
  </si>
  <si>
    <t>Latvijas Universitāte un institūti Eiropas pētniecības telpā- ekselence, aktivitāte, mobilitāte, kapacitāte</t>
  </si>
  <si>
    <t>Ķengaraga iela 8, Rīga, LV-1063; Mūkusalas iela 3, Rīga, LV-1048; Raiņa bulvāris 19, Rīga, LV-1050; Raiņa bulvāris 29, Rīga, LV-1050</t>
  </si>
  <si>
    <t>1.1.1.5/18/I/018</t>
  </si>
  <si>
    <t>Pētniecības, inovāciju un starptautiskās sadarbības zinātnē veicināšana Liepājas  universitātē</t>
  </si>
  <si>
    <t>Lielā iela 14, Liepāja, LV-3401</t>
  </si>
  <si>
    <t>1.1.1.5/19/A/003</t>
  </si>
  <si>
    <t>Kvantu optikas un fotonikas attīstīšana Latvijas Universitātē</t>
  </si>
  <si>
    <t>Jelgavas iela 3, Rīga, LV-1004; Šķūņu iela 4, Rīga, LV-1050</t>
  </si>
  <si>
    <t>1.1.1.5/19/A/004</t>
  </si>
  <si>
    <t>Biotehnoloģijas virziena izveide Latvijas Organiskās Sintēzes institūtā, lai sasniegtu izcilību zāļvielu atklāšanas jomā (BioDrug)</t>
  </si>
  <si>
    <t>1.1.1.5/21/A/001</t>
  </si>
  <si>
    <t>Jauna fotoluminescences platforma Listeria mono citogēnu noteikšanai</t>
  </si>
  <si>
    <t>1.1.1.5/21/A/002</t>
  </si>
  <si>
    <t>Zāļu vielu izstrāde selektīvai kadherīnu trans-dimerizācijas kontrolei</t>
  </si>
  <si>
    <t>1.1.1.5/21/A/003</t>
  </si>
  <si>
    <t>Šūnu adhēzijas mehānismu fotokontrole</t>
  </si>
  <si>
    <t>1.1.1.5/21/A/004</t>
  </si>
  <si>
    <t>Mašīnmācīšanās pseidopotenciālu konstruēšanai</t>
  </si>
  <si>
    <t>Jelgavas iela 3, Rīga, LV-1004; Raiņa bulvāris 19, Rīga, LV-1050</t>
  </si>
  <si>
    <t>1.2.1.1/16/A/005</t>
  </si>
  <si>
    <t>VIEDO MATERIĀLU  UN TEHNOLOĢIJU KOMPETENCES CENTRS</t>
  </si>
  <si>
    <t>1.2.1</t>
  </si>
  <si>
    <t>SIA "VIEDO MATERIĀLU UN TEHNOLOĢIJU KOMPETENCES CENTRS"</t>
  </si>
  <si>
    <t>Ekonomikas ministrija</t>
  </si>
  <si>
    <t>1.2.1.1/18/A/002</t>
  </si>
  <si>
    <t>LATVIJAS PĀRTIKAS NOZARES KOMPETENCES CENTRS</t>
  </si>
  <si>
    <t>SIA "LATVIJAS PĀRTIKAS KOMPETENCES CENTRS"</t>
  </si>
  <si>
    <t>1.2.1.1/18/A/005</t>
  </si>
  <si>
    <t>FARMĀCIJAS, BIOMEDICĪNAS UN MEDICĪNAS TEHNOLOĢIJU KOMPETENCES CENTRS</t>
  </si>
  <si>
    <t>SIA "Farmācijas, biomedicīnas un medicīnas tehnoloģiju Kompetences centrs"</t>
  </si>
  <si>
    <t>1.2.1.1/18/A/007</t>
  </si>
  <si>
    <t>VIEDO MATERIĀLU UN TEHNOLOĢIJU KOMPETENCES CENTRS 4.kārta</t>
  </si>
  <si>
    <t>Sabiedrība ar ierobežotu atbildību "VMKC"</t>
  </si>
  <si>
    <t>1.2.1.2/16/I/001</t>
  </si>
  <si>
    <t>Tehnoloģiju pārneses programma</t>
  </si>
  <si>
    <t>Latvijas Investīciju un attīstības aģentūra</t>
  </si>
  <si>
    <t>1.2.1.4/16/A/021</t>
  </si>
  <si>
    <t>Volumetrisku trīs dimensiju attēlu veidošanas iekārtu un to sastāvdaļu eksperimentālās ražošanas izveide</t>
  </si>
  <si>
    <t>Ventspils Augsto tehnoloģiju parks 1A, Ventspils, LV-3602; Ventspils Augsto tehnoloģiju parks 7, Ventspils, LV-3602; Zemzaru iela 3, Mārupe, Mārupes nov., LV-2167</t>
  </si>
  <si>
    <t>Akciju sabiedrība "HansaMatrix"</t>
  </si>
  <si>
    <t>1.2.1.4/16/A/040</t>
  </si>
  <si>
    <t>Jauna SIA "iCotton" produktivitātes un konkurētspējas paaugstināšana, ieviešot ražošanā jaunu produktu un eksperimentālu tehnoloģiju, kā arī palielinot ieguldījumus P&amp;A un inovācijās atbilstoši Viedās specializācijas stratēģijai</t>
  </si>
  <si>
    <t>Pulvera iela 4A, Liepāja, LV-3405</t>
  </si>
  <si>
    <t>Sabiedrība ar ierobežotu atbildību "iCotton"</t>
  </si>
  <si>
    <t>1.2.1.4/18/A/017</t>
  </si>
  <si>
    <t>Eksperimentālas ražošanas līnijas ieviešana 27” izmēra šķidro kristālu   displeju ekrānu izgatavošanai</t>
  </si>
  <si>
    <t>Ventspils Augsto tehnoloģiju parks 2, Ventspils, LV-3602</t>
  </si>
  <si>
    <t>SIA "EUROLCDS"</t>
  </si>
  <si>
    <t>1.2.1.4/18/A/038</t>
  </si>
  <si>
    <t>Jaunu produktu ieviešana ražošanā uzņēmumā SIA “Latvāņi”</t>
  </si>
  <si>
    <t>Latvāņi, Bērzaunes pag., Madonas nov., LV-4853</t>
  </si>
  <si>
    <t>Sabiedrība ar ierobežotu atbildību "Latvāņi"</t>
  </si>
  <si>
    <t>1.2.1.4/18/A/043</t>
  </si>
  <si>
    <t>Jaunu produktu un ražošanas tehnoloģiju ieviešana SIA „Dinex Latvia” ražotnē</t>
  </si>
  <si>
    <t>Rubeņu ceļš 58, Raubēni, Cenu pag., Jelgavas nov., LV-3002</t>
  </si>
  <si>
    <t>"DINEX LATVIA" SIA</t>
  </si>
  <si>
    <t>1.2.2.1/16/A/001</t>
  </si>
  <si>
    <t>Atbalsts nodarbināto apmācībām ķīmiskajā rūpniecībā un tās saskarnozarēs (2016-2022)</t>
  </si>
  <si>
    <t>1.2.2</t>
  </si>
  <si>
    <t>"Latvijas Ķīmijas un farmācijas uzņēmēju asociācija"</t>
  </si>
  <si>
    <t>1.2.2.1/16/A/002</t>
  </si>
  <si>
    <t>Nodarbināto apmācības mašīnbūves un metālapstrādes nozarē</t>
  </si>
  <si>
    <t>"Mašīnbūves un metālapstrādes rūpniecības asociācija"</t>
  </si>
  <si>
    <t>1.2.2.1/16/A/007</t>
  </si>
  <si>
    <t>Pārtikas un to saistīto nozaru nodarbināto apmācības –prasmju pilnveide.</t>
  </si>
  <si>
    <t>Latvijas Pārtikas uzņēmumu federācija</t>
  </si>
  <si>
    <t>1.2.2.1/16/A/008</t>
  </si>
  <si>
    <t>"Latvijas poligrāfijas un iepakojuma nozares produktivitātes un inovāciju veicināšanas pasākumi"</t>
  </si>
  <si>
    <t>Latvijas Poligrāfijas uzņēmumu asociācija</t>
  </si>
  <si>
    <t>1.2.2.1/16/A/009</t>
  </si>
  <si>
    <t>"Tehnoloģisko inovāciju un darbaspēka produktivitātes apmācības vieglās rūpniecības un saistīto nozaru komersantiem"</t>
  </si>
  <si>
    <t>Vieglās rūpniecības uzņēmumu asociācija</t>
  </si>
  <si>
    <t>1.2.2.1/16/A/010</t>
  </si>
  <si>
    <t>"Tūrisma un saistīto nozaru tehnoloģisko inovāciju un nodarbināto produktivitātes apmācību projekts"</t>
  </si>
  <si>
    <t>Latvijas Viesnīcu un restorānu asociācija</t>
  </si>
  <si>
    <t>1.2.2.1/16/A/011</t>
  </si>
  <si>
    <t>Elektronikas, optikas, elektrotehnikas un telekomunikācijas uzņēmumu darbinieku prasmju pilnveidošana</t>
  </si>
  <si>
    <t>Latvijas Elektrotehnikas un elektronikas rūpniecības asociācija</t>
  </si>
  <si>
    <t>1.2.2.1/19/A/001</t>
  </si>
  <si>
    <t>"IKT un saistīto nozaru tehnoloģisko inovāciju un produktivitātes apmācību projekts 2"</t>
  </si>
  <si>
    <t>Latvijas Datortehnoloģiju asociācija</t>
  </si>
  <si>
    <t>1.2.2.1/19/A/002</t>
  </si>
  <si>
    <t>"Kokrūpniecības un saistīto nozaru tehnoloģisko inovāciju un produktivitātes apmācību projekts 2"</t>
  </si>
  <si>
    <t>"Zaļās mājas"</t>
  </si>
  <si>
    <t>1.2.2.1/19/A/003</t>
  </si>
  <si>
    <t>"Būvindustrijas un saistīto nozaru tehnoloģisko inovāciju un produktivitātes apmācību projekts 2"</t>
  </si>
  <si>
    <t>Latvijas Logu un durvju ražotāju asociācija</t>
  </si>
  <si>
    <t>1.2.2.1/19/A/004</t>
  </si>
  <si>
    <t>"Starptautisko biznesa pakalpojumu centru un saistīto nozaru tehnoloģisko inovāciju un produktivitātes apmācību projekts"</t>
  </si>
  <si>
    <t>"ABSL Latvia"</t>
  </si>
  <si>
    <t>1.2.2.1/19/A/005</t>
  </si>
  <si>
    <t>Partnerībā organizētas IKT profesionāļu apmācības inovāciju veicināšanai un nozares attīstībai</t>
  </si>
  <si>
    <t>Latvijas Informācijas un komunikācijas tehnoloģijas asociācija</t>
  </si>
  <si>
    <t>1.2.2.2/16/I/001</t>
  </si>
  <si>
    <t>Inovāciju motivācijas programma</t>
  </si>
  <si>
    <t>1.2.2.3/16/I/001</t>
  </si>
  <si>
    <t>LTRK netehnoloģisko apmācību projekts</t>
  </si>
  <si>
    <t>Latvijas Tirdzniecības un rūpniecības kamera</t>
  </si>
  <si>
    <t>1.2.2.3/16/I/002</t>
  </si>
  <si>
    <t>Mazo un mikro komersantu apmācības inovāciju  un digitālo tehnoloģiju attīstībai Latvijā</t>
  </si>
  <si>
    <t>1.2.2.3/16/I/003</t>
  </si>
  <si>
    <t>Apmācību īstenošana ārvalstu investoru piesaistei</t>
  </si>
  <si>
    <t>10.1.1.0/18/TP/001</t>
  </si>
  <si>
    <t>Kohēzijas politikas fondu izvērtēšanas nodrošināšana pierādījumu bāzes veidošanai uz rezultātiem vērstu un efektīvu Eiropas Savienības (ES) fondu ieguldījumu plānošanai un veikšanai Latvijas tautsaimniecībā.</t>
  </si>
  <si>
    <t>10.1.1</t>
  </si>
  <si>
    <t>Finanšu ministrija</t>
  </si>
  <si>
    <t>10.1.2.0/18/TP/001</t>
  </si>
  <si>
    <t>Sabiedrības informēšana par uzņēmējdarbības un energoefektivitātes pasākumiem otrā kārta</t>
  </si>
  <si>
    <t>10.1.2.0/18/TP/002</t>
  </si>
  <si>
    <t>Atbalsts Veselības ministrijai Eiropas Savienības fondu informācijas un komunikācijas pasākumu darbību īstenošanai otrā kārta</t>
  </si>
  <si>
    <t>LATVIJAS REPUBLIKAS VESELĪBAS MINISTRIJA</t>
  </si>
  <si>
    <t>10.1.2.0/18/TP/003</t>
  </si>
  <si>
    <t>Tehniskā palīdzība Tieslietu ministrijai kā atbildīgajai iestādei informācijas un publicitātes pasākumu īstenošanā (2019-2023)</t>
  </si>
  <si>
    <t>Tieslietu ministrija</t>
  </si>
  <si>
    <t>10.1.2.0/18/TP/004</t>
  </si>
  <si>
    <t>Eiropas Sociālā fonda atbalsts Vides aizsardzības un reģionālās attīstības ministrijai publicitātes pasākumu par Kohēzijas politikas fondiem nodrošināšanai</t>
  </si>
  <si>
    <t>LATVIJAS REPUBLIKAS VIDES AIZSARDZĪBAS UN REĢIONĀLĀS ATTĪSTĪBAS MINISTRIJA</t>
  </si>
  <si>
    <t>VALSTS KANCELEJA</t>
  </si>
  <si>
    <t>Latvijas Republikas Labklājības ministrija</t>
  </si>
  <si>
    <t>Satiksmes ministrija</t>
  </si>
  <si>
    <t>10.1.2.0/18/TP/010</t>
  </si>
  <si>
    <t>Eiropas Sociālā fonda atbalsts Kohēzijas politikas fondu ieviešanai un vadībai Centrālajā finanšu un līgumu aģentūrā, 2.kārta</t>
  </si>
  <si>
    <t>CENTRĀLĀ FINANŠU UN LĪGUMU AĢENTŪRA</t>
  </si>
  <si>
    <t>10.1.3.0/18/TP/002</t>
  </si>
  <si>
    <t>ESF tehniskā palīdzība Iepirkumu uzraudzības birojam Eiropas Savienības fondu administrēšanā un uzraudzībā</t>
  </si>
  <si>
    <t>10.1.3</t>
  </si>
  <si>
    <t>Iepirkumu uzraudzības birojs</t>
  </si>
  <si>
    <t>10.1.3.0/18/TP/005</t>
  </si>
  <si>
    <t>Darbības programmas “Izaugsme un nodarbinātība” horizontālā principa “Ilgtspējīga attīstība” politikas koordinācija – īstenošanas uzraudzība Vides aizsardzības un reģionālās attīstības ministrijā</t>
  </si>
  <si>
    <t>10.1.3.0/18/TP/008</t>
  </si>
  <si>
    <t>Tehniskā palīdzība Finanšu ministrijai kā Eiropas Savienības fondu Revīzijas iestādei</t>
  </si>
  <si>
    <t>11.1.1.0/18/TP/002</t>
  </si>
  <si>
    <t>Tehniskā palīdzība Veselības ministrijai kā Eiropas Savienības fondu atbildīgajai iestādei otrā kārta</t>
  </si>
  <si>
    <t>11.1.1</t>
  </si>
  <si>
    <t>11.1.1.0/18/TP/005</t>
  </si>
  <si>
    <t>Eiropas Savienības fondu tehniskās palīdzības atbalsts Vides aizsardzības un reģionālās attīstības ministrijai Kohēzijas politikas fondu plānošanā, ieviešanā, uzraudzībā un kontrolē</t>
  </si>
  <si>
    <t>11.1.1.0/18/TP/007</t>
  </si>
  <si>
    <t>Atbalsts Valsts kancelejai Eiropas Savienības fondu administrēšanā</t>
  </si>
  <si>
    <t>11.1.1.0/18/TP/010</t>
  </si>
  <si>
    <t>Izglītības un zinātnes ministrijas kapacitātes stiprināšana Eiropas Savienības struktūrfondu plānošanai, administrēšanai un uzraudzībai 2014. – 2020. gada plānošanas periodā, 2. kārta</t>
  </si>
  <si>
    <t>13.1.4.0/22/I/001</t>
  </si>
  <si>
    <t>Latvijas kino industrijas uzņēmumu izaugsme, veicinot to profesionālo veiktspēju</t>
  </si>
  <si>
    <t>13.1.4</t>
  </si>
  <si>
    <t>NACIONĀLAIS KINO CENTRS VALSTS TIEŠĀS PĀRVALDES IESTĀDE</t>
  </si>
  <si>
    <t>13.1.4.0/22/I/002</t>
  </si>
  <si>
    <t>Daugavpils ir māksla</t>
  </si>
  <si>
    <t>Mihaila iela 3, Daugavpils, LV-5401</t>
  </si>
  <si>
    <t>Daugavpils pilsētas pašvaldības iestāde "Daugavpils Marka Rotko mākslas centrs"</t>
  </si>
  <si>
    <t>13.1.4.0/22/I/003</t>
  </si>
  <si>
    <t>Daudzpusīgas profesionālās mākslas pieejamības nodrošināšana teātra namā "Jūras vārti" un koncertzālē "Latvija", Ventspilī.</t>
  </si>
  <si>
    <t>Karlīnes iela 40, Ventspils, LV-3601; Lielais laukums 1, Ventspils, LV-3601</t>
  </si>
  <si>
    <t>SIA "Kurzemes filharmonija"</t>
  </si>
  <si>
    <t>13.1.4.0/22/I/004</t>
  </si>
  <si>
    <t>Liepājas teātra jauniestudējumu ražošana 2022.un 2023.gadā</t>
  </si>
  <si>
    <t>Radio iela 8, Liepāja, LV-3401; Teātra iela 3, Liepāja, LV-3401; Teātra iela, Liepāja</t>
  </si>
  <si>
    <t>SIA "LIEPĀJAS TEĀTRIS"</t>
  </si>
  <si>
    <t>13.1.4.0/22/I/005</t>
  </si>
  <si>
    <t>Daudzpusīgas profesionālās mākslas pieejamības nodrošināšana Latgales vēstniecībā GORS 2022.-2023.gadā</t>
  </si>
  <si>
    <t>Pils iela 4, Rēzekne, LV-4601</t>
  </si>
  <si>
    <t>Sabiedrība ar ierobežotu atbildību "Austrumlatvijas koncertzāle"</t>
  </si>
  <si>
    <t>13.1.4.0/22/I/006</t>
  </si>
  <si>
    <t>Daudzveidīgas koncertprogrammas nodrošināšana Dzintaru koncertzālē pēcpandēmijas apstākļos 2022. un 2023. gadā.</t>
  </si>
  <si>
    <t>Turaidas iela 1, Jūrmala, LV-2015</t>
  </si>
  <si>
    <t>Sabiedrība ar ierobežotu atbildību "Dzintaru koncertzāle"</t>
  </si>
  <si>
    <t>13.1.4.0/22/I/007</t>
  </si>
  <si>
    <t>Liepājas koncertzāles "Lielais dzintars" daudzpusīgās profesionālās mākslas pieejamības nodrošināšana dažādām auditorijām 2022. un 2023.gadā.</t>
  </si>
  <si>
    <t>Radio iela 8, Liepāja, LV-3401</t>
  </si>
  <si>
    <t>Sabiedrība ar ierobežotu atbildību "Lielais Dzintars"</t>
  </si>
  <si>
    <t>13.1.4.0/22/I/008</t>
  </si>
  <si>
    <t>Daudzpusīgas profesionālās mākslas pieejamības nodrošināšana Vidzemes koncertzālē "Cēsis" 2022. un 2023.gadā "</t>
  </si>
  <si>
    <t>Raunas iela 12, Cēsis, Cēsu nov., LV-4101</t>
  </si>
  <si>
    <t>SIA "Vidzemes koncertzāle"</t>
  </si>
  <si>
    <t>2.1.1.0/16/I/001</t>
  </si>
  <si>
    <t>Elektroniskās sakaru infrastruktūras pieejamības uzlabošanalauku teritorijās</t>
  </si>
  <si>
    <t>2.1.1</t>
  </si>
  <si>
    <t>Valsts akciju sabiedrība "Latvijas Valsts radio un televīzijas centrs"</t>
  </si>
  <si>
    <t>2.2.1.1/17/I/007</t>
  </si>
  <si>
    <t>Labklājības nozares informācijas un komunikācijas tehnoloģiju centralizācija</t>
  </si>
  <si>
    <t>2.2.1.1/17/I/024</t>
  </si>
  <si>
    <t>Vienota kontaktu centra platforma operatīvo dienestu darba atbalstam un publisko pakalpojumu piegādei</t>
  </si>
  <si>
    <t>LR IeM INFORMĀCIJAS CENTRS</t>
  </si>
  <si>
    <t>2.2.1.1/18/I/002</t>
  </si>
  <si>
    <t>Nodokļu informācijas pakalpojumu modernizācija (Maksājumu uzskaites un uzkrājuma princips)</t>
  </si>
  <si>
    <t>VALSTS IEŅĒMUMU DIENESTS</t>
  </si>
  <si>
    <t>2.2.1.1/19/I/001</t>
  </si>
  <si>
    <t>Valsts pārbaudījumu organizēšanas procesa pilnveide</t>
  </si>
  <si>
    <t>2.2.1.1/19/I/002</t>
  </si>
  <si>
    <t>Publiskās pārvaldes informācijas un komunikāciju tehnoloģiju arhitektūras pārvaldības sistēma - 2.kārta</t>
  </si>
  <si>
    <t>2.2.1.1/19/I/004</t>
  </si>
  <si>
    <t>Invaliditātes ekspertīzes pakalpojumu kvalitātes uzlabošana</t>
  </si>
  <si>
    <t>Veselības un darbspēju ekspertīzes ārstu valsts komisija</t>
  </si>
  <si>
    <t>2.2.1.1/19/I/005</t>
  </si>
  <si>
    <t>Būvniecības procesu un IS attīstība (2.kārta)</t>
  </si>
  <si>
    <t>Būvniecības valsts kontroles birojs</t>
  </si>
  <si>
    <t>2.2.1.1/19/I/007</t>
  </si>
  <si>
    <t>VALSTS SOCIĀLĀS APDROŠINĀŠANAS AĢENTŪRA</t>
  </si>
  <si>
    <t>2.2.1.1/19/I/008</t>
  </si>
  <si>
    <t>Deinstitucionalizācijas procesu atbalsta informācijas sistēma (2.kārta)</t>
  </si>
  <si>
    <t>2.2.1.1/19/I/010</t>
  </si>
  <si>
    <t>Jaunās paaudzes Integrētā iekšlietu informācijas sistēma (IIIS 2)</t>
  </si>
  <si>
    <t>2.2.1.1/20/I/001</t>
  </si>
  <si>
    <t>Neatliekamās medicīniskās palīdzības dienests</t>
  </si>
  <si>
    <t>2.2.1.1/20/I/003</t>
  </si>
  <si>
    <t>LATVIJAS REPUBLIKAS ZEMKOPĪBAS MINISTRIJA</t>
  </si>
  <si>
    <t>2.2.1.1/21/I/001</t>
  </si>
  <si>
    <t>Datu izplatīšanas un pārvaldības platforma (DAGR)</t>
  </si>
  <si>
    <t>2.2.1.1/21/I/002</t>
  </si>
  <si>
    <t>Atvieglojumu vienotās informācijas sistēmas un latvija.lv atvēršana komersantiem un valsts un pašvaldības vienoto klientu apkalpošanas centru attīstība</t>
  </si>
  <si>
    <t>2.2.1.1/21/I/003</t>
  </si>
  <si>
    <t>Kadastra informācijas sistēmas modernizācija un datu pakalpojumu attīstība</t>
  </si>
  <si>
    <t>VALSTS ZEMES DIENESTS</t>
  </si>
  <si>
    <t>2.2.1.1/21/I/004</t>
  </si>
  <si>
    <t>Eksporta un e-komercijas procesi e-muitā</t>
  </si>
  <si>
    <t>2.2.1.1/21/I/005</t>
  </si>
  <si>
    <t>Nodokļu pakalpojumu automatizācija</t>
  </si>
  <si>
    <t>2.2.1.1/21/I/006</t>
  </si>
  <si>
    <t>Ekonomikas ministrijas resora administratīvā procesa digitālā transformācija</t>
  </si>
  <si>
    <t>3.1.1.3/20/A/004</t>
  </si>
  <si>
    <t>Sabiedrības ar ierobežotu atbildību “A-birojs” akciju emisija NASDAQ First North tirdzniecības vietā</t>
  </si>
  <si>
    <t>Hestio AS</t>
  </si>
  <si>
    <t>3.1.1.3/21/A/003</t>
  </si>
  <si>
    <t>AS “APF Holdings” vērtspapīru iekļaušana tirdzniecībai NASDAQ First North Alternatīvajā tirgū.</t>
  </si>
  <si>
    <t>AS "APF Holdings"</t>
  </si>
  <si>
    <t>3.1.1.5/16/A/012</t>
  </si>
  <si>
    <t>Ražošanas ēkas Nr.6 būvniecība Ventspils Augsto tehnoloģiju parkā</t>
  </si>
  <si>
    <t>Ventspils Augsto tehnoloģiju parks, Ventspils</t>
  </si>
  <si>
    <t>VENTSPILS BRĪVOSTAS PĀRVALDE</t>
  </si>
  <si>
    <t>Mārupes pag., Mārupes nov.</t>
  </si>
  <si>
    <t>3.1.1.5/16/A/025</t>
  </si>
  <si>
    <t>“SIA “EHRLE EU” industriālās ēkas būvniecība iznomāšanai ražošanas uzņēmumiem”</t>
  </si>
  <si>
    <t>Sēļu iela 32, Mārupe, Mārupes nov., LV-2167</t>
  </si>
  <si>
    <t>SIA "FB5"</t>
  </si>
  <si>
    <t>3.1.1.5/16/A/050</t>
  </si>
  <si>
    <t>Nozarē veiksmīgi strādājoša uzņēmuma ražošanas jaudu palielināšana, izveidojot papildus apaļkoka mietu ražotni Krāslavas novada Krāslavas pilsētā</t>
  </si>
  <si>
    <t>Lielā iela 47, Krāslava, Krāslavas nov., LV-5601; Lielā iela 49A, Krāslava, Krāslavas nov., LV-5601; Lielā iela 49B, Krāslava, Krāslavas nov., LV-5601; Lielā iela 49C, Krāslava, Krāslavas nov., LV-5601; Lielā iela 51, Krāslava, Krāslavas nov., LV-5601</t>
  </si>
  <si>
    <t>Sabiedrība ar ierobežotu atbildību "IT INTERNATIONAL"</t>
  </si>
  <si>
    <t>3.1.1.5/16/A/055</t>
  </si>
  <si>
    <t>Daudzslāņu siltumizolācijas paneļu “TENAX” ražotnes paplašināšana</t>
  </si>
  <si>
    <t>Lauku iela 23, Dobele, Dobeles nov., LV-3701</t>
  </si>
  <si>
    <t>Sabiedrība ar ierobežotu atbildību "TENAX"</t>
  </si>
  <si>
    <t>3.1.1.5/16/A/072</t>
  </si>
  <si>
    <t>Ražošanas telpu un infrastruktūras izveide SIA “iCotton"</t>
  </si>
  <si>
    <t>Jelgavas iela 21, Kalnciems, Kalnciema pag., Jelgavas nov., LV-3016</t>
  </si>
  <si>
    <t>SIA "EcoLead"</t>
  </si>
  <si>
    <t>3.1.1.5/19/A/002</t>
  </si>
  <si>
    <t>LV Timber ražotnes attīstība</t>
  </si>
  <si>
    <t>SIA "LV Timber"</t>
  </si>
  <si>
    <t>3.1.1.5/19/A/011</t>
  </si>
  <si>
    <t>Ražošanas ēkas izveide Kurzemes reģionā, Liepājā</t>
  </si>
  <si>
    <t>Zemgales iela 11, Liepāja, LV-3414</t>
  </si>
  <si>
    <t>Sabiedrība ar ierobežotu atbildību "EB Liepāja"</t>
  </si>
  <si>
    <t>3.1.1.5/19/A/012</t>
  </si>
  <si>
    <t>Moduļu māju ražotnes paplašināšana</t>
  </si>
  <si>
    <t>Jelgavas iela 17, Kalnciems, Kalnciema pag., Jelgavas nov., LV-3016</t>
  </si>
  <si>
    <t>Sabiedrība ar ierobežotu atbildību "WWL Houses"</t>
  </si>
  <si>
    <t>3.1.1.5/19/A/031</t>
  </si>
  <si>
    <t>Ražošanas telpu un infrastruktūras izveide Kurzemes reģionā, Liepājā</t>
  </si>
  <si>
    <t>Meldru iela 8, Liepāja, LV-3401</t>
  </si>
  <si>
    <t>SIA "ICS Property"</t>
  </si>
  <si>
    <t>3.1.1.5/19/A/033</t>
  </si>
  <si>
    <t>Ražošanas telpu paplašināšana uzņēmumā ZAZA TIMBER Production SIA</t>
  </si>
  <si>
    <t>Rubeņu ceļš 46F, Raubēni, Cenu pag., Jelgavas nov., LV-3002</t>
  </si>
  <si>
    <t>ZAZA TIMBER Production SIA</t>
  </si>
  <si>
    <t>3.1.1.5/19/A/037</t>
  </si>
  <si>
    <t>Jaunas ražošanas ēkas un infrastruktūras izveide  SIA “SFM Latvia”</t>
  </si>
  <si>
    <t>Langervaldes iela 2A, Raubēni, Cenu pag., Jelgavas nov., LV-3002</t>
  </si>
  <si>
    <t>Sabiedrība ar ierobežotu atbildību "SFM Latvia"</t>
  </si>
  <si>
    <t>3.1.1.5/19/A/048</t>
  </si>
  <si>
    <t>SIA „VUDLANDE” jauna ražošanas ēkas un infrastruktūras izveide</t>
  </si>
  <si>
    <t>Lejasupītes, Launkalnes pag., Smiltenes nov., LV-4729</t>
  </si>
  <si>
    <t>Sabiedrība ar ierobežotu atbildību "VUDLANDE"</t>
  </si>
  <si>
    <t>3.1.1.5/19/A/049</t>
  </si>
  <si>
    <t>Scan-Plast Latvia ražotnes paplašināšana</t>
  </si>
  <si>
    <t>"Scan-Plast Latvia" LSEZ SIA</t>
  </si>
  <si>
    <t>3.1.1.5/19/A/052</t>
  </si>
  <si>
    <t>Jaunas ražošanas ēkas būvniecība SIA “VIZULO”  LED gaismekļu ražošanas jaudu un eksporta apjomu kāpināšanai</t>
  </si>
  <si>
    <t>Lauči, Iecava, Bauskas nov., LV-3913</t>
  </si>
  <si>
    <t>SIA "VIZULO"</t>
  </si>
  <si>
    <t>3.1.1.6/16/I/001</t>
  </si>
  <si>
    <t>Reģionālie biznesa inkubatori un radošo industriju inkubators</t>
  </si>
  <si>
    <t>3.2.1.1/16/A/017</t>
  </si>
  <si>
    <t>"AUTO ASOCIĀCIJA"</t>
  </si>
  <si>
    <t>3.2.1.2/16/I/001</t>
  </si>
  <si>
    <t>Starptautiskās konkurētspējas veicināšana</t>
  </si>
  <si>
    <t>3.2.1.2/16/I/002</t>
  </si>
  <si>
    <t>Latvijas starptautiskās konkurētspējas veicināšana tūrismā</t>
  </si>
  <si>
    <t>3.3.1.0/17/I/038</t>
  </si>
  <si>
    <t>Investīcijas uzņēmējdarbības dažādošanai un konkurētspējas uzlabošanai Balvu novadā.</t>
  </si>
  <si>
    <t>Mežaine, Krišjāņu pag., Balvu nov., LV-4574; Veldrītes, Rubeņi, Bērzkalnes pag., Balvu nov., LV-4591</t>
  </si>
  <si>
    <t>3.3.1</t>
  </si>
  <si>
    <t>Balvu novada pašvaldība</t>
  </si>
  <si>
    <t>3.3.1.0/18/I/001</t>
  </si>
  <si>
    <t>Jūrmalas ūdenstūrisma pakalpojumu infrastruktūras attīstība atbilstoši pilsētas ekonomiskajai specializācijai</t>
  </si>
  <si>
    <t>Straumes iela 1, Jūrmala, LV-2015; Straumes iela 1A, Jūrmala, LV-2015</t>
  </si>
  <si>
    <t>Jūrmalas valstspilsētas administrācija</t>
  </si>
  <si>
    <t>3.3.1.0/19/I/003</t>
  </si>
  <si>
    <t>Pilsētas atpūtas parka un jauniešu mājas izveide Kauguros</t>
  </si>
  <si>
    <t>Jūrmala; Mazā Nometņu iela, Jūrmala; Rūpniecības iela 13, Jūrmala, LV-2016; Talsu šoseja, Jūrmala; Telšu iela, Jūrmala</t>
  </si>
  <si>
    <t>3.3.1.0/19/I/005</t>
  </si>
  <si>
    <t>Tehniskās infrastruktūras sakārtošana uzņēmējdarbības attīstībai degradētajā teritorijā, 2.kārta</t>
  </si>
  <si>
    <t>Rubeņu ceļš 2G, Jelgava, LV-3002; Rubeņu ceļš 2H, Jelgava, LV-3002; Rubeņu ceļš 2I, Jelgava, LV-3002; Rubeņu ceļš 2T, Jelgava, LV-3002; Rubeņu ceļš 2U, Jelgava, LV-3002; Rubeņu ceļš 2V, Jelgava, LV-3002; Rubeņu ceļš, Jelgava</t>
  </si>
  <si>
    <t>Liepājas pilsētas pašvaldības iestāde "Liepājas pilsētas pašvaldības administrācija"</t>
  </si>
  <si>
    <t>3.3.1.0/20/I/011</t>
  </si>
  <si>
    <t>Preiļu pils 1.stāva atjaunošana komercdarbības attīstības nodrošināšanai</t>
  </si>
  <si>
    <t>Raiņa bulvāris 30, Preiļi, Preiļu nov., LV-5301</t>
  </si>
  <si>
    <t>Preiļu novada pašvaldība</t>
  </si>
  <si>
    <t>3.3.1.0/20/I/018</t>
  </si>
  <si>
    <t>Līvānu industriālās zonas infrastruktūras pielāgošana jaunu uzņēmumu izvietošanai un uzņēmējdarbības attīstības veicināšanai 2.kārta</t>
  </si>
  <si>
    <t>Celtniecības iela 7, Līvāni, Līvānu nov., LV-5316; Celtniecības iela 9, Līvāni, Līvānu nov., LV-5316</t>
  </si>
  <si>
    <t>Līvānu novada pašvaldība</t>
  </si>
  <si>
    <t>4.1.1.0/20/A/012</t>
  </si>
  <si>
    <t>Energoefektivitātes pasākumu ieviešana SIA "BRABANTIA LATVIA” ražotnē</t>
  </si>
  <si>
    <t>Darba iela 7, Pastende, Ģibuļu pag., Talsu nov., LV-3251</t>
  </si>
  <si>
    <t>SIA "BRABANTIA LATVIA"</t>
  </si>
  <si>
    <t>4.1.1.0/20/A/017</t>
  </si>
  <si>
    <t>Energoefektivitātes pasākumu ieviešana SIA “EMJ Metāls” ražotnē</t>
  </si>
  <si>
    <t>Džipi, Ķekavas pag., Ķekavas nov., LV-2123</t>
  </si>
  <si>
    <t>SIA "EMJ Metāls"</t>
  </si>
  <si>
    <t>4.1.1.0/20/A/038</t>
  </si>
  <si>
    <t>Enerģijas patēriņa samazināšanas pasākumi Inčukalna ražotnē, 2.kārta</t>
  </si>
  <si>
    <t>Plānupes iela 26, Inčukalns, Inčukalna pag., Siguldas nov., LV-2141</t>
  </si>
  <si>
    <t>"Rettenmeier Baltic Timber" SIA</t>
  </si>
  <si>
    <t>4.1.1.0/20/A/046</t>
  </si>
  <si>
    <t>Iekārtu nomaiņa energoefektivitātes uzlabošanai SIA Gammaplasts ražotnē</t>
  </si>
  <si>
    <t>Kandavas iela 14F, Rīga, LV-1083</t>
  </si>
  <si>
    <t>Sabiedrība ar ierobežotu atbildību "GAMMAPLASTS"</t>
  </si>
  <si>
    <t>4.1.1.0/20/A/048</t>
  </si>
  <si>
    <t>Energoefektivitātes pasākumu īstenošana zemnieku saimniecības "Lūsēni" ražotnē</t>
  </si>
  <si>
    <t>Lūsēni, Mežvidi, Mežvidu pag., Ludzas nov., LV-5725</t>
  </si>
  <si>
    <t>4.1.1.0/20/A/050</t>
  </si>
  <si>
    <t>Kompleksi risinājumi AS Rīgas Elektromašīnbūves Rūpnīcas energoefektivitātes paaugstināšanai 3.kārta</t>
  </si>
  <si>
    <t>Ganību dambis 43, Rīga, LV-1005; Ganību dambis 53, Rīga, LV-1005; Ganību dambis 61, Rīga, LV-1005</t>
  </si>
  <si>
    <t>4.2.1.1/16/I/001</t>
  </si>
  <si>
    <t>Atbalsts daudzdzīvokļu dzīvojamo māju energoefektivitātes paaugstināšanas pasākumu īstenošanai daudzdzīvokļu māju dzīvokļu īpašniekiem</t>
  </si>
  <si>
    <t>4.2.1</t>
  </si>
  <si>
    <t>Akciju sabiedrība "Attīstības finanšu institūcija Altum"</t>
  </si>
  <si>
    <t>4.2.1.2/17/I/003</t>
  </si>
  <si>
    <t>Energoefektivitātes paaugstināšana Daugavpils Universitātes dienesta viesnīcai Vaļņu ielā 29, Daugavpilī</t>
  </si>
  <si>
    <t>Vaļņu iela 29, Daugavpils, LV-5401</t>
  </si>
  <si>
    <t>Zeiferta iela 2, Olaine, Olaines nov., LV-2114</t>
  </si>
  <si>
    <t>Rīgas Tehniskās universitātes aģentūra "Rīgas Tehniskās universitātes Olaines Tehnoloģiju koledža"</t>
  </si>
  <si>
    <t>4.2.1.2/17/I/043</t>
  </si>
  <si>
    <t>Energoefektivitātes paaugstināšanas pasākumi Neatliekamās medicīniskās palīdzības dienesta Brigāžu atbalsta centra ēkā Nīcgales ielā 7, Rīgā</t>
  </si>
  <si>
    <t>Nīcgales iela 7, Rīga, LV-1035</t>
  </si>
  <si>
    <t>Valsts akciju sabiedrība "Valsts nekustamie īpašumi"</t>
  </si>
  <si>
    <t>Uliha iela 5, Liepāja, LV-3401</t>
  </si>
  <si>
    <t>4.2.1.2/18/I/019</t>
  </si>
  <si>
    <t>Energoefektivitātes paaugstināšana Valmieras drāmas teātrī Lāčplēša ielā 4, Valmierā</t>
  </si>
  <si>
    <t>Lāčplēša iela 4, Valmiera, Valmieras nov., LV-4201</t>
  </si>
  <si>
    <t>4.2.1.2/18/I/020</t>
  </si>
  <si>
    <t>Energoefektivitātes paaugstināšana ēkā Brīvības ielā 75, Rīgā</t>
  </si>
  <si>
    <t>Brīvības iela 75, Rīga, LV-1001</t>
  </si>
  <si>
    <t>4.2.1.2/18/I/021</t>
  </si>
  <si>
    <t>Latvijas Jūras akadēmijas Jūrskolas ēkas Lielupes ielā 1 k-8, Rīgā, energoefektivitātes paaugstināšana</t>
  </si>
  <si>
    <t>Lielupes iela 1 k-8, Rīga, LV-1016</t>
  </si>
  <si>
    <t>LATVIJAS JŪRAS AKADĒMIJA</t>
  </si>
  <si>
    <t>4.2.1.2/18/I/030</t>
  </si>
  <si>
    <t>Energoefektivitātes paaugstināšanas pasākumu īstenošana VSIA "Rīgas psihiatrijas un narkoloģijas centrs" ēkā Tvaika ielā 2, Rīgā</t>
  </si>
  <si>
    <t>Tvaika iela 2, Rīga, LV-1005</t>
  </si>
  <si>
    <t>Valsts sabiedrība ar ierobežotu atbildību "Rīgas psihiatrijas un narkoloģijas centrs"</t>
  </si>
  <si>
    <t>4.2.1.2/18/I/048</t>
  </si>
  <si>
    <t>Latvijas Jūras akadēmijas Jūrskolas ēkas Flotes ielā 12 k-4 energoefektivitātes paaugstināšana</t>
  </si>
  <si>
    <t>Flotes iela 12 k-4, Rīga, LV-1016</t>
  </si>
  <si>
    <t>Energoefektivitātes paaugstināšana ēkā Lāčplēša ielā 25, Rīgā</t>
  </si>
  <si>
    <t>Lāčplēša iela 25, Rīga, LV-1011</t>
  </si>
  <si>
    <t>4.2.1.2/18/I/054</t>
  </si>
  <si>
    <t>Energoefektivitātes uzlabošana Talsu ielā 1, Rīga.</t>
  </si>
  <si>
    <t>Talsu iela 1, Rīga, LV-1002</t>
  </si>
  <si>
    <t>Latvijas Teātra darbinieku savienība</t>
  </si>
  <si>
    <t>4.2.1.2/18/I/055</t>
  </si>
  <si>
    <t>Energoefektivitātes paaugstināšana ēkā A.Briāna ielā 13, Rīgā</t>
  </si>
  <si>
    <t>Aristida Briāna iela 13, Rīga, LV-1001</t>
  </si>
  <si>
    <t>SIA "Rīgas Austrumu klīniskā universitātes slimnīca"</t>
  </si>
  <si>
    <t>4.2.1.2/18/I/062</t>
  </si>
  <si>
    <t>Energoefektivitātes paaugstināšanas pasākumu īstenošana ēkai Merķeļa ielā 4, Rīgā</t>
  </si>
  <si>
    <t>Merķeļa iela 4, Rīga, LV-1050</t>
  </si>
  <si>
    <t>Valsts sabiedrība ar ierobežotu atbildību "Rīgas cirks"</t>
  </si>
  <si>
    <t>4.2.1.2/19/I/003</t>
  </si>
  <si>
    <t>Energoefektivitātes paaugstināšanas pasākumu īstenošana Bulduru Dārzkopības vidusskolas ēku kompleksā Viestura ielā 6, Jūrmalā</t>
  </si>
  <si>
    <t>Viestura iela 6, Jūrmala, LV-2010</t>
  </si>
  <si>
    <t>Sabiedrība ar ierobežotu atbildību Bulduru Dārzkopības vidusskola</t>
  </si>
  <si>
    <t>4.2.1.2/19/I/007</t>
  </si>
  <si>
    <t>Energoefektivitātes paaugstināšanas pasākumi Jēzusbaznīcas ielā 11, Rīgā</t>
  </si>
  <si>
    <t>Jēzusbaznīcas iela 11, Rīga, LV-1050</t>
  </si>
  <si>
    <t>Valsts sabiedrība ar ierobežotu atbildību "Šampētera nams"</t>
  </si>
  <si>
    <t>Profesionālās izglītības kompetences centrs "Kuldīgas Tehnoloģiju un tūrisma tehnikums"</t>
  </si>
  <si>
    <t>Paaugstināt valsts ēku Ezermalas ielā 8A, Rīgā, energoefektivitāti</t>
  </si>
  <si>
    <t>Ezermalas iela 10, Rīga, LV-1014; Ezermalas iela 10B, Rīga, LV-1014; Ezermalas iela 8A, Rīga, LV-1014</t>
  </si>
  <si>
    <t>Nodrošinājuma valsts aģentūra</t>
  </si>
  <si>
    <t>4.2.1.2/19/I/015</t>
  </si>
  <si>
    <t>Energoefektivitātes paaugstināšanas veicinošie pasākumi Latvijas Lauksaimniecības muzejā</t>
  </si>
  <si>
    <t>Celtnieku iela 12, Talsi, Talsu nov., LV-3201</t>
  </si>
  <si>
    <t>VALSTS TEHNISKĀS UZRAUDZĪBAS AĢENTŪRA</t>
  </si>
  <si>
    <t>4.2.1.2/19/I/016</t>
  </si>
  <si>
    <t>Energoefektivitātes paaugstināšana ēkā Krišjāņa Barona ielā 16/18, Rīgā</t>
  </si>
  <si>
    <t>Elizabetes iela 81, Rīga, LV-1050; Krišjāņa Barona iela 16/18, Rīga, LV-1050</t>
  </si>
  <si>
    <t>4.2.1.2/19/I/021</t>
  </si>
  <si>
    <t>Energoefektivitātes pasākumi Rīgas Tirdzniecības profesionālās vidusskolas ēkā</t>
  </si>
  <si>
    <t>Tomsona iela 3/5, Rīga, LV-1013</t>
  </si>
  <si>
    <t>Rīgas  Tirdzniecības profesionālā vidusskola</t>
  </si>
  <si>
    <t>Energoefektivitātes paaugstināšanas pasākumi VSAC „Kurzeme” filiāles „Veģi” ēkā</t>
  </si>
  <si>
    <t>Aprūpes centrs, Veģi, Abavas pag., Talsu nov., LV-3294</t>
  </si>
  <si>
    <t>Valsts sociālās aprūpes centrs „Kurzeme”</t>
  </si>
  <si>
    <t>4.2.1.2/20/I/004</t>
  </si>
  <si>
    <t>Energoefektivitātes paaugstināšanas pasākumu īstenošana Kuldīgas Tehnoloģiju un tūrisma tehnikuma Tehnoloģiju centra ēkā  Kalpaka ielā 1, Kuldīgā</t>
  </si>
  <si>
    <t>Kalpaka iela 1, Kuldīga, Kuldīgas nov., LV-3301</t>
  </si>
  <si>
    <t>4.2.1.2/20/I/006</t>
  </si>
  <si>
    <t>Energoefektivitātes paaugstināšana VSIA “Strenču psihoneiroloģiskā slimnīca” stacionāra 6.nodaļas ēkā</t>
  </si>
  <si>
    <t>Valkas iela 11, Strenči, Valmieras nov., LV-4730</t>
  </si>
  <si>
    <t>Valsts sabiedrība ar ierobežotu atbildību "Strenču psihoneiroloģiskā slimnīca"</t>
  </si>
  <si>
    <t>4.2.2.0/16/I/001</t>
  </si>
  <si>
    <t>Energoefektivitātes paaugstināšana Daugavpils pilsētas izglītības iestādes sporta zāles korpusā Marijas ielā 1D, Daugavpilī</t>
  </si>
  <si>
    <t>Marijas iela 1D, Daugavpils, LV-5404</t>
  </si>
  <si>
    <t>4.2.2.0/17/I/080</t>
  </si>
  <si>
    <t>Olaines novada pašvaldības ēkas energoefektivitātes paaugstināšana pirmsskolas izglītības iestādes izveidei</t>
  </si>
  <si>
    <t>Veselības iela 7, Olaine, Olaines nov., LV-2114</t>
  </si>
  <si>
    <t>Olaines novada pašvaldība</t>
  </si>
  <si>
    <t>4.2.2.0/17/I/101</t>
  </si>
  <si>
    <t>Preiļu novada pašvaldības ēkas energoefektivitātes uzlabošana Raiņa bulvārī 19, Preiļos</t>
  </si>
  <si>
    <t>Raiņa bulvāris 19, Preiļi, Preiļu nov., LV-5301</t>
  </si>
  <si>
    <t>Valmieras novada pašvaldība</t>
  </si>
  <si>
    <t>4.2.2.0/19/I/004</t>
  </si>
  <si>
    <t>Tautas nama vēsturiskās ēkas atjaunošana un energoefektivitātes paaugstināšana</t>
  </si>
  <si>
    <t>Vecpilsētas laukums 3, Jēkabpils, Jēkabpils nov., LV-5201</t>
  </si>
  <si>
    <t>Jēkabpils novada pašvaldība</t>
  </si>
  <si>
    <t>4.2.2.0/19/I/005</t>
  </si>
  <si>
    <t>Jūrmalas teātra ēkas energoefektivitātes paaugstināšana</t>
  </si>
  <si>
    <t>Muižas iela 7, Jūrmala, LV-2010</t>
  </si>
  <si>
    <t>4.2.2.0/19/I/007</t>
  </si>
  <si>
    <t>Jelgavas pilsētas pašvaldības izglītības iestādes “Jelgavas Tehnoloģiju vidusskola” energoefektivitātes paaugstināšana</t>
  </si>
  <si>
    <t>Meiju ceļš 9, Jelgava, LV-3007</t>
  </si>
  <si>
    <t>4.2.2.0/20/I/003</t>
  </si>
  <si>
    <t>Daudzfunkcionālā sociālo pakalpojumu centra ēkas Zirgu ielā 47A, Jelgavā energoefektivitātes paaugstināšana</t>
  </si>
  <si>
    <t>Zirgu iela 47A, Jelgava, LV-3001</t>
  </si>
  <si>
    <t>4.2.2.0/20/I/008</t>
  </si>
  <si>
    <t>"Saules kolektoru sistēmas uzstādīšana Krāslavas peldbaseina energoefektivitātes uzlabošanai"</t>
  </si>
  <si>
    <t>Raiņa iela 25, Krāslava, Krāslavas nov., LV-5601</t>
  </si>
  <si>
    <t>Krāslavas novada pašvaldība</t>
  </si>
  <si>
    <t>OGRES NOVADA PAŠVALDĪBA</t>
  </si>
  <si>
    <t>Smiltenes novada pašvaldība</t>
  </si>
  <si>
    <t>Kuldīgas novada pašvaldība</t>
  </si>
  <si>
    <t>4.2.2.0/20/I/016</t>
  </si>
  <si>
    <t>Skolas iela 2, Ļaudona, Ļaudonas pag., Madonas nov., LV-4862</t>
  </si>
  <si>
    <t>Madonas novada pašvaldība</t>
  </si>
  <si>
    <t>4.2.2.0/20/I/019</t>
  </si>
  <si>
    <t>Energoefektivitātes paaugstināšana un atjaunojamo enerģijas avotu izmantošana Rēzeknes pilsētas pašvaldības ēkā</t>
  </si>
  <si>
    <t>Zemnieku iela 16A, Rēzekne, LV-4601</t>
  </si>
  <si>
    <t>Rēzeknes valstspilsētas pašvaldība</t>
  </si>
  <si>
    <t>4.2.2.0/20/I/021</t>
  </si>
  <si>
    <t>Energoefektivitātes paaugstināšana PII "Vālodzīte"</t>
  </si>
  <si>
    <t>Spartaka iela 18, Tukums, Tukuma nov., LV-3101</t>
  </si>
  <si>
    <t>Tukuma novada pašvaldība</t>
  </si>
  <si>
    <t>Talsu novada pašvaldība</t>
  </si>
  <si>
    <t>Muzeja ēkas pārbūve, Liepājā</t>
  </si>
  <si>
    <t>Klāva Ukstiņa iela 7/9, Liepāja, LV-3401</t>
  </si>
  <si>
    <t>4.2.2.0/21/A/001</t>
  </si>
  <si>
    <t>Rēzeknes pilsētas pirmsskolas izglītības iestādes "Rotaļa" vienkāršota atjaunošana, V. Seiles iela 17, Rēzekne</t>
  </si>
  <si>
    <t>V. Seiles iela 17, Rēzekne, LV-4601</t>
  </si>
  <si>
    <t>4.2.2.0/21/A/003</t>
  </si>
  <si>
    <t>Pašpatēriņa saules elektrostaciju iegāde ar uzstādīšanu ūdenssaimniecības objektos Liepājā</t>
  </si>
  <si>
    <t>Sabiedrība ar ierobežotu atbildību "LIEPĀJAS ŪDENS"</t>
  </si>
  <si>
    <t>Sabiedrība ar ierobežotu atbildību "Mārupes komunālie pakalpojumi"</t>
  </si>
  <si>
    <t>4.2.2.0/21/A/007</t>
  </si>
  <si>
    <t>Drabešu Jaunās pamatskolas fasādes siltināšana, nodrošinot energoefektivitātes paaugstināšanu</t>
  </si>
  <si>
    <t>Drabešu skola, Drabeši, Drabešu pag., Cēsu nov., LV-4101</t>
  </si>
  <si>
    <t>Cēsu novada pašvaldība</t>
  </si>
  <si>
    <t>4.2.2.0/21/A/010</t>
  </si>
  <si>
    <t>Energoefektivitātes paaugstināšanas pasākumu īstenošana Siguldas pilsētas centralizētajā sadzīves kanalizācijas sistēmā</t>
  </si>
  <si>
    <t>Jaunlorupes, Siguldas pag., Siguldas nov., LV-2150</t>
  </si>
  <si>
    <t>Sabiedrība ar ierobežotu atbildību "SALTAVOTS"</t>
  </si>
  <si>
    <t>4.2.2.0/21/A/011</t>
  </si>
  <si>
    <t>SIA “Daugavpils ūdens” tehnoloģisko procesu energoefektivitātes paaugstināšana</t>
  </si>
  <si>
    <t>Atdzelzošanas stacija, Līksnas pag., Augšdaugavas nov., LV-5456; Daugavas iela 32, Daugavpils, LV-5401</t>
  </si>
  <si>
    <t>Sabiedrība ar ierobežotu atbildību "Daugavpils ūdens"</t>
  </si>
  <si>
    <t>Pašvaldības sabiedrība ar ierobežotu atbildību "Valgums-S"</t>
  </si>
  <si>
    <t>SIA "DOBELES ŪDENS"</t>
  </si>
  <si>
    <t>ALŪKSNES NOVADA PAŠVALDĪBA</t>
  </si>
  <si>
    <t>4.2.2.0/21/A/016</t>
  </si>
  <si>
    <t>Baltinavas muzeja ēkas energoefektivitātes paaugstināšana</t>
  </si>
  <si>
    <t>Tilžas iela 7, Baltinava, Baltinavas pag., Balvu nov., LV-4594</t>
  </si>
  <si>
    <t>4.2.2.0/21/A/018</t>
  </si>
  <si>
    <t>Rekavas vidusskolas darbnīcu ēkas energoefektivitātes paaugstināšana</t>
  </si>
  <si>
    <t>Skolas iela 1, Rekova, Šķilbēnu pag., Balvu nov., LV-4587</t>
  </si>
  <si>
    <t>4.2.2.0/21/A/019</t>
  </si>
  <si>
    <t>Rugāju pagasta pārvaldes ēkas energoefektivitātes paaugstināšana</t>
  </si>
  <si>
    <t>Kurmenes iela 48, Rugāji, Rugāju pag., Balvu nov., LV-4570</t>
  </si>
  <si>
    <t>4.2.2.0/21/A/021</t>
  </si>
  <si>
    <t>Saules paneļu uzstādīšana SIA "Krāslavas slimnīca"</t>
  </si>
  <si>
    <t>Rīgas iela 159, Krāslava, Krāslavas nov., LV-5601</t>
  </si>
  <si>
    <t>Sabiedrība ar ierobežotu atbildību "Krāslavas slimnīca"</t>
  </si>
  <si>
    <t>4.2.2.0/21/A/027</t>
  </si>
  <si>
    <t>SIA "Jēkabpils reģionālā slimnīca" energoefektivitātes uzlabošana</t>
  </si>
  <si>
    <t>Stadiona iela 1, Jēkabpils, Jēkabpils nov., LV-5201</t>
  </si>
  <si>
    <t>Sabiedrība ar ierobežotu atbildību "Jēkabpils reģionālā slimnīca"</t>
  </si>
  <si>
    <t>4.2.2.0/21/A/028</t>
  </si>
  <si>
    <t>Ēkas Acones ielā 4 energoefektivitātes uzlabošana</t>
  </si>
  <si>
    <t>Acones iela 4, Ulbroka, Stopiņu pag., Ropažu nov., LV-2130</t>
  </si>
  <si>
    <t>Ropažu novada pašvaldība</t>
  </si>
  <si>
    <t>4.2.2.0/21/A/030</t>
  </si>
  <si>
    <t>Maltas Bērnu un jauniešu centra ēkas energoefektivitātes paaugstināšana</t>
  </si>
  <si>
    <t>Parka iela 20, Malta, Maltas pag., Rēzeknes nov., LV-4630</t>
  </si>
  <si>
    <t>Rēzeknes novada pašvaldība</t>
  </si>
  <si>
    <t>4.2.2.0/21/A/031</t>
  </si>
  <si>
    <t>Rēznas pamatskolas ēkas energoefektivitātes paaugstināšana</t>
  </si>
  <si>
    <t>Skolas iela 2, Stoļerova, Stoļerovas pag., Rēzeknes nov., LV-4642</t>
  </si>
  <si>
    <t>4.2.2.0/21/A/032</t>
  </si>
  <si>
    <t>Lendžu administratīvās ēkas, t. sk., kultūras nama energoefektivitātes paaugstināšana</t>
  </si>
  <si>
    <t>Viraudas iela 3, Lendži, Lendžu pag., Rēzeknes nov., LV-4625</t>
  </si>
  <si>
    <t>4.2.2.0/21/A/033</t>
  </si>
  <si>
    <t>Viļānu Mūzikas un mākslas skolas jaunās ēkas energoefektivitātes paaugstināšana</t>
  </si>
  <si>
    <t>Kultūras laukums 1, Viļāni, Rēzeknes nov., LV-4650</t>
  </si>
  <si>
    <t>4.2.2.0/21/A/037</t>
  </si>
  <si>
    <t>Energoefektivitātes uzlabošanas pasākumi "Kastaņās", Sausnējas pagasts, Madonas novads</t>
  </si>
  <si>
    <t>Kastaņas, Sausnējas pag., Madonas nov., LV-4841</t>
  </si>
  <si>
    <t>4.2.2.0/21/A/039</t>
  </si>
  <si>
    <t>Ēkas daļas Svētes ielā 33, Jelgavā energoefektivitātes paaugstināšana</t>
  </si>
  <si>
    <t>Svētes iela 33, Jelgava, LV-3001</t>
  </si>
  <si>
    <t>4.2.2.0/21/A/040</t>
  </si>
  <si>
    <t>Jelgavas pamatskolas "Valdeka"- attīstības centra skolas ēkas energoefektivitātes paaugstināšana</t>
  </si>
  <si>
    <t>Institūta iela 4, Jelgava, LV-3004</t>
  </si>
  <si>
    <t>4.2.2.0/21/A/042</t>
  </si>
  <si>
    <t>Pansionāta ēkas Umurgā energoefektivitātes paaugstināšana</t>
  </si>
  <si>
    <t>Ulda Sproģa iela 9, Umurga, Umurgas pag., Limbažu nov., LV-4004</t>
  </si>
  <si>
    <t>Limbažu novada pašvaldība</t>
  </si>
  <si>
    <t>4.2.2.0/21/A/048</t>
  </si>
  <si>
    <t>Mazputniņš, Bebrene, Bebrenes pag., Augšdaugavas nov., LV-5439</t>
  </si>
  <si>
    <t>Augšdaugavas novada pašvaldības centrālā administrācija</t>
  </si>
  <si>
    <t>4.2.2.0/21/A/049</t>
  </si>
  <si>
    <t>Saules enerģijas stacijas izveidošana Slokas NAI teritorijā, Mežmalas ielā 41, Jūrmalā</t>
  </si>
  <si>
    <t>Mežmalas iela 41, Jūrmala, LV-2011</t>
  </si>
  <si>
    <t>Sabiedrība ar ierobežotu atbildību "Jūrmalas ūdens"</t>
  </si>
  <si>
    <t>4.2.2.0/21/A/051</t>
  </si>
  <si>
    <t>Energoefektivitātes paaugstināšana Jaungulbenes pirmsskolas izglītības iestādē "Pienenīte"</t>
  </si>
  <si>
    <t>Pienenīte, Jaungulbene, Jaungulbenes pag., Gulbenes nov., LV-4420</t>
  </si>
  <si>
    <t>Gulbenes novada pašvaldība</t>
  </si>
  <si>
    <t>4.2.2.0/21/A/052</t>
  </si>
  <si>
    <t>Līgo kultūras nama energoefektivitātes paaugstināšana</t>
  </si>
  <si>
    <t>Jaunstukmaņi, Līgo, Līgo pag., Gulbenes nov., LV-4421</t>
  </si>
  <si>
    <t>4.2.2.0/21/A/053</t>
  </si>
  <si>
    <t>Stāmerienas pagasta administratīvās ēkas "Vecstāmeriena" energoefektivitātes uzlabošana</t>
  </si>
  <si>
    <t>Vecstāmeriena, Stāmerienas pag., Gulbenes nov.</t>
  </si>
  <si>
    <t>4.2.2.0/21/A/055</t>
  </si>
  <si>
    <t>Energoefektivitātes paaugstināšana sabiedrībā balstītu sociālo pakalpojumu ēkai Bauskā, Slimnīcas ielā 4.</t>
  </si>
  <si>
    <t>Slimnīcas iela 4, Bauska, Bauskas nov., LV-3901</t>
  </si>
  <si>
    <t>Bauskas novada pašvaldība</t>
  </si>
  <si>
    <t>4.2.2.0/21/A/056</t>
  </si>
  <si>
    <t>Energoefektivitātes paaugstināšana veselības aprūpes pakalpojumu ēkai Bauskā, Slimnīcas ielā 4.</t>
  </si>
  <si>
    <t>Slimnīcas iela 3 - 4, Bauska, Bauskas nov., LV-3901</t>
  </si>
  <si>
    <t>4.2.2.0/21/A/057</t>
  </si>
  <si>
    <t>Preiļu novada pašvaldības ēkas energoefektivitātes paaugstināšana Preiļu Kultūras centrā, Raiņa bulvārī 28, Preiļos</t>
  </si>
  <si>
    <t>Raiņa bulvāris 28, Preiļi, Preiļu nov., LV-5301</t>
  </si>
  <si>
    <t>4.2.2.0/21/A/059</t>
  </si>
  <si>
    <t>Energoefektivitātes paaugstināšana Jaunpiebalgas vidusskolā Priežu ielā 8, Jaunpiebalgā, Jaunpiebalgas pagastā, Cēsu novadā</t>
  </si>
  <si>
    <t>Priežu iela 8, Jaunpiebalga, Jaunpiebalgas pag., Cēsu nov., LV-4125</t>
  </si>
  <si>
    <t>4.2.2.0/21/A/061</t>
  </si>
  <si>
    <t>Daugavpils būvniecības tehnikuma izglītības programmas īstenošanas vietas “Višķi” mācību korpusa ēkas atjaunošana un energoefektivitātes paaugstināšana</t>
  </si>
  <si>
    <t>18, Višķu tehnikums, Višķu pag., Augšdaugavas nov., LV-5481</t>
  </si>
  <si>
    <t>4.2.2.0/21/A/062</t>
  </si>
  <si>
    <t>Ēkas energoefektivitātes uzlabošana Arhitektu ielā 21, Daugavpilī</t>
  </si>
  <si>
    <t>Arhitektu iela 21, Daugavpils, LV-5410</t>
  </si>
  <si>
    <t>4.2.2.0/21/A/063</t>
  </si>
  <si>
    <t>Solāro elektrostaciju izbūve</t>
  </si>
  <si>
    <t>Krastupes iela 6, Ādaži, Ādažu nov., LV-2164; Smilgu iela 26, Ādaži, Ādažu nov., LV-2164</t>
  </si>
  <si>
    <t>Sabiedrība ar ierobežotu atbildību "Ādažu Ūdens"</t>
  </si>
  <si>
    <t>4.2.2.0/21/A/064</t>
  </si>
  <si>
    <t>Energoefektivitātes paaugstināšanas pasākumu īstenošana  pašvaldības ēkā Lielā ielā 7, Staicelē, Limbažu novadā</t>
  </si>
  <si>
    <t>Lielā iela 7, Staicele, Limbažu nov., LV-4043</t>
  </si>
  <si>
    <t>Saldus novada pašvaldība</t>
  </si>
  <si>
    <t>4.2.2.0/21/A/067</t>
  </si>
  <si>
    <t>Ēkas Raiņa iela 7, Saulkrastos energoefektivitātes uzlabošana</t>
  </si>
  <si>
    <t>Raiņa iela 7, Saulkrasti, Saulkrastu nov., LV-2160</t>
  </si>
  <si>
    <t>Saulkrastu novada pašvaldība</t>
  </si>
  <si>
    <t>4.2.2.0/21/A/068</t>
  </si>
  <si>
    <t>Ulbrokas mūzikas un mākslas skolas ēkas energoefektivitātes uzlabošana</t>
  </si>
  <si>
    <t>Institūta iela 1B, Ulbroka, Stopiņu pag., Ropažu nov., LV-2130</t>
  </si>
  <si>
    <t>4.2.2.0/21/A/072</t>
  </si>
  <si>
    <t>Pašvaldības pakalpojumu centra Valmieras ielā 13, Rencēnos energoefektivitātes paaugstināšana</t>
  </si>
  <si>
    <t>Valmieras iela 13, Rencēni, Rencēnu pag., Valmieras nov., LV-4232</t>
  </si>
  <si>
    <t>4.2.2.0/21/A/073</t>
  </si>
  <si>
    <t>Pašvaldības ēkas Vaidavā, Skolas ielā 1 energoefektivitātes uzlabošana</t>
  </si>
  <si>
    <t>Skolas iela 1, Vaidava, Vaidavas pag., Valmieras nov., LV-4228</t>
  </si>
  <si>
    <t>4.2.2.0/21/A/074</t>
  </si>
  <si>
    <t>Sociālās aprūpes centra "Tērvete" ēkas energoefektivitātes uzlabošana</t>
  </si>
  <si>
    <t>Mežmalieši, Tērvetes pag., Dobeles nov., LV-3730</t>
  </si>
  <si>
    <t>Dobeles novada pašvaldība</t>
  </si>
  <si>
    <t>4.2.2.0/21/A/076</t>
  </si>
  <si>
    <t>Energoefektivitātes paaugstināšanas darbi Rīgas 9.vidusskolas ēkā Stāmerienas ielā 8, Rīgā</t>
  </si>
  <si>
    <t>Stāmerienas iela 8, Rīga, LV-1006</t>
  </si>
  <si>
    <t>4.2.2.0/21/A/078</t>
  </si>
  <si>
    <t>Energoefektivitātes paaugstināšanas darbi Rīgas Jauno tehniķu centra ēkā Bauskas ielā 88, Rīgā</t>
  </si>
  <si>
    <t>Bauskas iela 88, Rīga, LV-1004</t>
  </si>
  <si>
    <t>4.2.2.0/21/A/079</t>
  </si>
  <si>
    <t>Preiļu novada pašvaldības Aglonas pirmsskolas izglītības iestādes energoefektivitātes paaugstināšana</t>
  </si>
  <si>
    <t>Jaudzemu iela 7A, Aglona, Aglonas pag., Preiļu nov., LV-5304</t>
  </si>
  <si>
    <t>4.2.2.0/21/A/081</t>
  </si>
  <si>
    <t>Saules paneļu sistēmas uzstādīšana  Talsu notekūdeņu attīrīšanas iekārtās, Ģibuļu pagasts, Talsu novads un ūdens atdzelžošanas stacijā Daģu iela 3, Talsi pašpatēriņa elektroenerģijas ražošanai</t>
  </si>
  <si>
    <t>Attīrīšanas iekārtas, Ģibuļu pag., Talsu nov., LV-3251; Kārļa Mīlenbaha iela, Talsi, Talsu nov.</t>
  </si>
  <si>
    <t>SIA "TALSU ŪDENS"</t>
  </si>
  <si>
    <t>4.2.2.0/21/A/082</t>
  </si>
  <si>
    <t>Energoefektivitātes paaugstināšanas darbi sporta skolas “Arkādija” Rīgas sporta manēžas ēkā Kojusalas ielā 9, Rīgā</t>
  </si>
  <si>
    <t>Kojusalas iela 9, Rīga, LV-1003</t>
  </si>
  <si>
    <t>4.2.2.0/21/A/084</t>
  </si>
  <si>
    <t>Energoefektivitātes paaugstināšanas darbi Rīgas pašvaldības kultūras iestāžu apvienības Kultūras centra “Iļģuciems” ēkā Lidoņu ielā 27 k-2, Rīgā</t>
  </si>
  <si>
    <t>Lidoņu iela 27 k-2, Rīga, LV-1055</t>
  </si>
  <si>
    <t>4.2.2.0/21/A/085</t>
  </si>
  <si>
    <t>SIA "JELGAVAS ŪDENS" Hlorētavas ēkas energoefektivitātes paaugstināšana</t>
  </si>
  <si>
    <t>Lapskalna iela 22, Jelgava, LV-3007</t>
  </si>
  <si>
    <t>Sabiedrība ar ierobežotu atbildību "JELGAVAS ŪDENS"</t>
  </si>
  <si>
    <t>4.2.2.0/21/A/086</t>
  </si>
  <si>
    <t>Baldones pilsētas pārvaldes ēkas Pārupes iela 3, Baldone, Ķekavas novads, energoefektivitātes paaugstināšana</t>
  </si>
  <si>
    <t>Pārupes iela 3, Baldone, Ķekavas nov., LV-2125</t>
  </si>
  <si>
    <t>Ķekavas novada pašvaldība</t>
  </si>
  <si>
    <t>4.2.2.0/21/A/087</t>
  </si>
  <si>
    <t>SIA "JELGAVAS ŪDENS" Ūdenssaimniecības infrastruktūras energoefektivitātes paaugstināšana</t>
  </si>
  <si>
    <t>Jaunais ceļš 11, Jelgava, LV-3002; Lapskalna iela 22, Jelgava, LV-3007</t>
  </si>
  <si>
    <t>4.2.2.0/21/A/088</t>
  </si>
  <si>
    <t>Pašvaldības pirmsskolas izglītības iestādes "Ieviņa", Ķekava, Ķekavas novads energoefektivitātes paaugstināšana</t>
  </si>
  <si>
    <t>Gaismas iela 25, Ķekava, Ķekavas nov., LV-2123</t>
  </si>
  <si>
    <t>4.2.2.0/21/A/089</t>
  </si>
  <si>
    <t>Pašvaldības ēkas Skolas iela 2, Ķekava, Ķekavas novads energoefektivitātes paaugstināšana</t>
  </si>
  <si>
    <t>Skolas iela 2, Ķekava, Ķekavas nov., LV-2123</t>
  </si>
  <si>
    <t>4.2.2.0/21/A/090</t>
  </si>
  <si>
    <t>Ķekavas kultūras nama energoefektivitātes paaugstināšana</t>
  </si>
  <si>
    <t>Gaismas iela 17, Ķekava, Ķekavas nov., LV-2123</t>
  </si>
  <si>
    <t>4.2.2.0/21/A/092</t>
  </si>
  <si>
    <t>Pašvaldības struktūrvienību ēkas ,,Pagastmāja”, Vietalvā, Vietalvas pagastā, Aizkraukles novadā, energoefektivitātes paaugstināšana</t>
  </si>
  <si>
    <t>Pagastmāja, Vietalva, Vietalvas pag., Aizkraukles nov., LV-5109</t>
  </si>
  <si>
    <t>Aizkraukles novada pašvaldība</t>
  </si>
  <si>
    <t>4.2.2.0/22/A/001</t>
  </si>
  <si>
    <t>Balvu mākslas skolas ēkas energoefektivitātes paaugstināšana</t>
  </si>
  <si>
    <t>Teātra iela 2, Balvi, Balvu nov., LV-4501</t>
  </si>
  <si>
    <t>4.2.2.0/22/A/002</t>
  </si>
  <si>
    <t>Energoefektivitātes paaugstināšana Aleksandra Bieziņa Raiskuma pamatskolā Raiskumā, Raiskuma pagastā, Cēsu novadā</t>
  </si>
  <si>
    <t>Dzelmes 5, Raiskums, Raiskuma pag., Cēsu nov., LV-4146</t>
  </si>
  <si>
    <t>4.2.2.0/22/A/003</t>
  </si>
  <si>
    <t>LĪVU PIRMSSKOLAS IZGLĪTĪBAS IESTĀDES, “Līvu skola”, Krīvos, Vaives pag., Cēsu novadā, ēkas energoefektivitātes paaugstināšana</t>
  </si>
  <si>
    <t>Līvu skola, Krīvi, Vaives pag., Cēsu nov., LV-4136</t>
  </si>
  <si>
    <t>4.2.2.0/22/A/006</t>
  </si>
  <si>
    <t>Energoefektivitātes uzlabošanas pasākumi Skolas ielā 4, Degumnieki, Ošupes pagasts, Madonas novads</t>
  </si>
  <si>
    <t>Skolas iela 4, Degumnieki, Ošupes pag., Madonas nov., LV-4833</t>
  </si>
  <si>
    <t>4.2.2.0/22/A/007</t>
  </si>
  <si>
    <t>Gulbenes mūzikas skolas ēkas energoefektivitātes paaugstināšana</t>
  </si>
  <si>
    <t>O. Kalpaka iela 43, Gulbene, Gulbenes nov., LV-4401</t>
  </si>
  <si>
    <t>4.2.2.0/22/A/009</t>
  </si>
  <si>
    <t>Olaines novada pašvaldības administratīvās ēkas Zemgales ielā 33 energoefektivitātes paaugstināšana</t>
  </si>
  <si>
    <t>Zemgales iela 33, Olaine, Olaines nov., LV-2114</t>
  </si>
  <si>
    <t>4.2.2.0/22/A/011</t>
  </si>
  <si>
    <t>Sociālās daudzdzīvokļu ēkas energoefektivitātes paaugstināšanas pasākumi Miera ielā 14, Varakļānos</t>
  </si>
  <si>
    <t>Miera iela 14, Varakļāni, Varakļānu nov., LV-4838</t>
  </si>
  <si>
    <t>Varakļānu novada pašvaldība</t>
  </si>
  <si>
    <t>4.3.1.0/17/A/042</t>
  </si>
  <si>
    <t>Centralizētās siltumapgādes pārvades un sadales sistēmas efektivitātes paaugstināšana Ogres pilsētā</t>
  </si>
  <si>
    <t>Ogre, Ogres nov.</t>
  </si>
  <si>
    <t>Sabiedrība ar ierobežotu atbildību "Ogres Namsaimnieks"</t>
  </si>
  <si>
    <t>Sabiedrība ar ierobežotu atbildību "Jūrmalas siltums"</t>
  </si>
  <si>
    <t>4.3.1.0/18/A/014</t>
  </si>
  <si>
    <t>I, IX un XIV siltumtīklu maģistrāles pārbūve Daugavpilī</t>
  </si>
  <si>
    <t>Daugavpils</t>
  </si>
  <si>
    <t>Pašvaldības akciju sabiedrība "Daugavpils siltumtīkli"</t>
  </si>
  <si>
    <t>4.3.1.0/18/A/039</t>
  </si>
  <si>
    <t>Siltumtīklu izbūve Ilūkstē</t>
  </si>
  <si>
    <t>Ilūkste, Augšdaugavas nov.</t>
  </si>
  <si>
    <t>SIA "EcoHeat Latvia"</t>
  </si>
  <si>
    <t>4.3.1.0/18/A/040</t>
  </si>
  <si>
    <t>Siltumavota pārbūve Ilūkstē</t>
  </si>
  <si>
    <t>Jēkabpils iela 16, Ilūkste, Augšdaugavas nov., LV-5447</t>
  </si>
  <si>
    <t>4.3.1.0/22/A/001</t>
  </si>
  <si>
    <t>Biokurināmā katlu mājas ar jaudu 48MW izbūve Rencēnu ielā 30, Rīgā</t>
  </si>
  <si>
    <t>Rencēnu iela 30, Rīga, LV-1073</t>
  </si>
  <si>
    <t>SIA "Rīgas BioEnerģija"</t>
  </si>
  <si>
    <t>4.3.1.0/22/A/002</t>
  </si>
  <si>
    <t>Biomasas katlu mājas izbūve, īstenojot pāreju no fosilajiem energoresursiem uz atjaunojamajiem energoresursiem Jūrmalā, Kauguros</t>
  </si>
  <si>
    <t>Nometņu iela 21A, Jūrmala, LV-2016</t>
  </si>
  <si>
    <t>4.3.1.0/22/A/004</t>
  </si>
  <si>
    <t>Fosilā kurināmā aizstāšana Liepājā</t>
  </si>
  <si>
    <t>Slimnīcas iela 2, Liepāja, LV-3414</t>
  </si>
  <si>
    <t>SIA "LIEPĀJAS ENERĢIJA"</t>
  </si>
  <si>
    <t>4.3.1.0/22/A/010</t>
  </si>
  <si>
    <t>Fosilā kurināmā aizstāšana Daugmalē, Ķekavas novadā</t>
  </si>
  <si>
    <t>Bāliņi, Daugmale, Daugmales pag., Ķekavas nov., LV-2124; Daugmales pag., Ķekavas nov.; Krāces, Daugmale, Daugmales pag., Ķekavas nov., LV-2124; Salnas, Daugmale, Daugmales pag., Ķekavas nov., LV-2124</t>
  </si>
  <si>
    <t>Sabiedrība ar ierobežotu atbildību "Ķekavas nami"</t>
  </si>
  <si>
    <t>4.3.1.0/22/A/011</t>
  </si>
  <si>
    <t>Fosilā kurināmā aizstāšana Valdlaučos, Ķekavas novadā</t>
  </si>
  <si>
    <t>Meistaru iela 5, Valdlauči, Ķekavas pag., Ķekavas nov., LV-1076</t>
  </si>
  <si>
    <t>4.3.1.0/22/A/013</t>
  </si>
  <si>
    <t>Fosilā kurināmā aizstāšana Ķieģeļu ielā, Jēkabpilī</t>
  </si>
  <si>
    <t>Ķieģeļu iela 13, Jēkabpils, Jēkabpils nov., LV-5202; Ķieģeļu iela 13D, Jēkabpils, Jēkabpils nov., LV-5202; Ķieģeļu iela, Jēkabpils, Jēkabpils nov.</t>
  </si>
  <si>
    <t>Sabiedrība ar ierobežotu atbildību "Jēkabpils siltums"</t>
  </si>
  <si>
    <t>SIA "SALDUS KOMUNĀLSERVISS"</t>
  </si>
  <si>
    <t>4.3.1.0/22/A/017</t>
  </si>
  <si>
    <t>Fosilā kurināmā aizstāšana un efektivitātes paaugstināšana Ezerē, Saldus novadā</t>
  </si>
  <si>
    <t>Parka iela 7A, Ezere, Ezeres pag., Saldus nov., LV-3891</t>
  </si>
  <si>
    <t>4.3.1.0/22/A/019</t>
  </si>
  <si>
    <t>Fosilā kurināmā aizstāšana un efektivitātes paaugstināšana Pampāļos, Saldus novadā</t>
  </si>
  <si>
    <t>Pampāļi, Pampāļu pag., Saldus nov.</t>
  </si>
  <si>
    <t>4.3.1.0/22/A/024</t>
  </si>
  <si>
    <t>Kurināmā diversifikācija esošajā dabas gāzes katlu mājā Kalnciema ceļā 109B, Jelgavā</t>
  </si>
  <si>
    <t>Kalnciema ceļš 109B, Jelgava, LV-3002</t>
  </si>
  <si>
    <t>SIA Gren Jelgava</t>
  </si>
  <si>
    <t>4.3.1.0/22/A/030</t>
  </si>
  <si>
    <t>Kurināmā diversifikācija esošajā dabas gāzes katlu mājā Neretas ielā 10A, Jelgavā</t>
  </si>
  <si>
    <t>Neretas iela 10A, Jelgava, LV-3002</t>
  </si>
  <si>
    <t>4.3.1.0/22/A/033</t>
  </si>
  <si>
    <t>Biokurināmā katlumājas tehnoloģisko iekārtu uzstādīšana Siguldā</t>
  </si>
  <si>
    <t>Pulkveža Brieža iela 109, Sigulda, Siguldas nov., LV-2150</t>
  </si>
  <si>
    <t>SIA Adven Sigulda</t>
  </si>
  <si>
    <t>4.3.1.0/22/A/034</t>
  </si>
  <si>
    <t>Siltumavota efektivitātes paaugstināšana Cēsīs, Bērzaines ielas kvartālā</t>
  </si>
  <si>
    <t>Adven Latvia SIA</t>
  </si>
  <si>
    <t>4.3.1.0/22/A/036</t>
  </si>
  <si>
    <t>Fosilā kurināmā aizstāšana Olainē</t>
  </si>
  <si>
    <t>Jelgavas iela 4, Olaine, Olaines nov., LV-2114</t>
  </si>
  <si>
    <t>Akciju sabiedrība "OLAINES ŪDENS UN SILTUMS"</t>
  </si>
  <si>
    <t>4.3.1.0/22/A/037</t>
  </si>
  <si>
    <t>Fosilā kurināmā aizstāšana un efektivitātes paaugstināšana Tvaika ielā, Jēkabpilī</t>
  </si>
  <si>
    <t>Tvaika iela 4, Jēkabpils, Jēkabpils nov., LV-5201</t>
  </si>
  <si>
    <t>4.3.1.0/22/A/038</t>
  </si>
  <si>
    <t>Šķeldas siltumavota jaunbūve Valmierā, Ausekļa ielas kvartālā</t>
  </si>
  <si>
    <t>Ausekļa iela 30, Valmiera, Valmieras nov., LV-4201</t>
  </si>
  <si>
    <t>Akciju sabiedrība "VALMIERAS ENERĢIJA"</t>
  </si>
  <si>
    <t>4.3.1.0/22/A/040</t>
  </si>
  <si>
    <t>Pāreja uz atjaunojamiem energoresursiem katlu mājā Tulpju ielā 5, Carnikavā</t>
  </si>
  <si>
    <t>Tulpju iela 5, Carnikava, Carnikavas pag., Ādažu nov., LV-2163</t>
  </si>
  <si>
    <t>Ādažu novada pašvaldības aģentūra "Carnikavas Komunālserviss"</t>
  </si>
  <si>
    <t>4.3.1.0/22/A/048</t>
  </si>
  <si>
    <t>Siltumi, Tārgale, Tārgales pag., Ventspils nov., LV-3621</t>
  </si>
  <si>
    <t>SIA "VNK serviss"</t>
  </si>
  <si>
    <t>4.3.1.0/22/A/049</t>
  </si>
  <si>
    <t>Ķiršu iela 2, Piltene, Ventspils nov., LV-3620</t>
  </si>
  <si>
    <t>4.3.1.0/22/A/050</t>
  </si>
  <si>
    <t>Fosilā kurināmā aizstāšana Daugavpilī</t>
  </si>
  <si>
    <t>Silikātu iela 8, Daugavpils, LV-5404</t>
  </si>
  <si>
    <t>4.3.1.0/22/A/054</t>
  </si>
  <si>
    <t>Energoefektivitātes paaugstināšana pansionāta “Lauciene” katlu mājā</t>
  </si>
  <si>
    <t>Pansionāts, Lauciene, Laucienes pag., Talsu nov., LV-3285</t>
  </si>
  <si>
    <t>SIA "TALSU NAMSAIMNIEKS"</t>
  </si>
  <si>
    <t>4.3.1.0/22/A/063</t>
  </si>
  <si>
    <t>"Rēzeknes pilsētas Centra rajona katlu mājas efektivitātes paaugstināšana, aizvietojot fosilā kurināmā siltumavotu ar atjaunojamos energoresursus izmantojošu siltumavotu"</t>
  </si>
  <si>
    <t>N. Rancāna iela 5, Rēzekne, LV-4601; Rīgas iela 1, Rēzekne, LV-4601</t>
  </si>
  <si>
    <t>Sabiedrība ar ierobežotu atbildību "Rēzeknes siltumtīkli"</t>
  </si>
  <si>
    <t>4.3.1.0/22/A/070</t>
  </si>
  <si>
    <t>Fosilā siltumražošanas avota aizstāšana ar atjaunojamo energoresursu siltumražošanas avotiem</t>
  </si>
  <si>
    <t>Elīzes iela 10, Kadaga, Ādažu pag., Ādažu nov., LV-2103</t>
  </si>
  <si>
    <t>SIA "BALTENEKO"</t>
  </si>
  <si>
    <t>4.5.1.1/20/I/001</t>
  </si>
  <si>
    <t>Videi draudzīga sabiedriskā transporta attīstība Daugavpils pilsētā, 2.kārta</t>
  </si>
  <si>
    <t>4.5.1</t>
  </si>
  <si>
    <t>Akciju sabiedrība "Daugavpils satiksme"</t>
  </si>
  <si>
    <t>4.5.1.1/20/I/002</t>
  </si>
  <si>
    <t>Tramvaja līnijas un piegulošās teritorijas pārbūve 2.kārta</t>
  </si>
  <si>
    <t>Avotu iela, Liepāja; Friča Brīvzemnieka iela, Liepāja; Graudu iela, Liepāja; Katoļu iela, Liepāja; Krišjāņa Valdemāra iela, Liepāja; Kungu iela, Liepāja; Lielā iela, Liepāja; Ludviķa iela, Liepāja; Peldu iela, Liepāja; Rožu laukums, Liepāja</t>
  </si>
  <si>
    <t>Sabiedrība ar ierobežotu atbildību "LIEPĀJAS TRAMVAJS"</t>
  </si>
  <si>
    <t>4.5.1.1/21/I/001</t>
  </si>
  <si>
    <t>Rīgas un Pierīgas pasažieru pārvadāšanai nepieciešamo elektrovilcienu iegāde</t>
  </si>
  <si>
    <t>Akciju sabiedrība "Pasažieru vilciens"</t>
  </si>
  <si>
    <t>4.5.1.1/21/I/004</t>
  </si>
  <si>
    <t>Tramvaja līnijas un piegulošās teritorijas pārbūve Liepājā, 4.kārta</t>
  </si>
  <si>
    <t>Brīvības iela, Liepāja; Dzelzceļnieku iela, Liepāja; Grobiņas iela, Liepāja; Klaipēdas iela, Liepāja; Krišjāņa Valdemāra iela, Liepāja; Rīgas iela, Liepāja</t>
  </si>
  <si>
    <t>4.5.1.1/21/I/005</t>
  </si>
  <si>
    <t>Videi draudzīga un integrēta mobilitāte Daugavpils pilsētā</t>
  </si>
  <si>
    <t>4.5.1.1/22/I/001</t>
  </si>
  <si>
    <t>Rīgas tramvaja infrastruktūras pielāgošana zemās grīdas tramvaja parametriem</t>
  </si>
  <si>
    <t>11. novembra krastmala 33, Rīga, LV-1050; 13. janvāra iela 5, Rīga, LV-1050; Abrenes iela 13, Rīga, LV-1003; Abrenes iela, Rīga; Aviācijas iela 1C, Rīga, LV-1057; Aviācijas iela, Rīga; Baltā iela, Rīga; Buļļu iela, Rīga; Centrāltirgus iela, Rīga; Dagmāras iela, Rīga; Daugavgrīvas iela, Rīga; Dārzciema iela 86, Rīga, LV-1073; Dzirciema iela, Rīga; Dzirnavu iela, Rīga; Eiženijas iela, Rīga; Firsa Sadovņikova iela, Rīga; Fridriķa iela, Rīga; Jūrmalas gatve, Rīga; Ķengaraga iela 3A, Rīga, LV-1063; Ķengaraga iela, Rīga; Lāčplēša iela, Rīga; Lilijas iela, Rīga; Lubānas iela, Rīga; Maskavas iela, Rīga; Mazā Krasta iela, Rīga; Plostu iela, Rīga; Pulka iela, Rīga; Purva iela, Rīga; Pūpolu iela, Rīga; Rēznas iela, Rīga; Riepnieku iela, Rīga; Rūsiņa iela, Rīga; Sēlpils iela, Rīga; Skrindu iela, Rīga; Slokas iela 54B, Rīga, LV-1007; Slokas iela, Rīga; Vilhelma Kreslera iela, Rīga; Viļņas iela, Rīga; Vircavas iela, Rīga</t>
  </si>
  <si>
    <t>Rīgas pašvaldības sabiedrība ar ierobežotu atbildību "Rīgas satiksme"</t>
  </si>
  <si>
    <t>4.5.1.2/21/I/002</t>
  </si>
  <si>
    <t>Elektroautobusa iegāde Valmieras pilsētai</t>
  </si>
  <si>
    <t>Brandeļi, Brandeļi, Kocēnu pag., Valmieras nov., LV-4220</t>
  </si>
  <si>
    <t>Sabiedrība ar ierobežotu atbildību "VTU VALMIERA"</t>
  </si>
  <si>
    <t>4.5.1.2/21/I/003</t>
  </si>
  <si>
    <t>Videi draudzīgu autobusu iegāde Daugavpils pilsētai</t>
  </si>
  <si>
    <t>Kārklu iela 24, Daugavpils, LV-5401</t>
  </si>
  <si>
    <t>4.5.1.2/22/I/001</t>
  </si>
  <si>
    <t>Papildu elektroautobusa iegāde Valmieras pilsētai</t>
  </si>
  <si>
    <t>4.5.1.2/22/I/002</t>
  </si>
  <si>
    <t>Elektroautobusu iegāde Rīgas valstspilsētai</t>
  </si>
  <si>
    <t>Vestienas iela 35, Rīga, LV-1035</t>
  </si>
  <si>
    <t>4.5.1.2/22/I/003</t>
  </si>
  <si>
    <t>Videi draudzīgu autobusu iegāde Jēkabpils pilsētai 4</t>
  </si>
  <si>
    <t>Akurāteri, Salas pag., Jēkabpils nov., LV-5230</t>
  </si>
  <si>
    <t>Sabiedrība ar ierobežotu atbildību "Jēkabpils autobusu parks"</t>
  </si>
  <si>
    <t>4.5.1.2/22/I/004</t>
  </si>
  <si>
    <t>Videi draudzīgu autobusu iegāde Daugavpils pilsētai, 2.kārta</t>
  </si>
  <si>
    <t>5.1.1.0/17/I/003</t>
  </si>
  <si>
    <t>Rīga</t>
  </si>
  <si>
    <t>Rīgas domes Pilsētas attīstības departaments</t>
  </si>
  <si>
    <t>5.1.1.0/17/I/008</t>
  </si>
  <si>
    <t>Lielupes radīto plūdu un krasta erozijas risku apdraudējumu novēršanas pasākumi Dubultos–Majoros–Dzintaros</t>
  </si>
  <si>
    <t>Jaunā iela 70, Jūrmala, LV-2015; Rīgas iela 2A, Jūrmala, LV-2015; Rīgas iela 6A, Jūrmala, LV-2015; Straumes iela 1A, Jūrmala, LV-2015</t>
  </si>
  <si>
    <t>5.1.1.0/17/I/009</t>
  </si>
  <si>
    <t>Novērst plūdu un krasta erozijas risku apdraudējumu Ādažu novadā, pirmā daļa</t>
  </si>
  <si>
    <t>Kadaga, Ādažu pag., Ādažu nov.</t>
  </si>
  <si>
    <t>Ādažu novada pašvaldība</t>
  </si>
  <si>
    <t>5.1.2</t>
  </si>
  <si>
    <t>Valsts sabiedrība ar ierobežotu atbildību "Zemkopības ministrijas nekustamie īpašumi"</t>
  </si>
  <si>
    <t>5.1.2.0/19/I/001</t>
  </si>
  <si>
    <t>Strimenu poldera sūkņu stacijas pārbūve Pelēču pagastā, Preiļu novadā</t>
  </si>
  <si>
    <t>Pelēču pag., Preiļu nov.</t>
  </si>
  <si>
    <t>5.1.2.0/19/I/002</t>
  </si>
  <si>
    <t>Valsts nozīmes meliorācijas sistēmas – zemteka Mazā Rēzeknīte, ŪSIK kods 4234442:01, pik. 00/00-02/92 pārbūve Nagļu, Rikavas pagastā, Rēzeknes novadā</t>
  </si>
  <si>
    <t>Nagļu pag., Rēzeknes nov.</t>
  </si>
  <si>
    <t>5.1.2.0/20/I/002</t>
  </si>
  <si>
    <t>Valsts nozīmes ūdensnotekas Iecava, ŪSIK kods 384:01, pik.13/70-197/90 atjaunošana Jelgavas pilsētā, Jelgavas novadā un Ozolnieku novadā</t>
  </si>
  <si>
    <t>Jelgava; Jelgavas nov.</t>
  </si>
  <si>
    <t>5.1.2.0/20/I/003</t>
  </si>
  <si>
    <t>Valgundes 1. vasaras poldera sūkņu stacijas pārbūve Valgundes pagastā, Jelgavas novadā</t>
  </si>
  <si>
    <t>Valgundes pag., Jelgavas nov.</t>
  </si>
  <si>
    <t>5.1.2.0/20/I/004</t>
  </si>
  <si>
    <t>Dziļaunes poldera sūkņu stacijas pārbūve Bērzpils pagastā, Balvu novadā</t>
  </si>
  <si>
    <t>Bērzpils pag., Balvu nov.</t>
  </si>
  <si>
    <t>5.2.1.2/17/A/002</t>
  </si>
  <si>
    <t>Gurnicas, Ķekavas pag., Ķekavas nov., LV-2123</t>
  </si>
  <si>
    <t>Sabiedrība ar ierobežotu atbildību "Clean R"</t>
  </si>
  <si>
    <t>5.2.1.2/17/A/005</t>
  </si>
  <si>
    <t>SIA “NORDIC PLAST” polimēru pārstrādes parks</t>
  </si>
  <si>
    <t>Elejas iela 1, Grēnes, Olaines pag., Olaines nov., LV-2127; Rūpnīcu iela 4, Olaine, Olaines nov., LV-2114</t>
  </si>
  <si>
    <t>Sabiedrība ar ierobežotu atbildību "NORDIC PLAST"</t>
  </si>
  <si>
    <t>5.2.1.2/17/A/008</t>
  </si>
  <si>
    <t>Nolietotu akumulatoru pārstrādes iekārtu iegāde un uzstādīšana uzņēmumā SIA "Ecolead"</t>
  </si>
  <si>
    <t>Siguldas novada pašvaldība</t>
  </si>
  <si>
    <t>5.2.1.2/20/A/003</t>
  </si>
  <si>
    <t>“Bioloģiski noārdāmo atkritumu pārstrādes iekārtu izveide  poligonā “Cinīši””</t>
  </si>
  <si>
    <t>Sabiedrība ar ierobežotu atbildību "ATKRITUMU APSAIMNIEKOŠANAS DIENVIDLATGALES STARPPAŠVALDĪBU ORGANIZĀCIJA"</t>
  </si>
  <si>
    <t>5.2.1.2/20/A/008</t>
  </si>
  <si>
    <t>Bioloģiski noārdāmo atkritumu pārstrādes rūpnīcas "Daibe" izveide</t>
  </si>
  <si>
    <t>Stūri, Stalbes pag., Cēsu nov., LV-4151</t>
  </si>
  <si>
    <t>SIA "ZAAO"</t>
  </si>
  <si>
    <t>5.2.1.2/21/I/001</t>
  </si>
  <si>
    <t>“Tādu bioloģiski noārdāmo atkritumu pārstrādes iekārtu izveide poligonā “Brakšķi”, kas izmanto anaerobo pārstrādes metodi”</t>
  </si>
  <si>
    <t>Līvbērzes pag., Jelgavas nov.</t>
  </si>
  <si>
    <t>Sabiedrība ar ierobežotu atbildību "Jelgavas komunālie pakalpojumi"</t>
  </si>
  <si>
    <t>5.2.1.2/21/I/002</t>
  </si>
  <si>
    <t>“Tādu bioloģiski noārdāmo atkritumu pārstrādes iekārtu izveide poligonā “Janvāri”, kas izmanto anaerobo pārstrādes metodi”</t>
  </si>
  <si>
    <t>Janvāri, Laidzes pag., Talsu nov., LV-3280</t>
  </si>
  <si>
    <t>SIA "Atkritumu apsaimniekošanas sabiedrība "PIEJŪRA""</t>
  </si>
  <si>
    <t>5.2.1.2/21/I/003</t>
  </si>
  <si>
    <t>"Divu fāzu sausās anaerobas fermentācijas sistēmas izveide poligonā “Ķīvītes” organisko atkritumu pārstrādei"</t>
  </si>
  <si>
    <t>Grobiņas pag., Dienvidkurzemes nov.</t>
  </si>
  <si>
    <t>SIA "LIEPĀJAS RAS"</t>
  </si>
  <si>
    <t>5.2.1.3/18/A/001</t>
  </si>
  <si>
    <t>Talsu iela 69, Ventspils, LV-3602</t>
  </si>
  <si>
    <t>Pašvaldības SIA "Ventspils labiekārtošanas kombināts"</t>
  </si>
  <si>
    <t>5.3.1</t>
  </si>
  <si>
    <t>5.3.1.0/16/I/003</t>
  </si>
  <si>
    <t>Ūdenssaimniecības pakalpojumu attīstība Mārupē, 4.kārta</t>
  </si>
  <si>
    <t>5.3.1.0/16/I/004</t>
  </si>
  <si>
    <t>Ūdenssaimniecības attīstība Salaspils novada Salaspilī un Saulkalnē, III kārta</t>
  </si>
  <si>
    <t>Salaspils nov.</t>
  </si>
  <si>
    <t>5.3.1.0/16/I/007</t>
  </si>
  <si>
    <t>KANALIZĀCIJAS TĪKLU PAPLAŠINĀŠANA DOBELES AGLOMERĀCIJĀ II kārta.</t>
  </si>
  <si>
    <t>Asni, Miltiņi, Bērzes pag., Dobeles nov., LV-3732; Dzelzceļa iela 2, Dobele, Dobeles nov., LV-3701; Ozolu iela, Dobele, Dobeles nov.; Rūpnieki, Auru pag., Dobeles nov., LV-3701</t>
  </si>
  <si>
    <t>5.3.1.0/16/I/008</t>
  </si>
  <si>
    <t>„Ūdenssaimniecības pakalpojumu attīstība Ķekavā, 4. kārta”</t>
  </si>
  <si>
    <t>Ķekavas pag., Ķekavas nov.</t>
  </si>
  <si>
    <t>5.3.1.0/16/I/010</t>
  </si>
  <si>
    <t>Ūdenssaimniecības attīstība Liepājā, 6.kārta</t>
  </si>
  <si>
    <t>14. novembra bulvāris, Liepāja; Darbnīcu iela, Liepāja; Ezermalas iela, Liepāja; Sabiles iela, Liepāja; Svētes iela, Liepāja; Tāšu iela, Liepāja</t>
  </si>
  <si>
    <t>5.3.1.0/16/I/013</t>
  </si>
  <si>
    <t>Ūdenssaimniecības pakalpojumu attīstība Valmieras aglomerācijā 3. kārta</t>
  </si>
  <si>
    <t>Kauguru pag., Valmieras nov.; Valmiera, Valmieras nov.; Valmieras pag., Valmieras nov.</t>
  </si>
  <si>
    <t>SIA "Valmieras ūdens"</t>
  </si>
  <si>
    <t>5.3.1.0/16/I/014</t>
  </si>
  <si>
    <t>Jūrmalas ūdenssaimniecības attīstība IV kārta</t>
  </si>
  <si>
    <t>Jūrmala</t>
  </si>
  <si>
    <t>5.3.1.0/16/I/015</t>
  </si>
  <si>
    <t>Saldus ūdenssaimniecības attīstības III kārta</t>
  </si>
  <si>
    <t>Alejas iela, Saldus, Saldus nov.; Bērzu aleja, Saldus, Saldus nov.; Dārza iela, Saldus, Saldus nov.; Druvas iela, Saldus, Saldus nov.; J. Rozentāla iela 20 - 22, Saldus, Saldus nov., LV-3801; Jelgavas iela 12B, Saldus, Saldus nov., LV-3801; Jelgavas iela, Saldus, Saldus nov.; Kalēju iela, Saldus, Saldus nov.; Kalnsētas iela, Saldus, Saldus nov.; Kļavu iela, Saldus, Saldus nov.; Krasta iela, Saldus, Saldus nov.; Kuldīgas iela, Saldus, Saldus nov.; Lakstīgalas, Saldus pag., Saldus nov., LV-3862; Lejas iela, Saldus, Saldus nov.; Liepu iela, Saldus, Saldus nov.; Līkā iela, Saldus, Saldus nov.; Māras iela, Saldus, Saldus nov.; Mežrūpniecības iela, Saldus, Saldus nov.; Mežvidi, Novadnieku pag., Saldus nov.; Ozolu iela, Saldus, Saldus nov.; Pakalnu iela, Saldus, Saldus nov.; Palejas iela, Saldus, Saldus nov.; Papardes iela, Saldus, Saldus nov.; Pilskalni, Saldus, Saldus nov., LV-3801; Pludmales iela, Saldus, Saldus nov.; Priežu iela, Saldus, Saldus nov.; Rietumu iela, Saldus, Saldus nov.; Robežu iela 39, Saldus, Saldus nov., LV-3801; Satiksmes iela, Saldus, Saldus nov.; Smilšu iela, Saldus, Saldus nov.; Strautlejas, Saldus pag., Saldus nov., LV-3862; Striķu iela, Saldus, Saldus nov.; Stūru iela, Saldus, Saldus nov.; Upes iela, Saldus, Saldus nov.; Veidenbauma iela, Saldus, Saldus nov.; Veides iela, Saldus, Saldus nov.; Vējkalni, Saldus pag., Saldus nov., LV-3862; Vēju iela, Saldus, Saldus nov.; Zvejnieku iela, Saldus, Saldus nov.</t>
  </si>
  <si>
    <t>5.3.1.0/17/I/005</t>
  </si>
  <si>
    <t>Līvānu ūdenssaimniecības attīstības III kārta</t>
  </si>
  <si>
    <t>Rīgas iela 2B, Līvāni, Līvānu nov., LV-5316</t>
  </si>
  <si>
    <t>Sabiedrība ar ierobežotu atbildību "LĪVĀNU DZĪVOKĻU UN KOMUNĀLĀ SAIMNIECĪBA"</t>
  </si>
  <si>
    <t>5.3.1.0/17/I/008</t>
  </si>
  <si>
    <t>Ūdenssaimniecības pakalpojumu attīstība Lielvārdē 3.kārta</t>
  </si>
  <si>
    <t>Andreja Pumpura iela, Lielvārde, Ogres nov.; Kastaņu iela, Lielvārde, Ogres nov.; Ķiršu iela, Lielvārde, Ogres nov.; Lakstīgalu iela, Lielvārde, Ogres nov.; Liepu iela, Lielvārde, Ogres nov.; Mednieku iela 24, Lielvārde, Ogres nov., LV-5070; Meža iela, Lielvārde, Ogres nov.; Miera iela, Lielvārde, Ogres nov.; Putnu iela, Lielvārde, Ogres nov.; Rembates iela, Lielvārde, Ogres nov.; Roberta Rubeņa iela, Lielvārde, Ogres nov.; Stacijas iela, Lielvārde, Ogres nov.; Uzvaras iela, Lielvārde, Ogres nov.</t>
  </si>
  <si>
    <t>Sabiedrība ar ierobežotu atbildību "LIELVĀRDES REMTE"</t>
  </si>
  <si>
    <t>5.3.1.0/17/I/011</t>
  </si>
  <si>
    <t>Ūdenssaimniecības pakalpojumu attīstība Ludzas pilsētā</t>
  </si>
  <si>
    <t>Dunakļu iela, Ludza, Ludzas nov.; Klusā iela, Ludza, Ludzas nov.; Krāslavas iela 36, Ludza, Ludzas nov., LV-5701; Kuļņeva iela, Ludza, Ludzas nov.; L. Paegles iela, Ludza, Ludzas nov.; Latgales iela, Ludza, Ludzas nov.; Lielā Ezerkrasta iela, Ludza, Ludzas nov.; Pureņu iela, Ludza, Ludzas nov.</t>
  </si>
  <si>
    <t>Sabiedrība ar ierobežotu atbildību "LUDZAS APSAIMNIEKOTĀJS"</t>
  </si>
  <si>
    <t>5.3.1.0/17/I/013</t>
  </si>
  <si>
    <t>Ūdenssaimniecības pakalpojumu attīstība Baltezerā, II kārta</t>
  </si>
  <si>
    <t>Alderu iela, Baltezers, Ādažu pag., Ādažu nov.; Atvaru iela, Bukulti, Garkalnes pag., Ropažu nov.; Ādažu iela, Bukulti, Garkalnes pag., Ropažu nov.; Āķu iela, Baltezers, Ādažu pag., Ādažu nov.; Baltezera iela, Baltezers, Ādažu pag., Ādažu nov.; Baltezers, Ādažu pag., Ādažu nov.; Tallinas šoseja 55 - 1, Baltezers, Ādažu pag., Ādažu nov., LV-2164</t>
  </si>
  <si>
    <t>Sabiedrība ar ierobežotu atbildību "Garkalnes ūdens"</t>
  </si>
  <si>
    <t>5.3.1.0/17/I/014</t>
  </si>
  <si>
    <t>Ūdenssaimniecības attīstība Ozolnieku pagastā, Ozolnieku novadā</t>
  </si>
  <si>
    <t>Ozolnieki, Ozolnieku pag., Jelgavas nov.</t>
  </si>
  <si>
    <t>SIA "Jelgavas novada KU"</t>
  </si>
  <si>
    <t>5.3.1.0/17/I/015</t>
  </si>
  <si>
    <t>Ūdensapgādes un kanalizācijas sistēmas paplašināšana Auces aglomerācijas robežās</t>
  </si>
  <si>
    <t>Alkšņu iela, Auce, Dobeles nov.; Annas Brigaderes iela, Auce, Dobeles nov.; Bēnes iela, Auce, Dobeles nov.; Jaunā iela, Auce, Dobeles nov.; Jāņa Zālīša iela, Auce, Dobeles nov.; Jelgavas iela, Auce, Dobeles nov.; Jura Mātera iela, Auce, Dobeles nov.; Kapsētas iela, Auce, Dobeles nov.; Lauku iela, Auce, Dobeles nov.; Lejas iela, Auce, Dobeles nov.; Oskara Kalpaka iela, Auce, Dobeles nov.; Puškina iela, Auce, Dobeles nov.; Sporta iela, Auce, Dobeles nov.; Varoņu iela, Auce, Dobeles nov.; Vecauce, Vecauces pag., Dobeles nov.; Vītiņi, Vītiņu pag., Dobeles nov.; Zemgales iela, Auce, Dobeles nov.</t>
  </si>
  <si>
    <t>Sabiedrība ar ierobežotu atbildību "AUCES KOMUNĀLIE PAKALPOJUMI"</t>
  </si>
  <si>
    <t>5.3.1.0/17/I/016</t>
  </si>
  <si>
    <t>Ūdenssaimniecības pakalpojumu attīstība Iecavā, 2.kārta</t>
  </si>
  <si>
    <t>Dzirnavu iela, Iecava, Bauskas nov.; Lauku iela, Iecava, Bauskas nov.; Pārupes iela, Iecava, Bauskas nov.; Robežu iela, Iecava, Bauskas nov.; Zemgales iela, Iecava, Bauskas nov.</t>
  </si>
  <si>
    <t>Sabiedrība ar ierobežotu atbildību "Dzīvokļu komunālā saimniecība"</t>
  </si>
  <si>
    <t>5.3.1.0/17/I/019</t>
  </si>
  <si>
    <t>Ūdenssaimniecības pakalpojumu attīstība Saulkrastos, II kārta</t>
  </si>
  <si>
    <t>Baltijas iela, Zvejniekciems, Saulkrastu pag., Saulkrastu nov.; Ganību iela, Zvejniekciems, Saulkrastu pag., Saulkrastu nov.; Jūras prospekts, Zvejniekciems, Saulkrastu pag., Saulkrastu nov.; Kāpu iela, Saulkrasti, Saulkrastu nov.; Palejas iela, Saulkrasti, Saulkrastu nov.; Upes iela, Zvejniekciems, Saulkrastu pag., Saulkrastu nov.</t>
  </si>
  <si>
    <t>Sabiedrība ar ierobežotu atbildību "Saulkrastu komunālserviss"</t>
  </si>
  <si>
    <t>5.3.1.0/17/I/022</t>
  </si>
  <si>
    <t>Ūdenssaimniecības pakalpojumu attīstība Kārsavā, 2.kārta</t>
  </si>
  <si>
    <t>Avotu iela, Kārsava, Ludzas nov.; Lauku iela, Kārsava, Ludzas nov.; Malnavas iela, Kārsava, Ludzas nov.; Sporta iela, Kārsava, Ludzas nov.</t>
  </si>
  <si>
    <t>Sabiedrība ar ierobežotu atbildību "KĀRSAVAS NAMSAIMNIEKS"</t>
  </si>
  <si>
    <t>5.3.1.0/17/I/026</t>
  </si>
  <si>
    <t>Ūdenssaimniecības pakalpojumu attīstība Rūjienā, 2.kārta</t>
  </si>
  <si>
    <t>Aspazijas iela, Rūjiena, Valmieras nov.; Austrumu iela, Rūjiena, Valmieras nov.; Bērzu iela, Rūjiena, Valmieras nov.; Jāņu iela, Rūjiena, Valmieras nov.; Kalēju iela, Rūjiena, Valmieras nov.; Lāčplēša iela, Rūjiena, Valmieras nov.; Merķeļa iela, Rūjiena, Valmieras nov.; Mērnieku iela, Rūjiena, Valmieras nov.; Siguldas iela, Rūjiena, Valmieras nov.; Skolas iela, Rūjiena, Valmieras nov.; Upes iela 23, Rūjiena, Valmieras nov., LV-4240; Upes iela, Rūjiena, Valmieras nov.</t>
  </si>
  <si>
    <t>Pašvaldības SIA "RŪJIENAS SILTUMS"</t>
  </si>
  <si>
    <t>Ikšķiles ūdenssaimniecības attīstības II kārta</t>
  </si>
  <si>
    <t>Ausekļa iela, Ikšķile, Ogres nov.; Birzes iela, Ikšķile, Ogres nov.; Dīķu iela, Ikšķile, Ogres nov.; Dzelzceļa iela, Ikšķile, Ogres nov.; Kārļa iela, Ikšķile, Ogres nov.; Krasta iela, Ikšķile, Ogres nov.; Lakstīgalu iela, Ikšķile, Ogres nov.; Lejas iela, Ikšķile, Ogres nov.; Līvciema iela, Ikšķile, Ogres nov.; Magoņu iela, Ikšķile, Ogres nov.; Mārtiņa iela, Ikšķile, Ogres nov.; Meža iela, Ikšķile, Ogres nov.; Paegļu iela, Ikšķile, Ogres nov.; Papeļu iela, Ikšķile, Ogres nov.; Pilskalna iela, Ikšķile, Ogres nov.; Priedaines iela, Ikšķile, Ogres nov.; Priežu iela, Ikšķile, Ogres nov.; Smilgu iela, Ikšķile, Ogres nov.; Tīnūžu šoseja 7, Ikšķile, Ogres nov., LV-5052; Ziedu iela, Ikšķile, Ogres nov.</t>
  </si>
  <si>
    <t>Sabiedrība ar ierobežotu atbildību "Ikšķiles māja"</t>
  </si>
  <si>
    <t>5.3.1.0/17/I/030</t>
  </si>
  <si>
    <t>"Ūdenssaimniecības pakalpojumu attīstība Priekules aglomerācijā, 2.kārta"</t>
  </si>
  <si>
    <t>Priekule, Dienvidkurzemes nov.; Saulaine, Priekules pag., Dienvidkurzemes nov.</t>
  </si>
  <si>
    <t>Sabiedrība ar ierobežotu atbildību "PRIEKULES NAMI"</t>
  </si>
  <si>
    <t>5.3.1.0/17/I/031</t>
  </si>
  <si>
    <t>"Ūdenssaimniecības pakalpojumu attīstība Kandavā, II kārta"</t>
  </si>
  <si>
    <t>Kurzemes iela, Kandava, Tukuma nov.; Lāčplēša iela, Kandava, Tukuma nov.; Lielā iela, Kandava, Tukuma nov.; Parka iela, Kandava, Tukuma nov.; Raiņa iela, Kandava, Tukuma nov.; Sabiles iela, Kandava, Tukuma nov.; Skolas iela, Kandava, Tukuma nov.; Tūju iela, Kandava, Tukuma nov.; Uzvaras iela, Kandava, Tukuma nov.; Vidzemes iela, Kandava, Tukuma nov.</t>
  </si>
  <si>
    <t>SIA "Kandavas komunālie pakalpojumi"</t>
  </si>
  <si>
    <t>5.3.1.0/18/I/001</t>
  </si>
  <si>
    <t>“Ūdensapgādes un kanalizācijas sistēmas attīstība Judovkas rajonā, Daugavpilī”</t>
  </si>
  <si>
    <t>5.3.1.0/18/I/002</t>
  </si>
  <si>
    <t>Ūdenssaimniecības attīstība Rīgā, 5.kārta</t>
  </si>
  <si>
    <t>SIA "Rīgas ūdens"</t>
  </si>
  <si>
    <t>5.3.1.0/20/I/001</t>
  </si>
  <si>
    <t>Ūdenssaimniecības attīstība Rīgā, 6.kārta</t>
  </si>
  <si>
    <t>5.4.2.1/16/I/001</t>
  </si>
  <si>
    <t>Priekšnosacījumu izveide labākai bioloģiskās daudzveidības saglabāšanai un ekosistēmu aizsardzībai Latvijā</t>
  </si>
  <si>
    <t>5.4.2</t>
  </si>
  <si>
    <t>Dabas aizsardzības pārvalde</t>
  </si>
  <si>
    <t>5.4.2.2/17/I/001</t>
  </si>
  <si>
    <t>Vides monitoringa un kontroles sistēmas attīstība</t>
  </si>
  <si>
    <t>Valsts sabiedrība ar ierobežotu atbildību "Latvijas Vides, ģeoloģijas un meteoroloģijas centrs"</t>
  </si>
  <si>
    <t>5.4.2.2/17/I/002</t>
  </si>
  <si>
    <t>Valsts vides monitoringa programmu un kontroles sistēmas attīstība un sabiedrības līdzdalības veicināšana, pilnveidojot nacionālas nozīmes vides informācijas un izglītības centru infrastruktūru</t>
  </si>
  <si>
    <t>VALSTS REĢIONĀLĀS ATTĪSTĪBAS AĢENTŪRA</t>
  </si>
  <si>
    <t>5.4.2.2/18/I/001</t>
  </si>
  <si>
    <t>Valsts vides monitoringa un citu vides datu apstrādes un uzglabāšanas infrastruktūras pilnveidošana</t>
  </si>
  <si>
    <t>5.4.2.2/20/I/001</t>
  </si>
  <si>
    <t>Ūdens monitoringa un kontroles sistēmas attīstība</t>
  </si>
  <si>
    <t>5.4.3.0/20/I/001</t>
  </si>
  <si>
    <t>Apsaimniekošanas pasākumu veikšana īpaši aizsargājamās dabas teritorijās un mikroliegumos biotopu un sugu aizsardzības stāvokļa uzlabošanai.</t>
  </si>
  <si>
    <t>5.4.3</t>
  </si>
  <si>
    <t>5.4.3.2/22/A/001</t>
  </si>
  <si>
    <t>Epidemioloģiski droša tūrisma un dabas izziņas infrastruktūras tīkla izveide aizsargājamo ainavu apvidū "Veclaicene" biotopu un sugu dzīvotņu labvēlīga aizsardzības stāvokļa sasniegšanai</t>
  </si>
  <si>
    <t>Alejas, Ziemera pag., Alūksnes nov., LV-4301; Baloži, Ziemera pag., Alūksnes nov., LV-4332; Eniķas Vidus, Apes pag., Smiltenes nov., LV-4337; Graudiņi, Ziemera pag., Alūksnes nov., LV-4332; Ievusalas, Ziemera pag., Alūksnes nov., LV-4332; Jaunlaicene, Jaunlaicenes pag., Alūksnes nov.; Jaunlaicenes parks, Jaunlaicene, Jaunlaicenes pag., Alūksnes nov., LV-4336; Kārkliņi, Ziemera pag., Alūksnes nov., LV-4332; Lauciņi, Ziemeri, Ziemera pag., Alūksnes nov., LV-4332; Līčupes 1, Ziemera pag., Alūksnes nov., LV-4301; Luguži, Jaunlaicenes pag., Alūksnes nov., LV-4336; Mierkalni, Jaunlaicenes pag., Alūksnes nov., LV-4336; Nākotnes iela 8, Māriņkalns, Ziemera pag., Alūksnes nov., LV-4332; Noras, Ziemera pag., Alūksnes nov., LV-4332; Pagastmāja, Māriņkalns, Ziemera pag., Alūksnes nov., LV-4332; Pamatskola, Māriņkalns, Ziemera pag., Alūksnes nov., LV-4332; Peļļi 2, Apes pag., Smiltenes nov., LV-4337; Šļukums, Ziemera pag., Alūksnes nov., LV-4301; Tīreļi, Ziemera pag., Alūksnes nov., LV-4332; Tortuži, Jaunlaicenes pag., Alūksnes nov., LV-4336; Viļņi, Veclaicenes pag., Alūksnes nov., LV-4335; Ziemerpils, Ziemeri, Ziemera pag., Alūksnes nov., LV-4332</t>
  </si>
  <si>
    <t>5.4.3.2/22/A/003</t>
  </si>
  <si>
    <t>Apsaimniekošanas pasākumu veikšana un  infrastruktūras izveide dabas liegumā “Plieņciema kāpa”</t>
  </si>
  <si>
    <t>Plieņciems, Engures pag., Tukuma nov.</t>
  </si>
  <si>
    <t>5.4.3.2/22/A/005</t>
  </si>
  <si>
    <t>Antropogēno slodzi mazinošas tūrisma infrastruktūras attīstība un biotopu apsaimniekošanas pasākumi Abavas senlejā</t>
  </si>
  <si>
    <t>5.4.3.2/22/A/006</t>
  </si>
  <si>
    <t>Antropogēnās slodzes samazināšana un kompleksu apsaimniekošanas pasākumu īstenošana dabas liegumā "Zilaiskalns"</t>
  </si>
  <si>
    <t>Zilaiskalns, Kocēnu pag., Valmieras nov., LV-4220; Zilaiskalns, Zilākalna pag., Valmieras nov.</t>
  </si>
  <si>
    <t>5.4.3.2/22/A/008</t>
  </si>
  <si>
    <t>Antropogēno slodzi mazinošas infrastruktūras attīstība un biotopu statusa uzlabošana dabas parkā „Piejūra” (Natura 2000 vieta)</t>
  </si>
  <si>
    <t>5.4.3.2/22/A/011</t>
  </si>
  <si>
    <t>Kompleksu infrastruktūras izveides un biotopu apsaimniekošanas pasākumu īstenošana dabas liegumā “Ventas ieleja”</t>
  </si>
  <si>
    <t>Krasta iela, Kuldīga, Kuldīgas nov.; Pilskalna iela 18, Kuldīga, Kuldīgas nov., LV-3301; Rūpniecības iela, Kuldīga, Kuldīgas nov.</t>
  </si>
  <si>
    <t>5.5.1</t>
  </si>
  <si>
    <t>5.5.1.0/17/I/003</t>
  </si>
  <si>
    <t>Ziemeļkurzemes kultūrvēsturiskā un dabas mantojuma saglabāšana, eksponēšana un tūrisma piedāvājuma attīstība</t>
  </si>
  <si>
    <t>Jūrkalnes Romas katoļu baznīca, Jūrkalne, Jūrkalnes pag., Ventspils nov., LV-3626; Pastnieki, Kolka, Kolkas pag., Talsu nov., LV-3275; Pils iela 14, Dundaga, Dundagas pag., Talsu nov., LV-3270; Riņķa iela 2, Ventspils, LV-3601; Tārgales pag., Ventspils nov.; Vasarnīcu iela 56, Ventspils, LV-3601; Vasarnīcu iela 58, Ventspils, LV-3601</t>
  </si>
  <si>
    <t>Ventspils valstspilsētas pašvaldības iestāde "Ventspils muzejs"</t>
  </si>
  <si>
    <t>5.5.1.0/17/I/004</t>
  </si>
  <si>
    <t>Kultūra, vēsture, arhitektūra Gaujas un laika lokos</t>
  </si>
  <si>
    <t>Āraišu ezerpils, Drabešu pag., Cēsu nov., LV-4101; Bruņinieku iela 1, Valmiera, Valmieras nov., LV-4201; Bruņinieku iela 2, Valmiera, Valmieras nov., LV-4201; Ērģemes pag., Valkas nov.; Lielā Skolas iela 8, Cēsis, Cēsu nov., LV-4101; Pils iela 16, Sigulda, Siguldas nov., LV-2150; Pils laukums 11, Cēsis, Cēsu nov., LV-4101; Pils laukums 9, Cēsis, Cēsu nov., LV-4101; Rubene, Kocēnu pag., Valmieras nov.; Ungurmuiža, Raiskuma pag., Cēsu nov., LV-4146</t>
  </si>
  <si>
    <t>5.5.1.0/17/I/005</t>
  </si>
  <si>
    <t>Kultūras mantojuma saglabāšana un attīstība Daugavas ceļā</t>
  </si>
  <si>
    <t>Koknese, Aizkraukles nov.; Ogre, Ogres nov.; Rīgas iela 216B, Jēkabpils, Jēkabpils nov., LV-5202</t>
  </si>
  <si>
    <t>5.5.1.0/17/I/006</t>
  </si>
  <si>
    <t>„Vidzemes piekrastes kultūras un dabas mantojuma iekļaušana tūrisma pakalpojumu izveidē un attīstībā – “Saviļņojošā Vidzeme””</t>
  </si>
  <si>
    <t>Ainažu iela 42A, Saulkrasti, Saulkrastu nov., LV-2160; Carnikava, Carnikavas pag., Ādažu nov.; Jomas iela 7, Carnikava, Carnikavas pag., Ādažu nov., LV-2163; Limbažu nov.; Sporta iela 4, Salacgrīva, Limbažu nov., LV-4033; Stacijas iela 23, Carnikava, Carnikavas pag., Ādažu nov., LV-2163</t>
  </si>
  <si>
    <t>5.5.1.0/17/I/007</t>
  </si>
  <si>
    <t>"Rīteiropas vērtības"</t>
  </si>
  <si>
    <t>Baznīcas iela 56, Ludza, Ludzas nov., LV-5701; Imperatora iela 8, Daugavpils, LV-5401; Nikolaja iela 1, Daugavpils, LV-5401; Pils iela 10, Krāslava, Krāslavas nov., LV-5601; Raiņa bulvāris 30, Preiļi, Preiļu nov., LV-5301; Vecticībnieku sēta, Slutiški, Naujenes pag., Augšdaugavas nov., LV-5462</t>
  </si>
  <si>
    <t>Jēkaba ceļa kultūras mantojuma un mākslas jaunrades magnēti</t>
  </si>
  <si>
    <t>Kalpaka iela 2, Kuldīga, Kuldīgas nov., LV-3301; Kalpaka iela 4, Kuldīga, Kuldīgas nov., LV-3301; Liepājas iela 39, Kuldīga, Kuldīgas nov., LV-3301; Pedvāle, Pedvāle, Abavas pag., Talsu nov., LV-3294; Pils iela 1, Alsunga, Alsungas pag., Kuldīgas nov., LV-3306; Strautu iela 4, Sabile, Talsu nov., LV-3294; Strautu iela 4A, Sabile, Talsu nov., LV-3294; Strautu iela, Sabile, Talsu nov.</t>
  </si>
  <si>
    <t>5.5.1.0/17/I/009</t>
  </si>
  <si>
    <t>Dienvidkurzemes piekrastes mantojums cauri gadsimtiem</t>
  </si>
  <si>
    <t>Alejas iela 1, Grobiņa, Dienvidkurzemes nov., LV-3430; Alejas iela 2A, Grobiņa, Dienvidkurzemes nov., LV-3430; Augustmuižas iela 7, Grobiņa, Dienvidkurzemes nov., LV-3430; Ālandes iela 36B, Grobiņa, Dienvidkurzemes nov., LV-3430; Ālandes iela 48, Grobiņa, Dienvidkurzemes nov., LV-3430; Bernāti, Nīcas pag., Dienvidkurzemes nov.; Dīķnieki, Vērgale, Vērgales pag., Dienvidkurzemes nov., LV-3463; Dzintaru iela 1, Pāvilosta, Dienvidkurzemes nov., LV-3466; Dzintaru iela 1A, Pāvilosta, Dienvidkurzemes nov., LV-3466; Dzintaru iela 2C, Pāvilosta, Dienvidkurzemes nov., LV-3466; Grobiņa, Dienvidkurzemes nov.; Kungu iela 24, Liepāja, LV-3401; Lielā iela 56, Grobiņa, Dienvidkurzemes nov., LV-3430; Lielā iela 76, Grobiņa, Dienvidkurzemes nov., LV-3430; Lielā iela 9, Liepāja, LV-3401; Limbiķu kapi, Grobiņas pag., Dienvidkurzemes nov., LV-3430; Miķeļa Valtera iela 7, Liepāja, LV-3401; Pagastmāja, Vērgale, Vērgales pag., Dienvidkurzemes nov., LV-3463; Pāvilosta, Dienvidkurzemes nov.; Upmalas, Grobiņas pag., Dienvidkurzemes nov., LV-3430; Z. Mauriņas iela 1, Grobiņa, Dienvidkurzemes nov., LV-3430; Zirgu iela 18, Grobiņa, Dienvidkurzemes nov., LV-3430</t>
  </si>
  <si>
    <t>5.5.1.0/19/I/001</t>
  </si>
  <si>
    <t>Daudzfunkcionālā pakalpojumu centra izveide Gāliņciemā</t>
  </si>
  <si>
    <t>Kuldīgas iela 138, Ventspils, LV-3601</t>
  </si>
  <si>
    <t>Ventspils valstspilsētas pašvaldības iestāde "Ventspils bibliotēka"</t>
  </si>
  <si>
    <t>5.5.1.0/19/I/002</t>
  </si>
  <si>
    <t>Zinātnes centra jaunbūve Rūpniecības ielā 2, Ventspilī</t>
  </si>
  <si>
    <t>Rūpniecības iela 2, Ventspils, LV-3601</t>
  </si>
  <si>
    <t>Ventspils valstspilsētas pašvaldības iestāde "Ventspils Komunālā pārvalde"</t>
  </si>
  <si>
    <t>5.5.1.0/19/I/003</t>
  </si>
  <si>
    <t>Kultūrvēsturiskā mantojuma saglabāšana un attīstīšana kultūras tūrisma piedāvājuma pilnveidošanai Jēkabpilī</t>
  </si>
  <si>
    <t>Filozofu iela 6A, Jēkabpils, Jēkabpils nov., LV-5201; Pils Rajons 41, Jēkabpils, Jēkabpils nov., LV-5202; Rīgas iela 216A, Jēkabpils, Jēkabpils nov., LV-5202; Rīgas iela 216B, Jēkabpils, Jēkabpils nov., LV-5202</t>
  </si>
  <si>
    <t>5.5.1.0/19/I/004</t>
  </si>
  <si>
    <t>Daudzfunkcionāla dabas tūrisma centra pakalpojumu attīstība un meža parka labiekārtojuma pilnveide Ķemeros</t>
  </si>
  <si>
    <t>Emīla Dārziņa iela 28, Jūrmala, LV-2012; Tūristu iela 17, Jūrmala, LV-2012</t>
  </si>
  <si>
    <t>5.5.1.0/19/I/005</t>
  </si>
  <si>
    <t>Kultūras mantojuma saglabāšana un attīstība Jelgavas pilsētā</t>
  </si>
  <si>
    <t>Akadēmijas iela 1, Jelgava, LV-3001; Jāņa Asara iela 1, Jelgava, LV-3001; Vecpilsētas iela 2, Jelgava, LV-3001</t>
  </si>
  <si>
    <t>5.5.1.0/20/I/001</t>
  </si>
  <si>
    <t>Bastiona iela 24, Valmiera, Valmieras nov., LV-4201; Bruņinieku iela 1, Valmiera, Valmieras nov., LV-4201; Gājēju iela, Valmiera, Valmieras nov.; Lāčplēša iela, Valmiera, Valmieras nov.; Ziloņu iela 1, Valmiera, Valmieras nov., LV-4201; Ziloņu iela, Valmiera, Valmieras nov.</t>
  </si>
  <si>
    <t>5.5.1.0/20/I/002</t>
  </si>
  <si>
    <t>Pilssalas ielas degradētās teritorijas sakārtošana</t>
  </si>
  <si>
    <t>Pilssalas iela 12, Jelgava, LV-3001; Pilssalas iela 5, Jelgava, LV-3001; Pilssalas iela 8, Jelgava, LV-3001; Pilssalas iela, Jelgava</t>
  </si>
  <si>
    <t>5.5.1.0/20/I/003</t>
  </si>
  <si>
    <t>Piekrasti raksturojošās dabas ainavas publiskās ārtelpas attīstības un pieejamības veicināšana kultūras un tūrisma pakalpojumu daudzveidošanai Liepājas centra pludmalē</t>
  </si>
  <si>
    <t>Jūrmalas iela, Liepāja; Jūrmalas parks, Liepāja, LV-3401; Miķeļa Valtera iela 7, Liepāja, LV-3401; Pērkones iela 40, Liepāja, LV-3401</t>
  </si>
  <si>
    <t>5.5.1.0/20/I/004</t>
  </si>
  <si>
    <t>Latviešu strēlnieku laukuma atjaunošana</t>
  </si>
  <si>
    <t>Latviešu strēlnieku laukums 1, Rīga, LV-1050; Latviešu strēlnieku laukums 3, Rīga, LV-1050</t>
  </si>
  <si>
    <t>5.5.1.0/20/I/006</t>
  </si>
  <si>
    <t>Dailes teātra skvēra labiekārtošana</t>
  </si>
  <si>
    <t>Brīvības iela 75, Rīga, LV-1001; Šarlotes iela 1, Rīga, LV-1001</t>
  </si>
  <si>
    <t>5.6.1.0/17/I/001</t>
  </si>
  <si>
    <t>Kultūras un sporta kvartāla izveide Grīziņkalna apkaimē</t>
  </si>
  <si>
    <t>Ata iela, Rīga; Augšiela 1, Rīga, LV-1009; Augšiela, Rīga; Jāņa Asara iela, Rīga; Matīsa iela, Rīga; Satekles iela, Rīga; Vagonu iela, Rīga; Valmieras iela, Rīga</t>
  </si>
  <si>
    <t>5.6.1</t>
  </si>
  <si>
    <t>Sabiedrība ar ierobežotu atbildību "Latvijas Nacionālais sporta centrs"</t>
  </si>
  <si>
    <t>5.6.1.0/17/I/003</t>
  </si>
  <si>
    <t>Skatuves mākslu dekorāciju darbnīcu un mēģinājuma zāles kompleksa izveide Lubānas ielā 80, Rīgā</t>
  </si>
  <si>
    <t>Meirānu iela 2, Rīga, LV-1073</t>
  </si>
  <si>
    <t>5.6.1.0/17/I/004</t>
  </si>
  <si>
    <t>Prototipēšanas darbnīcas „Riga Makerspace” izveide nekustamajā īpašumā A. Briāna ielā 13, Rīgā</t>
  </si>
  <si>
    <t>5.6.1.0/17/I/005</t>
  </si>
  <si>
    <t>Starpdisciplinārā izglītības, kultūras un radošo industriju atbalsta centra "TabFab" izveide nekustamajā īpašumā Miera ielā 58a, Rīgā</t>
  </si>
  <si>
    <t>Miera iela 58A, Rīga, LV-1013</t>
  </si>
  <si>
    <t>5.6.2</t>
  </si>
  <si>
    <t>5.6.2.0/17/I/014</t>
  </si>
  <si>
    <t>Degradētās teritorijas Pārogres industriālajā parkā revitalizācija</t>
  </si>
  <si>
    <t>Akmeņu iela 74, Ogre, Ogres nov., LV-5001</t>
  </si>
  <si>
    <t>5.6.2.0/17/I/020</t>
  </si>
  <si>
    <t>Industriālās teritorijas attīstība, revitalizējot īpašumus Balvu novadā</t>
  </si>
  <si>
    <t>Brīvības iela 1K, Balvi, Balvu nov., LV-4501</t>
  </si>
  <si>
    <t>5.6.2.0/17/I/022</t>
  </si>
  <si>
    <t>Uzņēmējdarbības attīstība Austrumu pierobežā</t>
  </si>
  <si>
    <t>Balvu pag., Balvu nov.; Borisova, Vecumu pag., Balvu nov.; Čudarīne, Baltinavas pag., Balvu nov.; Dubļova, Šķilbēnu pag., Balvu nov.; Lazdukalna pag., Balvu nov.; Pils iela 9, Viļaka, Balvu nov., LV-4583; Rugāji, Rugāju pag., Balvu nov.; Sola, Susāju pag., Balvu nov.; Šķilbani, Šķilbēnu pag., Balvu nov.</t>
  </si>
  <si>
    <t>5.6.2.0/17/I/024</t>
  </si>
  <si>
    <t>Uzņēmējdarbības vides uzlabošana un investīciju piesaistes veicināšana Preiļu novadā.</t>
  </si>
  <si>
    <t>Meža iela 3A, Preiļi, Preiļu nov., LV-5301; Meža iela 3B, Preiļi, Preiļu nov., LV-5301; Meža iela 3C, Preiļi, Preiļu nov., LV-5301; Meža iela 3D, Preiļi, Preiļu nov., LV-5301; Preiļu pag., Preiļu nov.</t>
  </si>
  <si>
    <t>5.6.2.0/17/I/030</t>
  </si>
  <si>
    <t>Skanstes teritorijas revitalizācijas 1.kārta</t>
  </si>
  <si>
    <t>Arēnas iela 1, Rīga, LV-1013; Arēnas iela 12, Rīga, LV-1013; Arēnas iela 7, Rīga, LV-1013; Arēnas iela, Rīga; Jāņa Daliņa iela, Rīga; Jāņa Dikmaņa iela, Rīga; Jāņa Krūmiņa iela, Rīga; Laktas iela 17, Rīga, LV-1013; Laktas iela 22, Rīga, LV-1013; Laktas iela 40, Rīga, LV-1013; Laktas iela, Rīga; Lapeņu iela 10, Rīga, LV-1013; Lapeņu iela 15, Rīga, LV-1013; Lapeņu iela 16, Rīga, LV-1013; Lapeņu iela 22, Rīga, LV-1013; Lapeņu iela 23, Rīga, LV-1013; Lapeņu iela 24, Rīga, LV-1013; Lapeņu iela 3, Rīga, LV-1013; Lapeņu iela 32, Rīga, LV-1013; Lapeņu iela, Rīga; Skanstes iela 20, Rīga, LV-1013; Skanstes iela 22, Rīga, LV-1013; Skanstes iela 26, Rīga, LV-1013; Skanstes iela 28, Rīga, LV-1013; Skanstes iela 48, Rīga, LV-1013; Skanstes iela 8, Rīga, LV-1013; Skanstes iela, Rīga; Sporta iela 15, Rīga, LV-1013; Sporta iela 2, Rīga, LV-1013; Sporta iela, Rīga</t>
  </si>
  <si>
    <t>5.6.2.0/17/I/034</t>
  </si>
  <si>
    <t>Dienvidlatgales pašvaldību degradēto teritoriju revitalizācija uzņēmējdarbības attīstībai</t>
  </si>
  <si>
    <t>5.6.2.0/18/I/005</t>
  </si>
  <si>
    <t>Atbalsts komercdarbības attīstībai, izveidojot Kovšu ezera parka darbībai nepieciešamo publisko infrastruktūru</t>
  </si>
  <si>
    <t>Atbrīvošanas aleja 1, Rēzekne, LV-4601; Atbrīvošanas aleja 11, Rēzekne, LV-4601; Atbrīvošanas aleja 15, Rēzekne, LV-4601; Atbrīvošanas aleja 25B, Rēzekne, LV-4601; Atbrīvošanas aleja 25C, Rēzekne, LV-4601; Atbrīvošanas aleja 39A, Rēzekne, LV-4601; Atbrīvošanas aleja 39B, Rēzekne, LV-4601; Atbrīvošanas aleja 47B, Rēzekne, LV-4601; Brīvības iela 28, Rēzekne, LV-4601; Brīvības iela 43C, Rēzekne, LV-4601; Brīvības iela 45, Rēzekne, LV-4601; Brīvības iela 45A, Rēzekne, LV-4601; Brīvības iela 47, Rēzekne, LV-4601; Brīvības iela 47A, Rēzekne, LV-4601; Brīvības iela 49, Rēzekne, LV-4601; Brīvības iela 51, Rēzekne, LV-4601; Cēsu iela 2, Rēzekne, LV-4601; Cēsu iela 2A, Rēzekne, LV-4601; Ezera iela 11C, Rēzekne, LV-4601; Ezera iela 11D, Rēzekne, LV-4601; Ezera iela 11E, Rēzekne, LV-4601; Ezera iela 13A, Rēzekne, LV-4601; Ezera iela 17, Rēzekne, LV-4601; Ezera iela 9B, Rēzekne, LV-4601; Rēzekne</t>
  </si>
  <si>
    <t>5.6.2.0/18/I/007</t>
  </si>
  <si>
    <t>"Degradētās teritorijas revitalizācija uzņēmējdarbības attīstībai Jēkabpilī"</t>
  </si>
  <si>
    <t>Ķieģeļu iela 19, Jēkabpils, Jēkabpils nov., LV-5202</t>
  </si>
  <si>
    <t>5.6.2.0/19/I/008</t>
  </si>
  <si>
    <t>Jēkabpils pilsētas teritorijas revitalizācija jaunu uzņēmumu izveidei</t>
  </si>
  <si>
    <t>Keramzīta iela, Jēkabpils, Jēkabpils nov.; Ķieģeļu iela 19, Jēkabpils, Jēkabpils nov., LV-5202</t>
  </si>
  <si>
    <t>5.6.2.0/19/I/009</t>
  </si>
  <si>
    <t>Industriālās teritorijas piekļuves uzlabošana un revitalizācija uzņēmējdarbības attīstībai Jēkabpils pilsētas Ziemeļaustrumu daļā</t>
  </si>
  <si>
    <t>Jēkabpils, Jēkabpils nov.; Ķieģeļu iela, Jēkabpils, Jēkabpils nov.; Lielā iela 1, Jēkabpils, Jēkabpils nov., LV-5202; Lielā iela, Jēkabpils, Jēkabpils nov.; Mālu iela, Jēkabpils, Jēkabpils nov.; Oļu iela, Jēkabpils, Jēkabpils nov.; Rēzeknes iela, Jēkabpils, Jēkabpils nov.; Zīlānu iela, Jēkabpils, Jēkabpils nov.</t>
  </si>
  <si>
    <t>5.6.2.0/19/I/012</t>
  </si>
  <si>
    <t>Daudzfunkcionāla dabas tūrisma centra jaunbūve un meža parka labiekārtojums Ķemeros</t>
  </si>
  <si>
    <t>Emīla Dārziņa iela 28, Jūrmala, LV-2012; Tūristu iela 17, Jūrmala, LV-2012; Tūristu iela 2B, Jūrmala, LV-2012</t>
  </si>
  <si>
    <t>5.6.2.0/19/I/018</t>
  </si>
  <si>
    <t>Pamatinfrastruktūras nodrošināšana uzņēmējdarbības veicināšanai, revitalizējot degradēto teritoriju Liepājā 4. kārta</t>
  </si>
  <si>
    <t>Ādu iela, Liepāja; Bāriņu iela, Liepāja; Dzirnavu iela, Liepāja; Friča Brīvzemnieka iela, Liepāja; Jūras iela, Liepāja; Kārļa Zāles laukums 1, Liepāja, LV-3401; Kārļa Zāles laukums 3, Liepāja, LV-3401; Kārļa Zāles laukums, Liepāja; Skolas iela, Liepāja; Stūrmaņu iela, Liepāja; Vecā ostmala 25, Liepāja, LV-3401; Vecā ostmala 26, Liepāja, LV-3401; Vecā ostmala 26A, Liepāja, LV-3401; Vecā ostmala 27, Liepāja, LV-3401; Vecā ostmala 28, Liepāja, LV-3401; Vecā ostmala 30, Liepāja, LV-3401; Vecā ostmala, Liepāja</t>
  </si>
  <si>
    <t>5.6.2.0/19/I/021</t>
  </si>
  <si>
    <t>RĒZEKNES REKREĀCIJAS CENTRA IZVEIDE TŪRISMA ATTĪSTĪBAI</t>
  </si>
  <si>
    <t>Atbrīvošanas aleja 47B, Rēzekne, LV-4601; Brīvības iela 13, Rēzekne, LV-4601; Brīvības iela 23, Rēzekne, LV-4601; Brīvības iela 23A, Rēzekne, LV-4601; Brīvības iela 23B, Rēzekne, LV-4601; Brīvības iela, Rēzekne</t>
  </si>
  <si>
    <t>Ludzas novada pašvaldība</t>
  </si>
  <si>
    <t>5.6.2.0/20/I/005</t>
  </si>
  <si>
    <t>Uzņēmējdarbības vides uzlabošana un investīciju piesaistes veicināšana Riebiņu novadā</t>
  </si>
  <si>
    <t>Voveri, Krištobi, Stabulnieku pag., Preiļu nov., LV-5333</t>
  </si>
  <si>
    <t>5.6.2.0/20/I/012</t>
  </si>
  <si>
    <t>Industriālo teritoriju attīstība Valmierā - 2. kārta</t>
  </si>
  <si>
    <t>Marijas iela, Valmiera, Valmieras nov.; Rūpniecības iela 1, Valmiera, Valmieras nov., LV-4201; Rūpniecības iela, Valmiera, Valmieras nov.</t>
  </si>
  <si>
    <t>5.6.2.0/20/I/013</t>
  </si>
  <si>
    <t>Publiskās infrastruktūras attīstība Stendē rūpnieciskās teritorijas darbības nodrošināšanai</t>
  </si>
  <si>
    <t>Dumpīšu iela, Stende, Talsu nov.; Stacijas iela, Stende, Talsu nov.</t>
  </si>
  <si>
    <t>5.6.2.0/20/I/016</t>
  </si>
  <si>
    <t>Degradētās teritorijas revitalizācija  un ražošanas zonas izveide Ludzas pilsētā</t>
  </si>
  <si>
    <t>Krāslavas iela 1, Ludza, Ludzas nov., LV-5701</t>
  </si>
  <si>
    <t>5.6.2.0/20/I/017</t>
  </si>
  <si>
    <t>Degradēto teritoriju revitalizācija Austrumu pierobežā</t>
  </si>
  <si>
    <t>Balvu iela, Kubuli, Kubulu pag., Balvu nov.; Kubuli, Kubulu pag., Balvu nov.; Šķilbani, Šķilbēnu pag., Balvu nov.</t>
  </si>
  <si>
    <t>5.6.2.0/20/I/018</t>
  </si>
  <si>
    <t>Cietokšņa noliktavu zonas rūpnieciskās teritorijas reģenerācijas veicināšana un pieejamības uzlabošana</t>
  </si>
  <si>
    <t>Motoru iela, Daugavpils</t>
  </si>
  <si>
    <t>5.6.2.0/21/I/002</t>
  </si>
  <si>
    <t>Biznesa klastera attīstība Rēzeknes pilsētā un komercdarbības atbalsta infrastruktūras izveide.</t>
  </si>
  <si>
    <t>Rīgas iela, Rēzekne; Viļakas iela 5C, Rēzekne, LV-4604</t>
  </si>
  <si>
    <t>5.6.2.0/21/I/004</t>
  </si>
  <si>
    <t>Ražošanas un noliktavas ēkas ar biroja telpām izveide Lizumā</t>
  </si>
  <si>
    <t>5.6.2.0/21/I/010</t>
  </si>
  <si>
    <t>UZŅĒMĒJDARBĪBAI NOZĪMĪGAS INFRASTRUKTŪRAS ATTĪSTĪBA ALŪKSNES NOVADĀ</t>
  </si>
  <si>
    <t>Grantskalni, Jaunlaicene, Jaunlaicenes pag., Alūksnes nov., LV-4336; Gulbenes iela, Alūksne, Alūksnes nov.; Krišjāņa Barona iela, Alūksne, Alūksnes nov.; Merķeļa iela 20, Alūksne, Alūksnes nov., LV-4301; Pilssalas iela, Alūksne, Alūksnes nov.; Tālavas iela 5, Alūksne, Alūksnes nov., LV-4301; Tālavas iela, Alūksne, Alūksnes nov.; Zariņi, Jaunlaicenes pag., Alūksnes nov., LV-4336</t>
  </si>
  <si>
    <t>5.6.2.0/21/I/011</t>
  </si>
  <si>
    <t>Kuldīgas pilsētas austrumu daļas degradēto teritoriju infrastruktūras sakārtošana uzņēmējdarbības attīstībai</t>
  </si>
  <si>
    <t>Akmeņu iela, Kuldīga, Kuldīgas nov.; Īsā iela, Kuldīga, Kuldīgas nov.; Lapegļu iela, Kuldīga, Kuldīgas nov.; Tehnikas iela, Kuldīga, Kuldīgas nov.; Virkas iela, Kuldīga, Kuldīgas nov.</t>
  </si>
  <si>
    <t>5.6.2.0/22/I/001</t>
  </si>
  <si>
    <t>“Nepieciešamās infrastruktūras nodrošināšana darbavietu radīšanai un privāto investīciju piesaistei Krāslavas novada Kalniešu pagastā”</t>
  </si>
  <si>
    <t>Dervaniški, Kalniešu pag., Krāslavas nov.</t>
  </si>
  <si>
    <t>5.6.2.0/22/I/006</t>
  </si>
  <si>
    <t>Pamatinfrastruktūras nodrošināšana uzņēmējdarbības veicināšanai, revitalizējot degradēto teritoriju Liepājā 7.kārta.</t>
  </si>
  <si>
    <t>Medzes iela, Liepāja; Sakas iela, Liepāja; Saraiķu iela, Liepāja; Ziemupes iela, Liepāja</t>
  </si>
  <si>
    <t>5.6.2.0/22/I/008</t>
  </si>
  <si>
    <t>Ražošanas/noliktavas ēkas ar biroja telpām būvniecība Gulbenē</t>
  </si>
  <si>
    <t>Zaļā iela 3, Gulbene, Gulbenes nov., LV-4401</t>
  </si>
  <si>
    <t>5.6.2.0/22/I/009</t>
  </si>
  <si>
    <t>Tehniskās infrastruktūras sakārtošana uzņēmējdarbības attīstībai Rubeņu ceļa rūpnieciskajā teritorijā</t>
  </si>
  <si>
    <t>5.6.2.0/22/I/012</t>
  </si>
  <si>
    <t>Teritoriju revitalizācija, reģenerējot degradētās teritorijas - Ielu infrastruktūras pielāgošana uzņēmējdarbības attīstībai II kārta</t>
  </si>
  <si>
    <t>Skolas iela, Aizkraukle, Aizkraukles nov.</t>
  </si>
  <si>
    <t>5.6.2.0/22/I/013</t>
  </si>
  <si>
    <t>Ražošanas teritorijas izveide atjaunojot degradēto teritoriju Ērģemes pagastā</t>
  </si>
  <si>
    <t>Ērģeme, Ērģemes pag., Valkas nov.</t>
  </si>
  <si>
    <t>Valkas novada pašvaldība</t>
  </si>
  <si>
    <t>5.6.2.0/22/I/015</t>
  </si>
  <si>
    <t>Degradētās teritorijas revitalizācija Lādezera ciemā, uzlabojot pieejamību</t>
  </si>
  <si>
    <t>Priežsaulītes, Limbažu pag., Limbažu nov., LV-4011</t>
  </si>
  <si>
    <t>5.6.3.0/17/I/001</t>
  </si>
  <si>
    <t>Vēsturiski piesārņoto vietu “Inčukalna sērskābā gudrona dīķi” sanācija, II posms</t>
  </si>
  <si>
    <t>Siguldas nov.</t>
  </si>
  <si>
    <t>5.6.3</t>
  </si>
  <si>
    <t>Valsts vides dienests</t>
  </si>
  <si>
    <t>6.1.1.0/17/I/001</t>
  </si>
  <si>
    <t>Pievadceļu attīstība Ventspils Brīvostas teritorijā esošiem termināļiem un industriālajām zonām</t>
  </si>
  <si>
    <t>Durbes iela, Ventspils; Dzintaru iela, Ventspils; Kaiju iela, Ventspils; Kurzemes iela, Ventspils; Maskavas iela, Ventspils; Ostas iela, Ventspils; Rūpniecības iela, Ventspils; Tērvetes iela, Ventspils; Uzvaras iela, Ventspils; Ventspils; Zvaigžņu iela, Ventspils</t>
  </si>
  <si>
    <t>6.1.1</t>
  </si>
  <si>
    <t>6.1.1.0/17/I/003</t>
  </si>
  <si>
    <t>Ventspils brīvostas hidrotehnisko būvju pārbūve un atjaunošana</t>
  </si>
  <si>
    <t>Dienvidu mols 5, Ventspils, LV-3601; Dienvidu mols, Ventspils; Ventspils; Ziemeļu mols, Ventspils</t>
  </si>
  <si>
    <t>6.1.1.0/17/I/004</t>
  </si>
  <si>
    <t>Karostas kanāla un Ziemeļu vārtu hidrotehnisko būvju atjaunošana</t>
  </si>
  <si>
    <t>Brīvostas iela 38, Liepāja, LV-3405; Katedrāles iela 8/18, Liepāja, LV-3414; Liepāja; Pulvera iela 11, Liepāja, LV-3405; Pulvera iela 13, Liepāja, LV-3405; Pulvera iela 23, Liepāja, LV-3405; Pulvera iela 5, Liepāja, LV-3405; Roņu iela 10, Liepāja, LV-3401; Turaidas iela 22, Liepāja, LV-3414; Turaidas iela 24, Liepāja, LV-3414</t>
  </si>
  <si>
    <t>LIEPĀJAS SPECIĀLĀS EKONOMISKĀS ZONAS PĀRVALDE</t>
  </si>
  <si>
    <t>6.1.1.0/17/I/006</t>
  </si>
  <si>
    <t>Satiksmes pārvads no Tvaika ielas uz Kundziņsalu</t>
  </si>
  <si>
    <t>Kundziņsalas 3. līnija, Rīga; Rīga; Tvaika iela 23 - 1A, Rīga, LV-1005; Tvaika iela 7, Rīga, LV-1005; Tvaika iela 7A, Rīga, LV-1005; Tvaika iela 9, Rīga, LV-1005; Tvaika iela, Rīga</t>
  </si>
  <si>
    <t>RĪGAS BRĪVOSTAS PĀRVALDE</t>
  </si>
  <si>
    <t>6.1.2.0/16/I/001</t>
  </si>
  <si>
    <t>Drošas un videi draudzīgas infrastruktūras attīstība Starptautiskā lidostā “Rīga”</t>
  </si>
  <si>
    <t>Lidosta "Rīga", Mārupes pag., Mārupes nov.</t>
  </si>
  <si>
    <t>6.1.2</t>
  </si>
  <si>
    <t>Valsts akciju sabiedrība "STARPTAUTISKĀ LIDOSTA "RĪGA""</t>
  </si>
  <si>
    <t>6.1.2.0/20/I/001</t>
  </si>
  <si>
    <t>Bezpilota gaisa kuģu pārvaldības un uzraudzības sistēmas izveide</t>
  </si>
  <si>
    <t>Valsts aģentūra "Civilās aviācijas aģentūra"</t>
  </si>
  <si>
    <t>6.1.3</t>
  </si>
  <si>
    <t>6.1.3.1/18/I/001</t>
  </si>
  <si>
    <t>“Satiksmes pārvads pār sliežu ceļiem dzelzceļa līnijā Rīga–Skulte ar pievedceļiem”</t>
  </si>
  <si>
    <t>6.1.3.1/19/I/001</t>
  </si>
  <si>
    <t>6.1.4.2/17/I/006</t>
  </si>
  <si>
    <t>“Jēkabpils pilsētas infrastruktūras sasaiste ar TEN-T tīklu”</t>
  </si>
  <si>
    <t>Bauskas iela, Jēkabpils, Jēkabpils nov.; Brīvības iela 258, Jēkabpils, Jēkabpils nov., LV-5201; Brīvības iela 289, Jēkabpils, Jēkabpils nov., LV-5201; Brīvības iela 289B, Jēkabpils, Jēkabpils nov., LV-5201; Brīvības iela, Jēkabpils, Jēkabpils nov.; Celtnieku iela, Jēkabpils, Jēkabpils nov.; Dolomīta iela 2, Jēkabpils, Jēkabpils nov., LV-5201; Dolomīta iela, Jēkabpils, Jēkabpils nov.; Gulbju iela, Jēkabpils, Jēkabpils nov.; Jēkabpils, Jēkabpils nov.; Kārklu iela, Jēkabpils, Jēkabpils nov.; Lauku iela, Jēkabpils, Jēkabpils nov.; Leona Paegles iela, Jēkabpils, Jēkabpils nov.; Linarda Laicena iela, Jēkabpils, Jēkabpils nov.; Neretas iela, Jēkabpils, Jēkabpils nov.; Pelītes iela, Jēkabpils, Jēkabpils nov.; Robežu iela, Jēkabpils, Jēkabpils nov.; Salas pag., Jēkabpils nov.; Stadiona iela, Jēkabpils, Jēkabpils nov.; Tulpju iela, Jēkabpils, Jēkabpils nov.; Vienības iela, Jēkabpils, Jēkabpils nov.; Zīlānu iela, Jēkabpils, Jēkabpils nov.; Zīriņu iela, Jēkabpils, Jēkabpils nov.; Zvanītāju iela, Jēkabpils, Jēkabpils nov.</t>
  </si>
  <si>
    <t>6.1.4</t>
  </si>
  <si>
    <t>6.1.4.2/21/I/001</t>
  </si>
  <si>
    <t>Ganību ielas pārbūve posmā no Kungu ielas līdz Salmu ielai, Liepājā</t>
  </si>
  <si>
    <t>Eduarda Veidenbauma iela, Liepāja; Ezera iela, Liepāja; Ganību iela, Liepāja; Klāva Ukstiņa iela, Liepāja; Kungu iela, Liepāja; Otaņķu iela, Liepāja; Priežu iela, Liepāja; Pupu iela, Liepāja; Salmu iela, Liepāja; Strautu iela, Liepāja; Vidusceļa iela, Liepāja; Zāļu iela, Liepāja</t>
  </si>
  <si>
    <t>6.1.4.2/21/I/002</t>
  </si>
  <si>
    <t>Dienvidu industriālās maģistrāles attīstība - L. Laicena ielas līdz zemes vienībai “Vecais dzelzceļš” pārbūve/izbūve, Cēsu ielas pārbūve no zemes vienības “Vecais dzelzceļš” līdz Valmieras pilsētas robežai</t>
  </si>
  <si>
    <t>Audēju iela, Valmiera, Valmieras nov.; Brūkleņu iela, Valmiera, Valmieras nov.; Cēsu iela 41, Valmiera, Valmieras nov., LV-4201; Cēsu iela 48, Valmiera, Valmieras nov., LV-4201; Cēsu iela 54, Valmiera, Valmieras nov., LV-4201; Cēsu iela, Valmiera, Valmieras nov.; Fabrikas iela, Valmiera, Valmieras nov.; Kauguru iela, Valmiera, Valmieras nov.; Linarda Laicena iela 31, Valmiera, Valmieras nov., LV-4201; Linarda Laicena iela, Valmiera, Valmieras nov.; Lodes iela, Valmiera, Valmieras nov.; Rūpniecības iela 44, Valmiera, Valmieras nov., LV-4201; Rūpniecības iela 54, Valmiera, Valmieras nov., LV-4201; Rūpniecības iela, Valmiera, Valmieras nov.; Sapas iela, Valmiera, Valmieras nov.; Vairogu iela, Valmiera, Valmieras nov.; Valmieras nov.; Zvejnieku iela, Valmiera, Valmieras nov.</t>
  </si>
  <si>
    <t>6.1.5</t>
  </si>
  <si>
    <t>6.1.5.0/21/I/002</t>
  </si>
  <si>
    <t>Valsts galvenā A13 Krievijas robeža (Grebņeva) - Rēzekne - Daugavpils - Lietuvas robeža (Medumi) posma km 2,90  – 14,08 segas pārbūve</t>
  </si>
  <si>
    <t>Malnavas pag., Ludzas nov.</t>
  </si>
  <si>
    <t>6.1.5.0/21/I/003</t>
  </si>
  <si>
    <t>Valsts galvenā A10 Rīga  - Ventspils posma km 41,16 – 52,73 segas pārbūve</t>
  </si>
  <si>
    <t>Jūrmala; Salas pag., Mārupes nov.; Slampes pag., Tukuma nov.</t>
  </si>
  <si>
    <t>6.1.5.0/22/I/001</t>
  </si>
  <si>
    <t>Valsts galvenā autoceļa A2 Rīga - Sigulda - Igaunijas robeža (Veclaicene),  posma km 39,44 - 46,30 segas pārbūve (abas brauktuves)</t>
  </si>
  <si>
    <t>Inčukalna pag., Siguldas nov.</t>
  </si>
  <si>
    <t>6.1.6.0/21/I/001</t>
  </si>
  <si>
    <t>Transporta nozares informācijas nacionālā piekļuves punkta ieviešana Latvijā</t>
  </si>
  <si>
    <t>6.1.6</t>
  </si>
  <si>
    <t>Valsts sabiedrība ar ierobežotu atbildību "Latvijas Valsts ceļi"</t>
  </si>
  <si>
    <t>6.1.7.1/22/I/001</t>
  </si>
  <si>
    <t>Eiropas nozīmes dzelzceļa infrastruktūras Rail Baltica integrēšana Rīgas valstspilsētas centra infrastruktūrā</t>
  </si>
  <si>
    <t>13. janvāra iela 12, Rīga, LV-1050; 13. janvāra iela 2A, Rīga, LV-1050; 13. janvāra iela 5, Rīga, LV-1050; Akadēmijas laukums, Rīga; Centrāltirgus iela 1, Rīga, LV-1050; Gaiziņa iela 3, Rīga, LV-1050; Gaiziņa iela, Rīga; Gogoļa iela 3, Rīga, LV-1050; Gogoļa iela, Rīga; Ģenerāļa Radziņa krastmala, Rīga; Kalēju iela 78, Rīga, LV-1050; Kungu iela, Rīga; Maskavas iela, Rīga; Prāgas iela 2A, Rīga, LV-1050; Prāgas iela, Rīga; Puškina iela, Rīga; Pūpolu iela 1, Rīga, LV-1050; Pūpolu iela, Rīga; Riepnieku iela, Rīga; Spīķeru iela, Rīga; Timoteja iela, Rīga; Turgeņeva iela 14, Rīga, LV-1050; Turgeņeva iela 16, Rīga, LV-1050; Turgeņeva iela 23, Rīga, LV-1050; Turgeņeva iela 25, Rīga, LV-1050; Turgeņeva iela, Rīga</t>
  </si>
  <si>
    <t>6.1.7</t>
  </si>
  <si>
    <t>RĪGAS PILSĒTAS ATTĪSTĪBAS DEPARTAMENTS</t>
  </si>
  <si>
    <t>6.1.7.2/22/I/001</t>
  </si>
  <si>
    <t>Pētījumu, novērtējumu un saistītās dokumentācijas izstrāde ilgtspējīga, integrēta un koordinēta multimodāla sabiedriskā transporta plāna priekšlikuma sagatavošanai Rīgas metropoles areālā.</t>
  </si>
  <si>
    <t>6.2.1.2/16/I/001</t>
  </si>
  <si>
    <t>Rīgas dzelzceļa mezgla posma Sarkandaugava - Mangaļi - Ziemeļblāzma modernizācija</t>
  </si>
  <si>
    <t>Laktas iela 5, Rīga, LV-1013; Laktas iela 9, Rīga, LV-1013; Lēdurgas iela 1F, Rīga, LV-1034; Mangaļu prospekts 1C, Rīga, LV-1030; Sliežu iela 10, Rīga, LV-1005; Sliežu iela 12, Rīga, LV-1005; Sliežu iela 2, Rīga, LV-1005; Uriekstes iela 46, Rīga, LV-1005; Vecāķu prospekts 2C, Rīga, LV-1015; Zemitāna iela 11 k-1, Rīga, LV-1012; Zemitāna iela 11, Rīga, LV-1012</t>
  </si>
  <si>
    <t>6.2.1</t>
  </si>
  <si>
    <t>Valsts akciju sabiedrība "Latvijas dzelzceļš"</t>
  </si>
  <si>
    <t>6.2.1.2/21/I/001</t>
  </si>
  <si>
    <t>Dzelzceļa pasažieru infrastruktūras modernizācija</t>
  </si>
  <si>
    <t>6.2.1.2/22/I/001</t>
  </si>
  <si>
    <t>Nožogojumu un gājēju pāreju ierīkošana dzelzceļa infrastruktūras objektos</t>
  </si>
  <si>
    <t>Augstrozes iela 1B, Rīga, LV-1026; Buļļu iela 41A, Rīga, LV-1067; Buļļu iela 50, Rīga, LV-1067; Dzelzceļa iela 22, Rīga, LV-1004; Dzelzceļa iela 26, Rīga, LV-1058; Džutas iela 13, Rīga, LV-1026; Graudu iela 76, Rīga, LV-1058; Ģimnastikas iela 25A, Rīga, LV-1004; Ģimnastikas iela 34A, Rīga, LV-1004; Jūrmalas gatve 21, Rīga, LV-1083; Kandavas iela 16B, Rīga, LV-1083; Krustabaznīcas iela 7, Rīga, LV-1006; Krustpils iela 20, Rīga, LV-1057; Laktas iela 9, Rīga, LV-1013; Lizuma iela 2A, Rīga, LV-1006; Mangaļu prospekts 1C, Rīga, LV-1030; Rīga; Salamandras iela 2, Rīga, LV-1024; Sliežu iela 10, Rīga, LV-1005; Sliežu iela 12, Rīga, LV-1005; Sliežu iela 2, Rīga, LV-1005; Slokas iela 107A, Rīga, LV-1067; Vecāķu prospekts 2C, Rīga, LV-1015; Vilkaines iela 2, Rīga, LV-1004; Vitrupes iela 2A, Rīga, LV-1034</t>
  </si>
  <si>
    <t>6.2.1.2/22/I/002</t>
  </si>
  <si>
    <t>Dzelzceļa infrastruktūras modernizācija vilcienu kustības ātruma paaugstināšanai</t>
  </si>
  <si>
    <t>Aizkraukles pag., Aizkraukles nov.; Ausekļa iela 1, Lielvārde, Ogres nov., LV-5070; Aviācijas iela 48, Jelgava, LV-3004; Brīvības iela 9, Ogre, Ogres nov., LV-5001; Cenu pag., Jelgavas nov.; Dzelzceļa iela 22, Rīga, LV-1004; Dzelzceļa iela 26, Rīga, LV-1058; Dzelzceļa konteiners 78,12. km, Aizkraukles pag., Aizkraukles nov., LV-5101; Dzelzceļa māja 17A. km, Salaspils, Salaspils nov., LV-2121; Dzelzceļnieku iela 1, Skrīveri, Skrīveru pag., Aizkraukles nov., LV-5125; Garozas iela 45, Jelgava, LV-3002; Graudu iela 76, Rīga, LV-1058; Ģimnastikas iela 25A, Rīga, LV-1004; Ģimnastikas iela 34A, Rīga, LV-1004; Ikšķile, Ogres nov.; Jaunā Stacijas iela 4, Lielvārde, Ogres nov., LV-5070; Jumpravas stacija, Jumprava, Jumpravas pag., Ogres nov., LV-5022; Kaudzīšu iela 72, Rumbula, Stopiņu pag., Ropažu nov., LV-2121; Krustpils iela 149C, Rīga, LV-1063; Krustpils iela 20, Rīga, LV-1057; Krustpils iela 52, Rīga, LV-1057; Latvijas dzelzceļš 1, Skrīveru pag., Aizkraukles nov., LV-5125; Lielvārdes pag., Ogres nov.; Mārupes pag., Mārupes nov.; Ogre, Ogres nov.; Ogresgala pag., Ogres nov.; Olaines pag., Olaines nov.; Pārbrauktuves iela 2, Ikšķile, Ogres nov., LV-5052; Prohorova iela 32, Jelgava, LV-3002; Rembates pag., Ogres nov.; Rīga; Rīgas iela 1, Ķegums, Ogres nov., LV-5020; Salaspils iela 1, Rīga, LV-1019; Salaspils pag., Salaspils nov.; Salaspils, Salaspils nov.; Skrīveru pag., Aizkraukles nov.; Stacija "Aizkraukle", Aizkraukles pag., Aizkraukles nov., LV-5101; Stacija Cena, Cenu pag., Jelgavas nov., LV-3018; Stacija Dalbe, Dalbe, Cenu pag., Jelgavas nov., LV-3018; Stacija Ozolnieki, Cenu pag., Jelgavas nov., LV-3018; Stacija Salaspils, Salaspils, Salaspils nov., LV-2169; Stacija Tīraine, Tīraine, Mārupes pag., Mārupes nov., LV-1058; Stacijas iela 1A, Jelgava, LV-3001; Stacijas laukums 1, Ķegums, Ogres nov., LV-5020; Stopiņu pag., Ropažu nov.; Tīnūžu pag., Ogres nov.; Vilkaines iela 2, Rīga, LV-1004</t>
  </si>
  <si>
    <t>7.1.1.0/15/I/001</t>
  </si>
  <si>
    <t>“Atbalsts bezdarbnieku izglītībai”</t>
  </si>
  <si>
    <t>7.1.1</t>
  </si>
  <si>
    <t>Nodarbinātības valsts aģentūra</t>
  </si>
  <si>
    <t>7.1.2.1/15/I/001</t>
  </si>
  <si>
    <t>EURES tīkla darbība Latvijā</t>
  </si>
  <si>
    <t>7.1.2</t>
  </si>
  <si>
    <t>7.2.1.2/15/I/001</t>
  </si>
  <si>
    <t>„Sākotnējās profesionālās izglītības programmu īstenošana Jauniešu garantijas ietvaros”</t>
  </si>
  <si>
    <t>7.2.1</t>
  </si>
  <si>
    <t>Jaunatnes starptautisko programmu aģentūra</t>
  </si>
  <si>
    <t>7.3.1.0/16/I/001</t>
  </si>
  <si>
    <t>Darba drošības normatīvo aktu praktiskās ieviešanas un uzraudzības pilnveidošana</t>
  </si>
  <si>
    <t>7.3.1</t>
  </si>
  <si>
    <t>Valsts darba inspekcija</t>
  </si>
  <si>
    <t>8.1.1</t>
  </si>
  <si>
    <t>8.1.1.0/17/I/010</t>
  </si>
  <si>
    <t>Latvijas Universitātes STEM studiju virzienu infrastruktūras modernizācija un resursu koncentrācija</t>
  </si>
  <si>
    <t>Aspazijas bulvāris 5, Rīga, LV-1050; Hipokrāta iela 1, Rīga, LV-1079; Imantas 7. līnija 1, Rīga, LV-1083; Jelgavas iela 1, Rīga, LV-1004; Jelgavas iela 3, Rīga, LV-1004; Pilsoņu iela 13 k-10, Rīga, LV-1002; Raiņa bulvāris 19, Rīga, LV-1050; Vidus prospekts 38, Jūrmala, LV-2010</t>
  </si>
  <si>
    <t>8.1.1.0/17/I/012</t>
  </si>
  <si>
    <t>Latvijas Mākslas akadēmijas STEM (radošo industriju) studiju programmu modernizēšana</t>
  </si>
  <si>
    <t>Jāņa Kugas iela 11, Ikšķile, Ogres nov., LV-5052; Kalpaka bulvāris 13, Rīga, LV-1050</t>
  </si>
  <si>
    <t>8.1.1.0/20/I/001</t>
  </si>
  <si>
    <t>STEM studiju programmu modernizācija Latvijas Jūras akadēmijā</t>
  </si>
  <si>
    <t>Flotes iela 12 k-1, Rīga, LV-1016</t>
  </si>
  <si>
    <t>8.1.2.0/17/I/004</t>
  </si>
  <si>
    <t>Vispārējās izglītības iestāžu mācību vides uzlabošana Talsu novadā</t>
  </si>
  <si>
    <t>Brīvības iela 29, Talsi, Talsu nov., LV-3201; Gaismas iela 1, Talsi, Talsu nov., LV-3201; Kārļa Mīlenbaha iela 28, Talsi, Talsu nov., LV-3201; Kārļa Mīlenbaha iela 32, Talsi, Talsu nov., LV-3201</t>
  </si>
  <si>
    <t>8.1.2</t>
  </si>
  <si>
    <t>8.1.2.0/17/I/008</t>
  </si>
  <si>
    <t>Uzlabot vispārējās izglītības iestāžu mācību vidi Ogres novadā</t>
  </si>
  <si>
    <t>Gunāra Astras iela 1, Ogre, Ogres nov., LV-5001; Zinību iela 3, Ogre, Ogres nov., LV-5001</t>
  </si>
  <si>
    <t>8.1.2.0/17/I/009</t>
  </si>
  <si>
    <t>Cēsu novada vispārējo izglītības iestāžu modernizācija</t>
  </si>
  <si>
    <t>Gaujas iela 45, Cēsis, Cēsu nov., LV-4101; Leona Paegles iela 1, Cēsis, Cēsu nov., LV-4101; Pūces iela 2, Cēsis, Cēsu nov., LV-4101; Saules iela 23, Cēsis, Cēsu nov., LV-4101</t>
  </si>
  <si>
    <t>8.1.2.0/17/I/011</t>
  </si>
  <si>
    <t>Bauskas Valsts ģimnāzijas un Bauskas 2.vidusskolas infrastruktūras sakārtošana</t>
  </si>
  <si>
    <t>Dārza iela 9, Bauska, Bauskas nov., LV-3901; Uzvaras iela 10, Bauska, Bauskas nov., LV-3901</t>
  </si>
  <si>
    <t>Kuldīgas novada vispārējās izglītības iestāžu mācību vides uzlabošana</t>
  </si>
  <si>
    <t>Jelgavas iela 62, Kuldīga, Kuldīgas nov., LV-3301; Mucenieku iela 6, Kuldīga, Kuldīgas nov., LV-3301; Piltenes iela 25, Kuldīga, Kuldīgas nov., LV-3301</t>
  </si>
  <si>
    <t>8.1.2.0/17/I/017</t>
  </si>
  <si>
    <t>"Vispārējās izglītības iestāžu mācību vides uzlabošana Madonas novadā"</t>
  </si>
  <si>
    <t>Skolas iela 10, Madona, Madonas nov., LV-4801; Valdemāra bulvāris 6, Madona, Madonas nov., LV-4801</t>
  </si>
  <si>
    <t>8.1.2.0/17/I/027</t>
  </si>
  <si>
    <t>Saldus novada pašvaldības vispārējo izglītības iestāžu mācību vides uzlabošana</t>
  </si>
  <si>
    <t>J. Rozentāla iela 19, Saldus, Saldus nov., LV-3801; Kalnsētas iela 13, Saldus, Saldus nov., LV-3801; Lielā iela 31/35, Saldus, Saldus nov., LV-3801; Striķu skola, Zvārdes pag., Saldus nov., LV-3883</t>
  </si>
  <si>
    <t>8.1.2.0/17/I/029</t>
  </si>
  <si>
    <t>Mācību vides uzlabošana Jelgavas Valsts ģimnāzijā un Jelgavas Tehnoloģiju vidusskolā</t>
  </si>
  <si>
    <t>Mātera iela 44, Jelgava, LV-3001; Meiju ceļš 9, Jelgava, LV-3007; Pulkveža Oskara Kalpaka iela 16A, Jelgava, LV-3001</t>
  </si>
  <si>
    <t>8.1.2.0/17/I/031</t>
  </si>
  <si>
    <t>Nacionālas nozīmes izglītības centra attīstība Rēzeknes pilsētā, izveidojot un modernizējot vispārējās vidējās izglītības mācību vidi kvalitatīvai un mūsdienīgai izglītības ieguvei</t>
  </si>
  <si>
    <t>Atbrīvošanas aleja 92, Rēzekne, LV-4601; Dārzu iela 17, Rēzekne, LV-4601; Dzirnavu iela 3A, Rēzekne, LV-4601</t>
  </si>
  <si>
    <t>8.1.2.0/17/I/035</t>
  </si>
  <si>
    <t>Krāslavas novada izglītības iestāžu infrastruktūras sakārtošana un mācību vides uzlabošana</t>
  </si>
  <si>
    <t>N. Rancāna iela 4, Krāslava, Krāslavas nov., LV-5601; Pils iela 5, Krāslava, Krāslavas nov., LV-5601; Pils iela 6, Krāslava, Krāslavas nov., LV-5601; Raiņa iela 25, Krāslava, Krāslavas nov., LV-5601</t>
  </si>
  <si>
    <t>8.1.2.0/18/I/002</t>
  </si>
  <si>
    <t>Alūksnes novada vispārējās izglītības iestāžu mācību vides uzlabošana</t>
  </si>
  <si>
    <t>Glika iela 10, Alūksne, Alūksnes nov., LV-4301; Glika iela 13, Alūksne, Alūksnes nov., LV-4301; Kanaviņu iela 14, Alūksne, Alūksnes nov., LV-4301</t>
  </si>
  <si>
    <t>8.1.2.0/18/I/006</t>
  </si>
  <si>
    <t>Jūrmalas pilsētas vispārējās vidējās izglītības iestāžu infrastruktūras pilnveide</t>
  </si>
  <si>
    <t>Raiņa iela 118, Jūrmala, LV-2016; Raiņa iela 55, Jūrmala, LV-2011</t>
  </si>
  <si>
    <t>8.1.2.0/18/I/007</t>
  </si>
  <si>
    <t>Jēkabpils vispārējās izglītības iestāžu mācību vides un infrastruktūras uzlabošana</t>
  </si>
  <si>
    <t>Jaunā iela 44, Jēkabpils, Jēkabpils nov., LV-5201; Rūdolfa Blaumaņa iela 27, Jēkabpils, Jēkabpils nov., LV-5201</t>
  </si>
  <si>
    <t>8.1.2.0/19/I/002</t>
  </si>
  <si>
    <t>Valmieras Valsts ģimnāzijas mācību vides uzlabošana un dienesta viesnīcas Ausekļa ielā pārbūve</t>
  </si>
  <si>
    <t>Leona Paegles iela 40, Valmiera, Valmieras nov., LV-4201; Leona Paegles iela 40A, Valmiera, Valmieras nov., LV-4201</t>
  </si>
  <si>
    <t>8.1.2.0/22/I/001</t>
  </si>
  <si>
    <t>Izglītības iestāžu digitalizācija  7.-9. klasēm</t>
  </si>
  <si>
    <t>8.1.3</t>
  </si>
  <si>
    <t>8.1.3.0/16/I/012</t>
  </si>
  <si>
    <t>Rīgas Tūrisma un radošās industrijas tehnikuma modernizēšana specifiskā atbalsta mērķa 8.1.3. “Palielināt modernizēto profesionālās izglītības iestāžu skaitu” ietvaros</t>
  </si>
  <si>
    <t>Andreja Paulāna iela 2A, Preiļi, Preiļu nov., LV-5301; Augusta Deglava iela 41A, Rīga, LV-1035; Augusta Deglava iela 41B, Rīga, LV-1035; Nīcgales iela 26, Rīga, LV-1035; Purvciema iela 20, Rīga, LV-1035; Sporta iela 1, Preiļi, Preiļu nov., LV-5301</t>
  </si>
  <si>
    <t>Valsts sabiedrība ar ierobežotu atbildību "Rīgas Tūrisma un radošās industrijas tehnikums"</t>
  </si>
  <si>
    <t>8.1.3.0/16/I/013</t>
  </si>
  <si>
    <t>Rīgas Mākslas un mediju tehnikuma modernizēšana specifiskā atbalsta mērķa 8.1.3. “Palielināt modernizēto profesionālās izglītības iestāžu skaitu” ietvaros</t>
  </si>
  <si>
    <t>Jūrmalas gatve 90, Rīga, LV-1029; Jūrmalas gatve 96 k-2, Rīga, LV-1029; Jūrmalas gatve 96, Rīga, LV-1029</t>
  </si>
  <si>
    <t>Rīgas Mākslas un mediju tehnikums</t>
  </si>
  <si>
    <t>8.1.3.0/16/I/016</t>
  </si>
  <si>
    <t>Kuldīgas Tehnoloģiju un tūrisma tehnikuma modernizēšana specifiskā atbalsta mērķa 8.1.3. “Palielināt modernizēto profesionālās izglītības iestāžu skaitu” ietvaros</t>
  </si>
  <si>
    <t>Kalpaka iela 1, Kuldīga, Kuldīgas nov., LV-3301; Liepājas iela 31, Kuldīga, Kuldīgas nov., LV-3301; Liepājas iela 33, Kuldīga, Kuldīgas nov., LV-3301; Pilsētas laukums 6, Kuldīga, Kuldīgas nov., LV-3301</t>
  </si>
  <si>
    <t>8.1.3.0/17/I/005</t>
  </si>
  <si>
    <t>PIKC "Nacionālā Mākslu vidusskola" modernizācija</t>
  </si>
  <si>
    <t>Kalnciema iela 10 k-2, Rīga, LV-1048; Kalnciema iela 10 k-3, Rīga, LV-1048; Kalnciema iela 12, Rīga, LV-1048; Slokas iela 52A, Rīga, LV-1007; Slokas iela 52B, Rīga, LV-1007</t>
  </si>
  <si>
    <t>8.1.3.0/20/I/001</t>
  </si>
  <si>
    <t>Rīgas Stila un modes tehnikuma modernizēšana specifiskā atbalsta mērķa 8.1.3 "Palielināt modernizēto profesionālās izglītības iestāžu skaitu" ietvaros</t>
  </si>
  <si>
    <t>Ūdeļu iela 22, Rīga, LV-1064; Ūdeļu iela 22A, Rīga, LV-1064; Ūdeļu iela 22B, Rīga, LV-1064; Ūdeļu iela 24, Rīga, LV-1064; Ūdeļu iela 26, Rīga, LV-1064</t>
  </si>
  <si>
    <t>RĪGAS STILA UN MODES TEHNIKUMS</t>
  </si>
  <si>
    <t>8.1.4.0/17/I/001</t>
  </si>
  <si>
    <t>Rīgas Tehniskās koledžas infrastruktūras attīstība</t>
  </si>
  <si>
    <t>Braslas iela 16, Rīga, LV-1084; Braslas iela 16A, Rīga, LV-1084; Ieriķu iela 6A, Rīga, LV-1084; Lēdmanes iela 3, Rīga, LV-1039</t>
  </si>
  <si>
    <t>8.1.4</t>
  </si>
  <si>
    <t>8.1.4.0/17/I/005</t>
  </si>
  <si>
    <t>Studiju mācību vides uzlabošana Rīgas Tehniskās universitātes aģentūrā "Rīgas Tehniskās universitātes Olaines Tehnoloģiju koledža"</t>
  </si>
  <si>
    <t>8.2.1.0/18/A/007</t>
  </si>
  <si>
    <t>LLU studiju programmu konsolidācija un jaunu programmu izstrāde</t>
  </si>
  <si>
    <t>8.2.1</t>
  </si>
  <si>
    <t>8.2.1.0/18/A/009</t>
  </si>
  <si>
    <t>Profesionālās doktora studiju programmas Mākslās izveide</t>
  </si>
  <si>
    <t>8.2.1.0/18/A/010</t>
  </si>
  <si>
    <t>Studiju programmu fragmentācijas samazināšana un resursu koplietošanas stiprināšana LiepU</t>
  </si>
  <si>
    <t>8.2.1.0/18/A/011</t>
  </si>
  <si>
    <t>Jaunu maģistra studiju programmu izveide un aprobācija Vidzemes Augstskolas starptautiskās konkurētspējas veicināšanai</t>
  </si>
  <si>
    <t>8.2.1.0/18/A/013</t>
  </si>
  <si>
    <t>Rīgas Tehniskās universitātes studiju programmu fragmentācijas samazināšana un resursu koplietošanas stiprināšana</t>
  </si>
  <si>
    <t>8.2.1.0/18/A/014</t>
  </si>
  <si>
    <t>Studiju programmu fragmentācijas mazināšana un studiju internacionalizācijas veicināšana Rīgas Stradiņa universitātē</t>
  </si>
  <si>
    <t>8.2.1.0/18/A/015</t>
  </si>
  <si>
    <t>Starptautiski konkurētspējīgu un Latvijas tautsaimniecības attīstību veicinošu studiju programmu izveide Latvijas Universitātē</t>
  </si>
  <si>
    <t>8.2.1.0/18/A/019</t>
  </si>
  <si>
    <t>Studiju programmu fragmentācijas samazināšana un resursu koplietošanas stiprināšana Daugavpils Universitātē</t>
  </si>
  <si>
    <t>8.2.1.0/18/A/020</t>
  </si>
  <si>
    <t>Latvijas Sporta pedagoģijas akadēmijas inovatīva, pētniecībā balstīta starptautiskā starpaugstkolu kopīgā doktora studiju programma «Sporta zinātne»</t>
  </si>
  <si>
    <t>LATVIJAS SPORTA PEDAGOĢIJAS AKADĒMIJA</t>
  </si>
  <si>
    <t>8.2.1.0/18/I/001</t>
  </si>
  <si>
    <t>Mūzikas, mākslas, dejas un kultūras studiju skolotāju studiju programmu jaunveide</t>
  </si>
  <si>
    <t>8.2.1.0/18/I/002</t>
  </si>
  <si>
    <t>Studiju programmu fragmentācijas samazināšana LiepU</t>
  </si>
  <si>
    <t>8.2.1.0/18/I/004</t>
  </si>
  <si>
    <t>Latvijas Universitātes inovatīvas, pētniecībā balstītas studiju virziena "Izglītība un pedagoģija" studiju programmas</t>
  </si>
  <si>
    <t>8.2.1.0/18/I/005</t>
  </si>
  <si>
    <t>Daugavpils Universitātes studiju virziena “Izglītība, pedagoģija un sports” modernizācija Latvijas izglītības sistēmas ilgtspējīgai attīstībai</t>
  </si>
  <si>
    <t>8.2.1.0/18/I/006</t>
  </si>
  <si>
    <t>Latvijas Sporta pedagoģijas akadēmijas pedagogu izglītības studiju programmu fragmentācijas samazināšana un resursu koplietošanas stiprināšana</t>
  </si>
  <si>
    <t>8.2.2.0/18/A/017</t>
  </si>
  <si>
    <t>Rīgas Tehniskās universitātes akadēmiskā personāla stiprināšana stratēģiskās specializācijas jomās</t>
  </si>
  <si>
    <t>8.2.2.0/18/A/022</t>
  </si>
  <si>
    <t>Daugavpils Universitātes stratēģiskās specializācijas jomu akadēmiskā personāla profesionālās kompetences stiprināšana</t>
  </si>
  <si>
    <t>8.2.2.0/18/I/005</t>
  </si>
  <si>
    <t>Daugavpils Universitātes studiju virziena "Izglītība, pedagoģija un sports" akadēmiskā personāla kapacitātes stiprināšana stratēģiskās specializācijas jomās</t>
  </si>
  <si>
    <t>8.2.2.0/20/I/001</t>
  </si>
  <si>
    <t>LLU pāreja uz jauno doktorantūras finansēšanas modeli</t>
  </si>
  <si>
    <t>8.2.2.0/20/I/002</t>
  </si>
  <si>
    <t>Akadēmiskā personāla attīstība – doktorantu grantu pieejas aprobācija un ārvalstu akadēmiskā personāla piesaiste Latvijas Kultūras akadēmijā, Latvijas Mākslas akadēmijā un Jāzepa Vītola Latvijas Mūzikas akadēmijā</t>
  </si>
  <si>
    <t>LATVIJAS KULTŪRAS AKADĒMIJA</t>
  </si>
  <si>
    <t>8.2.2.0/20/I/003</t>
  </si>
  <si>
    <t>Daugavpils Universitātes stratēģiskās specializācijas jomu akadēmiskā personāla profesionālās kompetences stiprināšana 3. kārta</t>
  </si>
  <si>
    <t>8.2.2.0/20/I/004</t>
  </si>
  <si>
    <t>Atbalsts doktorantu iesaistei zinātniski pētnieciskajā un studiju darbā</t>
  </si>
  <si>
    <t>8.2.2.0/20/I/005</t>
  </si>
  <si>
    <t>Stiprināt augstākās izglītības institūciju akadēmisko personālu stratēģiskās specializācijas jomās RTA, VeA un ViA</t>
  </si>
  <si>
    <t>8.2.2.0/20/I/006</t>
  </si>
  <si>
    <t>"LU doktorantūras kapacitātes stiprināšana jaunā doktorantūras modeļa ietvarā"</t>
  </si>
  <si>
    <t>8.2.2.0/20/I/007</t>
  </si>
  <si>
    <t>Liepājas Universitātes personāla akadēmiskā karjera: kvalitāte un ilgtspēja doktora studijās</t>
  </si>
  <si>
    <t>8.2.2.0/20/I/008</t>
  </si>
  <si>
    <t>8.2.3.0/18/A/010</t>
  </si>
  <si>
    <t>Daugavpils Universitātes pārvaldības un vadības kompetenču pilnveidošana</t>
  </si>
  <si>
    <t>8.2.3.0/18/A/011</t>
  </si>
  <si>
    <t>Pārvaldības procesu pilnveide un studiju programmu satura modernizācija Rīgas Stradiņa universitātē</t>
  </si>
  <si>
    <t>8.2.3.0/18/A/012</t>
  </si>
  <si>
    <t>Rīgas Tehniskās universitātes efektīvas pārvaldības attīstība</t>
  </si>
  <si>
    <t>8.2.3.0/18/A/013</t>
  </si>
  <si>
    <t>Labas pārvaldības nodrošināšana Jāzepa Vītola Latvijas Mūzikas akadēmijā</t>
  </si>
  <si>
    <t>8.2.3.0/18/A/014</t>
  </si>
  <si>
    <t>8.2.3.0/18/A/018</t>
  </si>
  <si>
    <t>Latvijas Mākslas akadēmijas pārvaldības pilnveide</t>
  </si>
  <si>
    <t>8.2.3.0/22/A/003</t>
  </si>
  <si>
    <t>Augstskolu digitālās kapacitātes celšana ar tiešsaistes mācību resursu  un analītikas viedu integrāciju</t>
  </si>
  <si>
    <t>8.2.3.0/22/A/004</t>
  </si>
  <si>
    <t>Automatizācijas rīki radošajām industrijām AutoRade</t>
  </si>
  <si>
    <t>8.2.3.0/22/A/005</t>
  </si>
  <si>
    <t>Digitalizācijas iniciatīvas studiju kvalitātes pilnveidei augstskolu stratēģiskās specializācijas jomās</t>
  </si>
  <si>
    <t>8.2.3.0/22/A/006</t>
  </si>
  <si>
    <t>Digitalizācijas iniciatīvas studējošo iesaistei un studiju kvalitātes pilnveidei Latvijas Universitātē un projekta sadarbības partneru augstskolās</t>
  </si>
  <si>
    <t>8.2.3.0/22/I/001</t>
  </si>
  <si>
    <t>Atbalsts valsts augstskolu padomju darbības uzsākšanai</t>
  </si>
  <si>
    <t>8.3.1.1/16/I/002</t>
  </si>
  <si>
    <t>Kompetenču pieeja mācību saturā</t>
  </si>
  <si>
    <t>8.3.1</t>
  </si>
  <si>
    <t>Valsts izglītības satura centrs</t>
  </si>
  <si>
    <t>8.3.2.1/16/I/002</t>
  </si>
  <si>
    <t>Nacionāla un starptautiska mēroga pasākumu īstenošana izglītojamo talantu attīstībai</t>
  </si>
  <si>
    <t>8.3.2</t>
  </si>
  <si>
    <t>8.3.2.2/16/I/001</t>
  </si>
  <si>
    <t>Atbalsts izglītojamo individuālo kompetenču attīstībai</t>
  </si>
  <si>
    <t>8.3.3.0/15/I/001</t>
  </si>
  <si>
    <t>“PROTI un DARI!”</t>
  </si>
  <si>
    <t>8.3.3</t>
  </si>
  <si>
    <t>8.3.4.0/16/I/001</t>
  </si>
  <si>
    <t>Atbalsts priekšlaicīgas mācību pārtraukšanas samazināšanai.</t>
  </si>
  <si>
    <t>8.3.4</t>
  </si>
  <si>
    <t>IZGLĪTĪBAS KVALITĀTES VALSTS DIENESTS</t>
  </si>
  <si>
    <t>8.3.5.0/16/I/001</t>
  </si>
  <si>
    <t>"Karjeras atbalsts vispārējās un profesionālās izglītības iestādēs"</t>
  </si>
  <si>
    <t>8.3.5</t>
  </si>
  <si>
    <t>Valsts izglītības attīstības aģentūra</t>
  </si>
  <si>
    <t>8.3.6.1/16/I/001</t>
  </si>
  <si>
    <t>Dalība starptautiskos izglītības pētījumos</t>
  </si>
  <si>
    <t>8.3.6</t>
  </si>
  <si>
    <t>8.3.6.2/17/I/001</t>
  </si>
  <si>
    <t>Izglītības kvalitātes monitoringa sistēmas izveide un īstenošana</t>
  </si>
  <si>
    <t>8.4.1.0/16/I/001</t>
  </si>
  <si>
    <t>Nodarbināto personu profesionālās kompetences pilnveide</t>
  </si>
  <si>
    <t>8.4.1</t>
  </si>
  <si>
    <t>8.5.1.0/16/I/001</t>
  </si>
  <si>
    <t>Profesionālo izglītības iestāžu audzēkņu dalība darba vidē balstītās mācībās un mācību praksēs uzņēmumos.</t>
  </si>
  <si>
    <t>8.5.1</t>
  </si>
  <si>
    <t>Latvijas Darba devēju konfederācija</t>
  </si>
  <si>
    <t>8.5.3.0/16/I/001</t>
  </si>
  <si>
    <t>Profesionālās izglītības iestāžu efektīva pārvaldība un personāla kompetences pilnveide</t>
  </si>
  <si>
    <t>8.5.3</t>
  </si>
  <si>
    <t>9.1.1.1/15/I/001</t>
  </si>
  <si>
    <t>“Subsidētās darbavietas bezdarbniekiem”</t>
  </si>
  <si>
    <t>9.1.1</t>
  </si>
  <si>
    <t>9.1.1.2/15/I/001</t>
  </si>
  <si>
    <t>“Atbalsts ilgstošajiem bezdarbniekiem”</t>
  </si>
  <si>
    <t>9.1.1.3/15/I/001</t>
  </si>
  <si>
    <t>Atbalsts sociālajai uzņēmējdarbībai</t>
  </si>
  <si>
    <t>9.1.2.0/16/I/001</t>
  </si>
  <si>
    <t>Bijušo ieslodzīto integrācija sabiedrībā un darba tirgū</t>
  </si>
  <si>
    <t>9.1.2</t>
  </si>
  <si>
    <t>Ieslodzījuma vietu pārvalde</t>
  </si>
  <si>
    <t>9.1.3.0/16/I/001</t>
  </si>
  <si>
    <t>Resocializācijas sistēmas efektivitātes paaugstināšana</t>
  </si>
  <si>
    <t>9.1.3</t>
  </si>
  <si>
    <t>9.1.4.2/16/I/001</t>
  </si>
  <si>
    <t>„VSIA NRC „Vaivari” Funkcionēšanas novērtēšanas sistēmas izveide un ieviešana un asistīvo tehnoloģiju (tehnisko palīglīdzekļu) pieejamības un pielietojuma Latvijas izglītības iestādēs izpēte</t>
  </si>
  <si>
    <t>9.1.4</t>
  </si>
  <si>
    <t>Valsts sabiedrība ar ierobežotu atbildību "Nacionālais rehabilitācijas centrs "Vaivari""</t>
  </si>
  <si>
    <t>9.1.4.4/16/I/001</t>
  </si>
  <si>
    <t>Dažādības veicināšana</t>
  </si>
  <si>
    <t>Sabiedrības integrācijas fonds</t>
  </si>
  <si>
    <t>9.2.1.1/15/I/001</t>
  </si>
  <si>
    <t>Profesionāla sociālā darba attīstība pašvaldībās</t>
  </si>
  <si>
    <t>9.2.1</t>
  </si>
  <si>
    <t>9.2.1.3/16/I/001</t>
  </si>
  <si>
    <t>Atbalsta sistēmas pilnveide bērniem ar saskarsmes grūtībām, uzvedības traucējumiem un vardarbību ģimenē</t>
  </si>
  <si>
    <t>Valsts bērnu tiesību aizsardzības inspekcija</t>
  </si>
  <si>
    <t>9.2.2.1/15/I/001</t>
  </si>
  <si>
    <t>Atver sirdi Zemgalē</t>
  </si>
  <si>
    <t>Katoļu iela 2B, Jelgava, LV-3001</t>
  </si>
  <si>
    <t>9.2.2</t>
  </si>
  <si>
    <t>Zemgales plānošanas reģions</t>
  </si>
  <si>
    <t>9.2.2.1/15/I/002</t>
  </si>
  <si>
    <t>Deinstitucionalizācija un sociālie pakalpojumi personām ar invaliditāti un bērniem</t>
  </si>
  <si>
    <t>Zigfrīda Annas Meierovica bulvāris 18, Rīga, LV-1050</t>
  </si>
  <si>
    <t>Rīgas Plānošanas reģions</t>
  </si>
  <si>
    <t>9.2.2.1/15/I/003</t>
  </si>
  <si>
    <t>„Vidzeme iekļauj”</t>
  </si>
  <si>
    <t>Bērzaines iela 5, Cēsis, Cēsu nov., LV-4101</t>
  </si>
  <si>
    <t>Vidzemes plānošanas reģions</t>
  </si>
  <si>
    <t>9.2.2.1/15/I/004</t>
  </si>
  <si>
    <t>Kurzeme visiem</t>
  </si>
  <si>
    <t>Avotu iela 12, Saldus, Saldus nov., LV-3801</t>
  </si>
  <si>
    <t>Kurzemes plānošanas reģions</t>
  </si>
  <si>
    <t>9.2.2.1/15/I/005</t>
  </si>
  <si>
    <t>Deinstitucionalizācijas pasākumu īstenošana Latgales reģionā</t>
  </si>
  <si>
    <t>Atbrīvošanas aleja 95, Rēzekne, LV-4601</t>
  </si>
  <si>
    <t>Latgales plānošanas reģions</t>
  </si>
  <si>
    <t>9.2.2.2/16/I/001</t>
  </si>
  <si>
    <t>Sociālo pakalpojumu atbalsta sistēmas pilnveide</t>
  </si>
  <si>
    <t>9.2.2.3/22/A/001</t>
  </si>
  <si>
    <t>Sociālās rehabilitācijas programma bērniem ar
smagiem funkcionāliem traucējumiem un to ģimenēm</t>
  </si>
  <si>
    <t>Maskavas iela 180B, Rīga, LV-1019</t>
  </si>
  <si>
    <t>Rīgas pilsētas "Rūpju bērns"</t>
  </si>
  <si>
    <t>9.2.2.3/22/A/002</t>
  </si>
  <si>
    <t>Sabiedrībā balstītu sociālo pakalpojumu sniegšana personām ar garīga rakstura traucējumiem</t>
  </si>
  <si>
    <t>Balvu iela 11, Rīga, LV-1003; Ludzas iela 43, Rīga, LV-1003; Maskavas iela 180B, Rīga, LV-1019; Rēzeknes iela 2A, Rīga, LV-1073</t>
  </si>
  <si>
    <t>9.2.2.3/22/A/003</t>
  </si>
  <si>
    <t>“Sociālo pakalpojumu nodrošināšana bērniem ar funkcionāliem traucējumiem Liepājā III”</t>
  </si>
  <si>
    <t>Krišjāņa Barona iela 14, Liepāja, LV-3401</t>
  </si>
  <si>
    <t>Biedrība "DIŽVANAGI"</t>
  </si>
  <si>
    <t>9.2.2.3/22/A/005</t>
  </si>
  <si>
    <t>Sociālās rehabilitācijas pakalpojums "Varu. Protu. Daru." bērniem ar funkcionāliem traucējumiem un viņu ģimenēm</t>
  </si>
  <si>
    <t>Cementa iela 12, Rīga, LV-1055</t>
  </si>
  <si>
    <t>"Latvijas Bērnu atbalsta fonds"</t>
  </si>
  <si>
    <t>9.2.2.3/22/A/006</t>
  </si>
  <si>
    <t>Palīdzi man izdarīt pašam</t>
  </si>
  <si>
    <t>Saules iela 7, Talsi, Talsu nov., LV-3201</t>
  </si>
  <si>
    <t>Nodibinājums: Ģimeņu un bērnu attīstības centrs "Brīnumiņš"</t>
  </si>
  <si>
    <t>9.2.2.3/22/A/007</t>
  </si>
  <si>
    <t>"Sabiedrībā balstītu sociālo pakalpojumu pieejamības palielināšana bērniem ar funkcionāliem traucējumiem Līvānu novadā"</t>
  </si>
  <si>
    <t>Daugavpils iela 34, Preiļi, Preiļu nov., LV-5301; Stacijas iela 2, Līvāni, Līvānu nov., LV-5316; Zaļā iela 10 - 16, Līvāni, Līvānu nov., LV-5316</t>
  </si>
  <si>
    <t>Biedrība "Baltā māja"</t>
  </si>
  <si>
    <t>9.2.2.3/22/A/008</t>
  </si>
  <si>
    <t>Dzīves kvalitātes veicinošu komunikācijas iemaņu un prasmju apguve ģimenē dzīvojošiem bērniem ar funkcionāliem traucējumiem sociālās rehabilitācijas ietvaros.</t>
  </si>
  <si>
    <t>Atslēdznieku iela 29, Liepāja, LV-3401; Tērbatas iela 42/44 - 1, Rīga, LV-1011</t>
  </si>
  <si>
    <t>Latvijas Portidžas mācībsistēmas asociācija</t>
  </si>
  <si>
    <t>9.2.2.3/22/A/010</t>
  </si>
  <si>
    <t>Bērnu ar funkcionāliem traucējumiem un to likumisko pārstāvju un audžuģimeņu sociālās rehabilitācijas programma "Brīvbrīdis"</t>
  </si>
  <si>
    <t>Nodibinājums "Palīdzēsim.lv"</t>
  </si>
  <si>
    <t>9.2.2.3/22/A/011</t>
  </si>
  <si>
    <t>Sociālās rehabilitācijas pakalpojumi bērniem ar funkcionāliem traucējumiem un to ģimenēm Kuldīgas novadā</t>
  </si>
  <si>
    <t>Mucenieku iela 19, Kuldīga, Kuldīgas nov., LV-3301; Ventspils iela 12, Kuldīga, Kuldīgas nov., LV-3301</t>
  </si>
  <si>
    <t>"Kurzemes labklājības un mentālās pilnveides aģentūra"</t>
  </si>
  <si>
    <t>9.2.2.3/22/A/012</t>
  </si>
  <si>
    <t>Cimdiņš Kurzemei 2023</t>
  </si>
  <si>
    <t>Kuldīgas iela 4, Ventspils, LV-3601</t>
  </si>
  <si>
    <t>Nodibinājums "Atbalsta centrs ģimenēm un bērniem ar īpašām vajadzībām "Cimdiņš""</t>
  </si>
  <si>
    <t>9.2.2.3/22/A/013</t>
  </si>
  <si>
    <t>Sabiedrībā balstītu sociālās rehabilitācijas pakalpojumu nodrošināšana Vidzemē</t>
  </si>
  <si>
    <t>Bērzaines iela 16/18, Cēsis, Cēsu nov., LV-4101</t>
  </si>
  <si>
    <t>"Brīnummāja"</t>
  </si>
  <si>
    <t>9.2.2.3/22/A/015</t>
  </si>
  <si>
    <t>Holistisks un multidisciplinārs atbalsts bērniem ar funkcionāliem traucējumiem un viņu ģimenes locekļiem - II</t>
  </si>
  <si>
    <t>Vienības gatve 45, Rīga, LV-1004</t>
  </si>
  <si>
    <t>"BĒRNU SLIMNĪCAS FONDS"</t>
  </si>
  <si>
    <t>9.2.2.3/22/A/017</t>
  </si>
  <si>
    <t>Atbalsta personas lēmumu pieņemšanā pakalpojuma nodrošināšana.</t>
  </si>
  <si>
    <t>Mārupes iela 4, Rīga, LV-1002</t>
  </si>
  <si>
    <t>RESURSU CENTRS CILVĒKIEM AR GARĪGIEM TRAUCĒJUMIEM "ZELDA"</t>
  </si>
  <si>
    <t>9.2.2.3/22/A/018</t>
  </si>
  <si>
    <t>Sabiedrībā balstītu pakalpojumu iespēju pilnveidošana bērnu ar funkcionāliem traucējumiem izaugsmei Siguldā.</t>
  </si>
  <si>
    <t>Rīgas iela 1, Sigulda, Siguldas nov., LV-2150</t>
  </si>
  <si>
    <t>Biedrība "Cerību spārni"</t>
  </si>
  <si>
    <t>9.2.2.3/22/A/019</t>
  </si>
  <si>
    <t>Sabiedrībā balstīti pakalpojumi bērniem ar funkcionāliem traucējumiem Madonas reģionā 3</t>
  </si>
  <si>
    <t>Parka iela 4, Madona, Madonas nov., LV-4801</t>
  </si>
  <si>
    <t>Biedrība bērniem, jauniešiem un pieaugušajiem ar dažādiem funkcionāliem traucējumiem "Mēs saviem bērniem"</t>
  </si>
  <si>
    <t>9.2.2.3/22/A/020</t>
  </si>
  <si>
    <t>Poga- vieta, kur bērnus un vecākus saprot un mīl- III</t>
  </si>
  <si>
    <t>Sēlpils iela 2C, Rīga, LV-1007</t>
  </si>
  <si>
    <t>Fonds "Rehabilitācijas centrs Poga"</t>
  </si>
  <si>
    <t>9.2.2.3/22/A/021</t>
  </si>
  <si>
    <t>Sociālas adaptācijas veicināšana un dzīves kvalitātes uzlabošana bērniem ar funkcionāliem traucējumiem.</t>
  </si>
  <si>
    <t>Jeruzalemes iela 2/4, Rīga, LV-1010</t>
  </si>
  <si>
    <t>"Autisma centrs"</t>
  </si>
  <si>
    <t>9.2.2.3/22/A/022</t>
  </si>
  <si>
    <t>“Sabiedrībā balstītu sociālo pakalpojumu sniegšana
bērniem ar kustību traucējumiem un to ģimenēm III”</t>
  </si>
  <si>
    <t>Varžu iela 8, Rīga, LV-1035</t>
  </si>
  <si>
    <t>"LATVIJAS BĒRNIEM ar KUSTĪBU TRAUCĒJUMIEM"</t>
  </si>
  <si>
    <t>9.2.2.3/22/A/023</t>
  </si>
  <si>
    <t>Sociālie pakalpojumi pilngadīgām personām ar GRT Kuldīgas novadā</t>
  </si>
  <si>
    <t>9.2.2.3/22/A/024</t>
  </si>
  <si>
    <t>Sociālie pakalpojumi bērniem ar funkcionāliem
traucējumiem Rīgā</t>
  </si>
  <si>
    <t>Ojāra Vācieša iela 6 k-1, Rīga, LV-1004</t>
  </si>
  <si>
    <t>Nodibinājums "CARITAS LATVIJA"</t>
  </si>
  <si>
    <t>9.2.2.3/22/A/026</t>
  </si>
  <si>
    <t>Sociālās rehabilitācijas grupu pakalpojumi bērniem ar AST no 10 līdz 17 gadu vecumam un viņu vecākiem.</t>
  </si>
  <si>
    <t>Mārupes iela 14A, Rīga, LV-1002</t>
  </si>
  <si>
    <t>"NEPALIEC VIENS"</t>
  </si>
  <si>
    <t>9.2.2.3/22/A/028</t>
  </si>
  <si>
    <t>Sabiedrībā balstītu pakalpojumu attīstība pilngadīgu personu ar garīga rakstura traucējumiem izaugsmei Siguldā.</t>
  </si>
  <si>
    <t>9.2.3.0/15/I/001</t>
  </si>
  <si>
    <t>VESELĪBAS TĪKLU ATTĪSTĪBAS VADLĪNIJU UN KVALITĀTES NODROŠINĀŠANAS SISTĒMAS IZSTRĀDE UN IEVIEŠANA PRIORITĀRO VESELĪBAS JOMU IETVAROS</t>
  </si>
  <si>
    <t>9.2.3</t>
  </si>
  <si>
    <t>9.2.4.1/16/I/001</t>
  </si>
  <si>
    <t>Kompleksi veselības veicināšanas un slimību profilakses pasākumi</t>
  </si>
  <si>
    <t>9.2.4</t>
  </si>
  <si>
    <t>9.2.4.2/16/I/001</t>
  </si>
  <si>
    <t>Pasākumi vietējās sabiedrības veselības veicināšanai Ādažu novada pašvaldības Ādažu pagastā</t>
  </si>
  <si>
    <t>Gaujas iela 33A, Ādaži, Ādažu nov., LV-2164</t>
  </si>
  <si>
    <t>9.2.4.2/16/I/002</t>
  </si>
  <si>
    <t>“Veselības veicināšanas pasākumi Aglonas, Kastuļinas, Šķeltovas un Grāveru pagastos” .</t>
  </si>
  <si>
    <t>Aglona, Aglonas pag., Preiļu nov.</t>
  </si>
  <si>
    <t>9.2.4.2/16/I/004</t>
  </si>
  <si>
    <t>Veselības veicināšanas un slimību profilakses pasākumi Gulbenes novadā</t>
  </si>
  <si>
    <t>Gulbenes nov.</t>
  </si>
  <si>
    <t>9.2.4.2/16/I/005</t>
  </si>
  <si>
    <t>"Dzīvo vesels Alūksnes novadā!"</t>
  </si>
  <si>
    <t>Alūksnes nov.</t>
  </si>
  <si>
    <t>9.2.4.2/16/I/006</t>
  </si>
  <si>
    <t>Veselības veicināšanas un slimību profilakses pasākumu īstenošana Līvānu novada iedzīvotājiem</t>
  </si>
  <si>
    <t>Jersikas pag., Līvānu nov.; Līvāni, Līvānu nov.; Rožupes pag., Līvānu nov.; Rudzātu pag., Līvānu nov.; Sutru pag., Līvānu nov.; Turku pag., Līvānu nov.</t>
  </si>
  <si>
    <t>9.2.4.2/16/I/007</t>
  </si>
  <si>
    <t>Veselības veicināšanas un slimību profilakses pasākumu īstenošana Cēsu novada Amatas apvienības teritorijā</t>
  </si>
  <si>
    <t>Amatas pag., Cēsu nov.; Drabešu pag., Cēsu nov.; Nītaures pag., Cēsu nov.; Skujenes pag., Cēsu nov.; Zaubes pag., Cēsu nov.</t>
  </si>
  <si>
    <t>9.2.4.2/16/I/008</t>
  </si>
  <si>
    <t>Pasākumi vietējās sabiedrības veselības veicināšanai un slimību profilaksei Jūrmalā</t>
  </si>
  <si>
    <t>9.2.4.2/16/I/011</t>
  </si>
  <si>
    <t>Veselības veicināšanas un slimību profilakses pakalpojumu pieejamība Tukuma novadā, jo īpaši teritoriālās, nabadzības un sociālās atstumtības riskam pakļautajiem iedzīvotājiem, īstenojot vietēja mēroga pasākumus.</t>
  </si>
  <si>
    <t>Talsu iela 4, Tukums, Tukuma nov., LV-3101</t>
  </si>
  <si>
    <t>9.2.4.2/16/I/012</t>
  </si>
  <si>
    <t>Veselības veicināšanas un slimību profilakses pasākumi Jēkabpils novada Atašienes, Krustpils, Kūku, Mežāres, Variešu un Vīpes pagastu iedzīvotājiem</t>
  </si>
  <si>
    <t>Jēkabpils nov.</t>
  </si>
  <si>
    <t>9.2.4.2/16/I/015</t>
  </si>
  <si>
    <t>Veselības veicināšanas un slimību profilakses pieejamības uzlabošana Jēkabpils novada pašvaldībā</t>
  </si>
  <si>
    <t>9.2.4.2/16/I/016</t>
  </si>
  <si>
    <t>Vietējās sabiedrības veselības veicināšana un slimību profilakse Jēkabpils novada Viesītes pilsētā un Viesītes, Saukas, Elkšņu, Rites pagastos</t>
  </si>
  <si>
    <t>Brīvības iela 10, Viesīte, Jēkabpils nov., LV-5237</t>
  </si>
  <si>
    <t>9.2.4.2/16/I/017</t>
  </si>
  <si>
    <t>Veselai un laimīgai ģimenei Cesvainē</t>
  </si>
  <si>
    <t>Cesvaine, Madonas nov.</t>
  </si>
  <si>
    <t>9.2.4.2/16/I/018</t>
  </si>
  <si>
    <t>Esi vesels Siguldas novadā!</t>
  </si>
  <si>
    <t>Allažu pag., Siguldas nov.; Mores pag., Siguldas nov.; Sigulda, Siguldas nov.; Siguldas pag., Siguldas nov.</t>
  </si>
  <si>
    <t>9.2.4.2/16/I/019</t>
  </si>
  <si>
    <t>Koknese-veselīgākā vide visiem!</t>
  </si>
  <si>
    <t>Lāčplēša iela 1A, Aizkraukle, Aizkraukles nov., LV-5101</t>
  </si>
  <si>
    <t>9.2.4.2/16/I/020</t>
  </si>
  <si>
    <t>Pasākumi vietējās sabiedrības veselības veicināšanai un slimību profilaksei Dagdas pilsētā un pagastos</t>
  </si>
  <si>
    <t>Andrupenes pag., Krāslavas nov.; Andzeļu pag., Krāslavas nov.; Asūnes pag., Krāslavas nov.; Bērziņu pag., Krāslavas nov.; Dagda, Krāslavas nov.; Dagdas pag., Krāslavas nov.; Ezernieku pag., Krāslavas nov.; Konstantinovas pag., Krāslavas nov.; Ķepovas pag., Krāslavas nov.; Svariņu pag., Krāslavas nov.; Šķaunes pag., Krāslavas nov.</t>
  </si>
  <si>
    <t>Krāslavas novada pašvaldības Dagdas pilsētas un pagastu apvienība</t>
  </si>
  <si>
    <t>9.2.4.2/16/I/022</t>
  </si>
  <si>
    <t>Vietējās sabiedrības veselības veicināšana un slimību profilakses pasākumi Jaunjelgavā un tās apkaimē</t>
  </si>
  <si>
    <t>9.2.4.2/16/I/023</t>
  </si>
  <si>
    <t>Vietējās sabiedrības veselības veicināšana un slimību profilakse Aizkraukles novadā</t>
  </si>
  <si>
    <t>Aizkraukles nov.</t>
  </si>
  <si>
    <t>9.2.4.2/16/I/024</t>
  </si>
  <si>
    <t>Sabiedrības veselības veicināšanas un slimību profilakses pasākumu īstenošanas Ludzas novadā</t>
  </si>
  <si>
    <t>Briģu pag., Ludzas nov.; Cirmas pag., Ludzas nov.; Isnaudas pag., Ludzas nov.; Istras pag., Ludzas nov.; Nirzas pag., Ludzas nov.; Ņukšu pag., Ludzas nov.; Pildas pag., Ludzas nov.; Pureņu pag., Ludzas nov.; Raiņa iela, Ludza, Ludzas nov.; Rundēnu pag., Ludzas nov.</t>
  </si>
  <si>
    <t>9.2.4.2/16/I/026</t>
  </si>
  <si>
    <t>Veselības veicināšanas un slimību profilakses pasākumi Salaspils novadā</t>
  </si>
  <si>
    <t>9.2.4.2/16/I/027</t>
  </si>
  <si>
    <t>Dzīvo veselīgi Rēzeknes novadā!</t>
  </si>
  <si>
    <t>Audriņu pag., Rēzeknes nov.; Bērzgales pag., Rēzeknes nov.; Čornajas pag., Rēzeknes nov.; Dricānu pag., Rēzeknes nov.; Feimaņu pag., Rēzeknes nov.; Gaigalavas pag., Rēzeknes nov.; Griškānu pag., Rēzeknes nov.; Ilzeskalna pag., Rēzeknes nov.; Kantinieku pag., Rēzeknes nov.; Kaunatas pag., Rēzeknes nov.; Lendžu pag., Rēzeknes nov.; Lūznavas pag., Rēzeknes nov.; Maltas pag., Rēzeknes nov.; Mākoņkalna pag., Rēzeknes nov.; Nagļu pag., Rēzeknes nov.; Nautrēnu pag., Rēzeknes nov.; Ozolaines pag., Rēzeknes nov.; Ozolmuižas pag., Rēzeknes nov.; Pušas pag., Rēzeknes nov.; Rikavas pag., Rēzeknes nov.; Sakstagala pag., Rēzeknes nov.; Silmalas pag., Rēzeknes nov.; Stoļerovas pag., Rēzeknes nov.; Stružānu pag., Rēzeknes nov.; Vērēmu pag., Rēzeknes nov.</t>
  </si>
  <si>
    <t>Pasākumi vietējās sabiedrības veselības veicināšanai un slimību profilaksei</t>
  </si>
  <si>
    <t>9.2.4.2/16/I/029</t>
  </si>
  <si>
    <t>Auces novada  iedzīvotāju  iesaistīšana veselības veicināšanas un nostiprināšanas pasākumos</t>
  </si>
  <si>
    <t>Jelgavas iela 1, Auce, Dobeles nov., LV-3708</t>
  </si>
  <si>
    <t>9.2.4.2/16/I/030</t>
  </si>
  <si>
    <t>Vietējās sabiedrības veselības veicināšanas un slimību profilakses pasākumi Talsu novadā</t>
  </si>
  <si>
    <t>Brīvā laika centrs, Dižstende, Lībagu pag., Talsu nov., LV-3258; Brīvības iela 15, Stende, Talsu nov., LV-3257; Grantiņi, Dursupe, Balgales pag., Talsu nov., LV-3287; Kalna iela 9, Jaunpagasts, Virbu pag., Talsu nov., LV-3292; Kareivju iela 7, Talsi, Talsu nov., LV-3201; Laucienes pamatskola, Lauciene, Laucienes pag., Talsu nov., LV-3285; Mežrozes, Laidze, Laidzes pag., Talsu nov., LV-3280; Pils, Tiņģere, Īves pag., Talsu nov., LV-3261; Raiņa iela 14A, Valdemārpils, Talsu nov., LV-3260; Skolas iela 1A, Pastende, Ģibuļu pag., Talsu nov., LV-3251; Sniedzes, Anuži, Lubes pag., Talsu nov., LV-3262; Strazdes muiža, Strazde, Strazdes pag., Talsu nov., LV-3291; Tautas nams, Ķūļciems, Ķūļciema pag., Talsu nov., LV-3283; Tautas nams, Pūņas, Valdgales pag., Talsu nov., LV-3253; Tautas nams, Vandzene, Vandzenes pag., Talsu nov., LV-3281; Ventspils iela 17B, Sabile, Talsu nov., LV-3294</t>
  </si>
  <si>
    <t>9.2.4.2/16/I/031</t>
  </si>
  <si>
    <t>Pasākumi veselības veicināšanai un slimību profilaksei Ogres novada iedzīvotājiem</t>
  </si>
  <si>
    <t>Brīvības iela 33, Ogre, Ogres nov., LV-5001</t>
  </si>
  <si>
    <t>9.2.4.2/16/I/032</t>
  </si>
  <si>
    <t>Veselības veicināšanas un slimību profilakses pasākumi Mārupes novadā</t>
  </si>
  <si>
    <t>Daugavas iela 29, Mārupe, Mārupes nov., LV-2167</t>
  </si>
  <si>
    <t>Mārupes novada pašvaldība</t>
  </si>
  <si>
    <t>9.2.4.2/16/I/033</t>
  </si>
  <si>
    <t>Slimību profilakses un Veselības veicināšanas pasākumi Jelgavas novadā</t>
  </si>
  <si>
    <t>Jelgavas nov.</t>
  </si>
  <si>
    <t>Jelgavas novada pašvaldība</t>
  </si>
  <si>
    <t>9.2.4.2/16/I/035</t>
  </si>
  <si>
    <t>Veselības veicināšanas un slimību profilakses pasākumi Valkas novadā</t>
  </si>
  <si>
    <t>Valkas nov.</t>
  </si>
  <si>
    <t>9.2.4.2/16/I/037</t>
  </si>
  <si>
    <t>Pasākumi vietējās sabiedrības veselības veicināšanai un slimību profilaksei Bārbeles, Kurmenes, Skaistkalnes, Stelpes, Valles un Vecumnieku pagastos</t>
  </si>
  <si>
    <t>Bauskas nov.</t>
  </si>
  <si>
    <t>9.2.4.2/16/I/038</t>
  </si>
  <si>
    <t>Pasākumi Iecavas pilsētas un pagasta iedzīvotāju veselības veicināšanai un slimību profilaksei</t>
  </si>
  <si>
    <t>Iecava, Bauskas nov.</t>
  </si>
  <si>
    <t>9.2.4.2/16/I/039</t>
  </si>
  <si>
    <t>Veselības veicināšanas pasākumi Kuldīgas novadā</t>
  </si>
  <si>
    <t>Kuldīgas nov.</t>
  </si>
  <si>
    <t>9.2.4.2/16/I/040</t>
  </si>
  <si>
    <t>Veselības veicināšanas un slimību profilakses pasākumi Valmierā</t>
  </si>
  <si>
    <t>Lāčplēša iela 2, Valmiera, Valmieras nov., LV-4201</t>
  </si>
  <si>
    <t>9.2.4.2/16/I/041</t>
  </si>
  <si>
    <t>Pasākumi vietējās sabiedrības veselības veicināšanai un slimību profilaksei Saldus novadā</t>
  </si>
  <si>
    <t>Saldus nov.</t>
  </si>
  <si>
    <t>9.2.4.2/16/I/042</t>
  </si>
  <si>
    <t>Pasākumi Kuldīgas novada iedzīvotāju veselības veicināšanai un slimību profilaksei</t>
  </si>
  <si>
    <t>Alsungas pag., Kuldīgas nov.</t>
  </si>
  <si>
    <t>9.2.4.2/16/I/043</t>
  </si>
  <si>
    <t>Vietējās sabiedrības veselības veicināšanas pasākumi Raunas un Drustu pagastos</t>
  </si>
  <si>
    <t>Skolas iela 7, Drusti, Drustu pag., Smiltenes nov., LV-4132; Vidzemes iela 2, Rauna, Raunas pag., Smiltenes nov., LV-4131</t>
  </si>
  <si>
    <t>9.2.4.2/16/I/044</t>
  </si>
  <si>
    <t>Esi vesels – ieguldījums tavai nākotnei!</t>
  </si>
  <si>
    <t>Rojas pag., Talsu nov.</t>
  </si>
  <si>
    <t>9.2.4.2/16/I/045</t>
  </si>
  <si>
    <t>Dzīvo aktīvs Baltinavā!</t>
  </si>
  <si>
    <t>Baltinavas pag., Balvu nov.</t>
  </si>
  <si>
    <t>9.2.4.2/16/I/046</t>
  </si>
  <si>
    <t>Pasākumi vietējās sabiedrības veselības veicināšanai un slimību profilaksei Ādažu novada pašvaldības Carnikavas pagastā</t>
  </si>
  <si>
    <t>Carnikavas pag., Ādažu nov.</t>
  </si>
  <si>
    <t>9.2.4.2/16/I/047</t>
  </si>
  <si>
    <t>Veselības veicināšanas un slimību profilakses pakalpojumu pieejamības uzlabošana Dobeles novada iedzīvotājiem</t>
  </si>
  <si>
    <t>Annenieku pag., Dobeles nov.; Auru pag., Dobeles nov.; Bērzes pag., Dobeles nov.; Bikstu pag., Dobeles nov.; Dobele, Dobeles nov.; Dobeles pag., Dobeles nov.; Jaunbērzes pag., Dobeles nov.; Krimūnu pag., Dobeles nov.; Naudītes pag., Dobeles nov.; Penkules pag., Dobeles nov.; Zebrenes pag., Dobeles nov.</t>
  </si>
  <si>
    <t>9.2.4.2/16/I/048</t>
  </si>
  <si>
    <t>Vietējās sabiedrības veselības veicināšanas un slimību profilakses pasākumi Jēkabpils novada Salas un Sēlpils pagastos</t>
  </si>
  <si>
    <t>Salas pag., Jēkabpils nov.; Sēlpils pag., Jēkabpils nov.</t>
  </si>
  <si>
    <t>9.2.4.2/16/I/049</t>
  </si>
  <si>
    <t>"Veselības veicināšanas un slimību profilakses pasākumi Jēkabpilī"</t>
  </si>
  <si>
    <t>Brīvības iela 120, Jēkabpils, Jēkabpils nov., LV-5201</t>
  </si>
  <si>
    <t>9.2.4.2/16/I/050</t>
  </si>
  <si>
    <t>Pasākumi vietējās sabiedrības veselības veicināšanai Balvu novadā</t>
  </si>
  <si>
    <t>Balvu nov.</t>
  </si>
  <si>
    <t>Valmieras nov.</t>
  </si>
  <si>
    <t>9.2.4.2/16/I/052</t>
  </si>
  <si>
    <t>Pasākumi vietējās sabiedrības veselības veicināšanai Smiltenes novadā</t>
  </si>
  <si>
    <t>Dārza iela 3, Smiltene, Smiltenes nov., LV-4729</t>
  </si>
  <si>
    <t>9.2.4.2/16/I/053</t>
  </si>
  <si>
    <t>“Veselības veicināšanas un slimību profilakses pakalpojumu pieejamības uzlabošana Rūjienas apvienības iedzīvotājiem”</t>
  </si>
  <si>
    <t>Jeri, Jeru pag., Valmieras nov.; Lieplejas, Lode, Lodes pag., Valmieras nov., LV-4248; Pagastmāja, Vilpulka, Vilpulkas pag., Valmieras nov., LV-4241; Papardes, Ipiķi, Ipiķu pag., Valmieras nov., LV-4242; Rīgas iela 30, Rūjiena, Valmieras nov., LV-4240; Skolas iela 24, Rūjiena, Valmieras nov., LV-4240; Skolas iela 8, Rūjiena, Valmieras nov., LV-4240; Upes iela 9, Rūjiena, Valmieras nov., LV-4240; Valdemāra iela 26, Rūjiena, Valmieras nov., LV-4240</t>
  </si>
  <si>
    <t>9.2.4.2/16/I/054</t>
  </si>
  <si>
    <t>SVEIKS UN VESELS VENTSPILS NOVADĀ!</t>
  </si>
  <si>
    <t>Ances pag., Ventspils nov.; Jūrkalnes pag., Ventspils nov.; Piltene, Ventspils nov.; Popes pag., Ventspils nov.; Puzes pag., Ventspils nov.; Tārgales pag., Ventspils nov.; Ugāle, Ugāles pag., Ventspils nov.; Usmas pag., Ventspils nov.; Užavas pag., Ventspils nov.; Vārves pag., Ventspils nov.; Ziru pag., Ventspils nov.; Zlēku pag., Ventspils nov.</t>
  </si>
  <si>
    <t>Ventspils novada pašvaldība</t>
  </si>
  <si>
    <t>9.2.4.2/16/I/055</t>
  </si>
  <si>
    <t>Veselības veicināšanas un slimību profilakses pasākumi Jēkabpils novada Aknīstes pilsētā, Asares, Aknīstes un Gārsenes pagastos</t>
  </si>
  <si>
    <t>Aknīste, Jēkabpils nov.; Aknīstes pag., Jēkabpils nov.; Asares pag., Jēkabpils nov.; Gārsenes pag., Jēkabpils nov.</t>
  </si>
  <si>
    <t>9.2.4.2/16/I/057</t>
  </si>
  <si>
    <t>Pasākumi vietējās sabiedrības veselības veicināšanai un slimību profilaksei Apes pilsētā, Apes, Gaujienas, Trapenes un Virešu pagastos.</t>
  </si>
  <si>
    <t>Ape, Smiltenes nov.</t>
  </si>
  <si>
    <t>9.2.4.2/16/I/058</t>
  </si>
  <si>
    <t>Pasākumi vietējās sabiedrības veselības veicināšanai un slimību profilaksei Augšdaugavas novada Ilūkstes apkārtnē</t>
  </si>
  <si>
    <t>Bebrenes pag., Augšdaugavas nov.; Dvietes pag., Augšdaugavas nov.; Eglaines pag., Augšdaugavas nov.; Ilūkste, Augšdaugavas nov.; Pilskalnes pag., Augšdaugavas nov.; Prodes pag., Augšdaugavas nov.; Subate, Augšdaugavas nov.; Šēderes pag., Augšdaugavas nov.</t>
  </si>
  <si>
    <t>9.2.4.2/16/I/059</t>
  </si>
  <si>
    <t>Pasākumi vietējās sabiedrības veselības veicināšanai un slimību profilaksei Limbažu novadā</t>
  </si>
  <si>
    <t>9.2.4.2/16/I/060</t>
  </si>
  <si>
    <t>Pasākumi Rundāles vietējās sabiedrības veselības veicināšanai un slimību profilaksei”</t>
  </si>
  <si>
    <t>Rundāles pag., Bauskas nov.; Svitenes pag., Bauskas nov.; Viesturu pag., Bauskas nov.</t>
  </si>
  <si>
    <t>9.2.4.2/16/I/061</t>
  </si>
  <si>
    <t>“Pasākumi Bauskas novada sabiedrības veselības veicināšanai un slimību profilaksei”</t>
  </si>
  <si>
    <t>Uzvaras iela 1, Bauska, Bauskas nov., LV-3901</t>
  </si>
  <si>
    <t>9.2.4.2/16/I/062</t>
  </si>
  <si>
    <t>Veselības veicināšanas un slimību profilakses pasākumi Olaines novada iedzīvotājiem no 2017.- 2023. gadam</t>
  </si>
  <si>
    <t>9.2.4.2/16/I/063</t>
  </si>
  <si>
    <t>“Veselības veicināšanas un profilakses pasākumi vietējai sabiedrībai Preiļu novada Vārkavas, Upmalas un Rožkalnu pagastos”.</t>
  </si>
  <si>
    <t>Preiļu nov.</t>
  </si>
  <si>
    <t>9.2.4.2/16/I/064</t>
  </si>
  <si>
    <t>Veselības veicināšanas un slimību profilakses pasākumu organizēšana Rēzeknes pilsētā</t>
  </si>
  <si>
    <t>Rēzekne</t>
  </si>
  <si>
    <t>9.2.4.2/16/I/065</t>
  </si>
  <si>
    <t>„Veselības veicināšanas un slimību profilakses pasākumi Ropažu novadā”</t>
  </si>
  <si>
    <t>Sporta iela 1, Ropaži, Ropažu pag., Ropažu nov., LV-2135</t>
  </si>
  <si>
    <t>9.2.4.2/16/I/066</t>
  </si>
  <si>
    <t>Slimību profilakses un veselības veicināšanas pasākumi Jelgavas novadā "Ozolnieki"</t>
  </si>
  <si>
    <t>Pasta iela 37, Jelgava, LV-3001</t>
  </si>
  <si>
    <t>9.2.4.2/16/I/069</t>
  </si>
  <si>
    <t>Veselības veicināšanas un slimību profilakses pasākumi Ludzas novada Blontu, Ciblas, Goliševas, Malnavas, Mežvidu, Mērdzenes, Līdumnieku, Pušmucovas, Salnavas, Zvirgzdenes  pagastu un Kārsavas pilsētas iedzīvotājiem</t>
  </si>
  <si>
    <t>Ludzas nov.</t>
  </si>
  <si>
    <t>9.2.4.2/16/I/070</t>
  </si>
  <si>
    <t>Pasākumi vietējās sabiedrības veselības veicināšanai un slimību profilaksei Augšdaugavas novadā</t>
  </si>
  <si>
    <t>Augšdaugavas nov.</t>
  </si>
  <si>
    <t>9.2.4.2/16/I/072</t>
  </si>
  <si>
    <t>DZĪVO VESELS! - veselīga dzīvesveida un profilakses veicināšanas pasākumi Rugāju un Lazdukalna pagastu iedzīvotājiem</t>
  </si>
  <si>
    <t>Lazdukalna pag., Balvu nov.; Rugāji, Rugāju pag., Balvu nov.; Rugāju pag., Balvu nov.</t>
  </si>
  <si>
    <t>9.2.4.2/16/I/073</t>
  </si>
  <si>
    <t>Veselības veicināšanas un slimību profilakses pasākumi Viļakas pilsētā un apkaimē</t>
  </si>
  <si>
    <t>Viļaka, Balvu nov.</t>
  </si>
  <si>
    <t>9.2.4.2/16/I/076</t>
  </si>
  <si>
    <t>Veselības veicināšanas un slimību profilakses pasākumi Varakļānu novadā</t>
  </si>
  <si>
    <t>Murmastienes pag., Varakļānu nov.; Varakļāni, Varakļānu nov.; Varakļānu pag., Varakļānu nov.</t>
  </si>
  <si>
    <t>9.2.4.2/16/I/077</t>
  </si>
  <si>
    <t>Slimību profilakses un veselības veicināšanas pasākumi Tukuma novadā, Jaunpils un Viesatu pagastu pārvaldē</t>
  </si>
  <si>
    <t>Tukuma nov.</t>
  </si>
  <si>
    <t>9.2.4.2/16/I/078</t>
  </si>
  <si>
    <t>Pasākumi Preiļu novada vietējās sabiedrības veselības veicināšanai un slimību profilaksei</t>
  </si>
  <si>
    <t>9.2.4.2/16/I/079</t>
  </si>
  <si>
    <t>Pasākumi Mazsalacas apvienības iedzīvotāju veselības veicināšanai un slimību profilaksei</t>
  </si>
  <si>
    <t>9.2.4.2/16/I/080</t>
  </si>
  <si>
    <t>“Slimību profilakses un veselības veicināšanas pasākumi Tukuma novadā, Kandavas un pagastu apvienībā”</t>
  </si>
  <si>
    <t>9.2.4.2/16/I/082</t>
  </si>
  <si>
    <t>Pasākumi Skrīveru sabiedrības veselības veicināšanai un slimību profilaksei</t>
  </si>
  <si>
    <t>Andreja Upīša iela 1, Skrīveri, Skrīveru pag., Aizkraukles nov., LV-5125; Skrīveru pag., Aizkraukles nov.; Sprīdīša iela 1, Skrīveri, Skrīveru pag., Aizkraukles nov., LV-5125; Stacijas laukums 1, Skrīveri, Skrīveru pag., Aizkraukles nov., LV-5125; Stacijas laukums 3, Skrīveri, Skrīveru pag., Aizkraukles nov., LV-5125; Zemkopības institūts 15, Zemkopības institūts, Skrīveru pag., Aizkraukles nov., LV-5125</t>
  </si>
  <si>
    <t>9.2.4.2/16/I/084</t>
  </si>
  <si>
    <t>“Pasākumi vietējās sabiedrības veselības veicināšanai un slimību profilaksei Valmieras novada Burtnieku apvienības iedzīvotājiem”</t>
  </si>
  <si>
    <t>Burtnieku pag., Valmieras nov.; Ēveles pag., Valmieras nov.; Matīšu pag., Valmieras nov.; Rencēnu pag., Valmieras nov.; Valmieras pag., Valmieras nov.; Vecates pag., Valmieras nov.</t>
  </si>
  <si>
    <t>9.2.4.2/16/I/085</t>
  </si>
  <si>
    <t>Veselības veicināšana Jelgavā</t>
  </si>
  <si>
    <t>Jelgava</t>
  </si>
  <si>
    <t>9.2.4.2/16/I/086</t>
  </si>
  <si>
    <t>9.2.4.2/16/I/087</t>
  </si>
  <si>
    <t>Veselības veicināšanas pasākumi Saulkrastu novadā</t>
  </si>
  <si>
    <t>Saulkrasti, Saulkrastu nov.</t>
  </si>
  <si>
    <t>9.2.4.2/16/I/088</t>
  </si>
  <si>
    <t>"Liepāja.Vesels.Aktīvs.Laimīgs."</t>
  </si>
  <si>
    <t>Rožu iela 6, Liepāja, LV-3401</t>
  </si>
  <si>
    <t>9.2.4.2/16/I/090</t>
  </si>
  <si>
    <t>Veselības veicināšanas pakalpojumu pieejamība Valmieras novada Kocēnu apvienības iedzīvotājiem</t>
  </si>
  <si>
    <t>Kocēnu pag., Valmieras nov.</t>
  </si>
  <si>
    <t>9.2.4.2/16/I/091</t>
  </si>
  <si>
    <t>Veselīga dzīvesveida veicināšanas pasākumi Pļaviņās un tās apkaimē</t>
  </si>
  <si>
    <t>Aiviekstes pag., Aizkraukles nov.; Klintaines pag., Aizkraukles nov.; Pļaviņas, Aizkraukles nov.; Vietalvas pag., Aizkraukles nov.</t>
  </si>
  <si>
    <t>9.2.4.2/16/I/092</t>
  </si>
  <si>
    <t>Veselības veicināšanas un slimību profilakses pasākumu īstenošana Madonas novada iedzīvotājiem</t>
  </si>
  <si>
    <t>Saieta laukums 1, Madona, Madonas nov., LV-4801</t>
  </si>
  <si>
    <t>9.2.4.2/16/I/094</t>
  </si>
  <si>
    <t>Veselības veicināšana un slimību profilakse Ķekavas novadā</t>
  </si>
  <si>
    <t>Ķekavas nov.</t>
  </si>
  <si>
    <t>9.2.4.2/16/I/095</t>
  </si>
  <si>
    <t>“Veselības veicināšanas un slimību profilakses pakalpojumu pieejamības uzlabošana Kuldīgas novada iedzīvotājiem.”</t>
  </si>
  <si>
    <t>9.2.4.2/16/I/097</t>
  </si>
  <si>
    <t>Pasākumi vietējās sabiedrības veselības veicināšanai un slimību profilaksei Krāslavas novadā</t>
  </si>
  <si>
    <t>Krāslavas nov.</t>
  </si>
  <si>
    <t>9.2.4.2/16/I/098</t>
  </si>
  <si>
    <t>Veselības veicināšanas un slimību profilakses pakalpojumu pieejamības uzlabošana Naukšēnu un Ķoņu pagastu iedzīvotājiem.</t>
  </si>
  <si>
    <t>Ķoņu pag., Valmieras nov.; Naukšēnu pag., Valmieras nov.</t>
  </si>
  <si>
    <t>9.2.4.2/16/I/099</t>
  </si>
  <si>
    <t>"Veselības veicināšanas un slimības profilakses uzlabošanas pasākumi Riebiņu apvienības pārvaldes teritorijā"</t>
  </si>
  <si>
    <t>Saules iela 8, Riebiņi, Riebiņu pag., Preiļu nov., LV-5326</t>
  </si>
  <si>
    <t>9.2.4.2/16/I/100</t>
  </si>
  <si>
    <t>Veselīgs Dienvidkurzemes novads</t>
  </si>
  <si>
    <t>Grobiņa, Dienvidkurzemes nov.</t>
  </si>
  <si>
    <t>Dienvidkurzemes novada pašvaldība</t>
  </si>
  <si>
    <t>9.2.4.2/16/I/101</t>
  </si>
  <si>
    <t>Veselības veicināšanas un slimību profilakses pasākumi Daugavpils pilsētas pašvaldībā</t>
  </si>
  <si>
    <t>Krišjāņa Valdemāra iela 1, Daugavpils, LV-5401</t>
  </si>
  <si>
    <t>9.2.4.2/16/I/102</t>
  </si>
  <si>
    <t>Pasākumi vietējās sabiedrības veselības veicināšanai un slimību profilaksei.</t>
  </si>
  <si>
    <t>Gaujas iela 4, Jaunpiebalga, Jaunpiebalgas pag., Cēsu nov., LV-4125</t>
  </si>
  <si>
    <t>9.2.4.2/16/I/103</t>
  </si>
  <si>
    <t>Pasākumi vietējās sabiedrības veselības veicināšanai un slimību profilaksei Ventspilī</t>
  </si>
  <si>
    <t>Ventspils</t>
  </si>
  <si>
    <t>VENTSPILS DOMES ADMINISTRĀCIJA</t>
  </si>
  <si>
    <t>9.2.4.2/16/I/104</t>
  </si>
  <si>
    <t>Veselības veicināšanas pasākumi.</t>
  </si>
  <si>
    <t>Vecpiebalgas pag., Cēsu nov.</t>
  </si>
  <si>
    <t>9.2.4.2/16/I/105</t>
  </si>
  <si>
    <t>Pasākumi Cēsu novada pašvaldības iedzīvotājuveselibas veicināšanai un slimību profilaksei</t>
  </si>
  <si>
    <t>Cēsis, Cēsu nov.; Cēsu nov.; Vaives pag., Cēsu nov.</t>
  </si>
  <si>
    <t>9.2.5.0/17/I/001</t>
  </si>
  <si>
    <t>Ārstniecības un ārstniecības atbalsta personu pieejamības uzlabošana ārpus Rīgas</t>
  </si>
  <si>
    <t>9.2.5</t>
  </si>
  <si>
    <t>9.2.6.0/17/I/001</t>
  </si>
  <si>
    <t>Ārstniecības un ārstniecības atbalsta personāla kvalifikācijas uzlabošana</t>
  </si>
  <si>
    <t>9.2.6</t>
  </si>
  <si>
    <t>9.2.7.0/21/I/001</t>
  </si>
  <si>
    <t>“Atbalsts ārstniecības personām, darbam Rīgā un atveseļošanās pasākumi veselības nozarē”</t>
  </si>
  <si>
    <t>9.2.7</t>
  </si>
  <si>
    <t>9.3.1.1/18/I/001</t>
  </si>
  <si>
    <t>Infrastruktūras izveide sabiedrībā balstītu sociālo pakalpojumu nodrošināšanai dzīvesvietā</t>
  </si>
  <si>
    <t>Brīvības iela 286A, Jēkabpils, Jēkabpils nov., LV-5201; Jaunā iela 39I, Jēkabpils, Jēkabpils nov., LV-5201</t>
  </si>
  <si>
    <t>9.3.1.1/18/I/007</t>
  </si>
  <si>
    <t>Pakalpojumu infrastruktūras attīstība deinstitucionalizācijas plāna īstenošanai Valmieras novadā</t>
  </si>
  <si>
    <t>Nākotnes iela 1, Vaidava, Vaidavas pag., Valmieras nov., LV-4228; Skolas iela 1, Vaidava, Vaidavas pag., Valmieras nov., LV-4228</t>
  </si>
  <si>
    <t>9.3.1.1/18/I/013</t>
  </si>
  <si>
    <t>Dienas aprūpes centra un grupu dzīvokļu izveide deinstucionalizācijas plāna īstenošanai Jēkabpils novada Aknīstes pilsētā un Asares pagastā</t>
  </si>
  <si>
    <t>Rīti, Ancene, Asares pag., Jēkabpils nov., LV-5210; Skolas iela 9A, Aknīste, Jēkabpils nov., LV-5208</t>
  </si>
  <si>
    <t>9.3.1.1/18/I/014</t>
  </si>
  <si>
    <t>Sabiedrībā balstītu sociālo pakalpojumu infrastruktūras attīstība Dobeles novadā</t>
  </si>
  <si>
    <t>Ādama iela 2, Dobele, Dobeles nov., LV-3701; Brīvības iela 11, Dobele, Dobeles nov., LV-3701</t>
  </si>
  <si>
    <t>9.3.1.1/18/I/021</t>
  </si>
  <si>
    <t>Pakalpojumu infrastruktūras attīstība deinstitucionalizācijas plānu īstenošanai Krāslavas novadā</t>
  </si>
  <si>
    <t>Grāfu Plāteru iela 10, Krāslava, Krāslavas nov., LV-5601; Grāfu Plāteru iela 6, Krāslava, Krāslavas nov., LV-5601; Pils iela 5, Krāslava, Krāslavas nov., LV-5601; Rīgas iela 159, Krāslava, Krāslavas nov., LV-5601</t>
  </si>
  <si>
    <t>9.3.1.1/18/I/023</t>
  </si>
  <si>
    <t>Dienas aprūpes centra izveide Iecavā, Bauskas novadā</t>
  </si>
  <si>
    <t>Baldones iela 65, Iecava, Bauskas nov., LV-3913</t>
  </si>
  <si>
    <t>9.3.1.1/18/I/027</t>
  </si>
  <si>
    <t>Sabiedrībā balstītu sociālo pakalpojumu infrastruktūras izveide Mazsalacas novadā</t>
  </si>
  <si>
    <t>Parka iela 31, Mazsalaca, Valmieras nov., LV-4215; Parka iela 9, Mazsalaca, Valmieras nov., LV-4215</t>
  </si>
  <si>
    <t>9.3.1.1/18/I/030</t>
  </si>
  <si>
    <t>9.3.1.1/19/I/001</t>
  </si>
  <si>
    <t>Pakalpojumu infrastruktūras attīstība deinstitucionalizācijas plānu īstenošanai Jēkabpils novada Salas un Sēlpils pagastos</t>
  </si>
  <si>
    <t>Biržu iela 12, Birži, Salas pag., Jēkabpils nov., LV-5214; Līkumi, Sēlpils pag., Jēkabpils nov., LV-5232</t>
  </si>
  <si>
    <t>9.3.1.1/19/I/007</t>
  </si>
  <si>
    <t>Sabiedrībā balstītu sociālo pakalpojumu infrastruktūras izveide Kuldīgas novadā</t>
  </si>
  <si>
    <t>Leona Paegles iela 12, Kuldīga, Kuldīgas nov., LV-3301; Liepājas iela 14, Kuldīga, Kuldīgas nov., LV-3301</t>
  </si>
  <si>
    <t>9.3.1.1/19/I/010</t>
  </si>
  <si>
    <t>Pakalpojumu infrastruktūras attīstība deinstitucionalizācijas plānu īstenošanai Kuldīgas novada Skrundas teritorijā</t>
  </si>
  <si>
    <t>Dīķu iela 1, Dzelda, Nīkrāces pag., Kuldīgas nov., LV-3320; Torņa iela 6, Dzelda, Nīkrāces pag., Kuldīgas nov., LV-3320</t>
  </si>
  <si>
    <t>9.3.1.1/19/I/012</t>
  </si>
  <si>
    <t>Daudzfunkcionālā sociālo pakalpojumu centra un grupu dzīvokļu izveide Valmieras valstspilsētā</t>
  </si>
  <si>
    <t>Rīgas iela 53A, Valmiera, Valmieras nov., LV-4201; Ūdens iela 2C, Valmiera, Valmieras nov., LV-4201</t>
  </si>
  <si>
    <t>9.3.1.1/19/I/015</t>
  </si>
  <si>
    <t>Grupu mājas būvniecība sociālo un atelpas brīža pakalpojumu nodrošināšanai Siguldas novadā</t>
  </si>
  <si>
    <t>Saules iela 6B, Sigulda, Siguldas nov., LV-2150</t>
  </si>
  <si>
    <t>9.3.1.1/19/I/016</t>
  </si>
  <si>
    <t>Pakalpojumu infrastruktūras attīstība deinstitucionalizācijas plānu īstenošanai Ādažu novadā</t>
  </si>
  <si>
    <t>9.3.1.1/19/I/017</t>
  </si>
  <si>
    <t>Pakalpojumu infrastruktūras attīstība deinstitucionalizācijas plānu īstenošanai Ogres novadā</t>
  </si>
  <si>
    <t>Suntažu iela 2, Ogre, Ogres nov., LV-5001; Upes prospekts 16, Ogre, Ogres nov., LV-5001</t>
  </si>
  <si>
    <t>9.3.1.1/19/I/019</t>
  </si>
  <si>
    <t>Dienas aprūpes centrs personām ar garīga rakstura traucējumiem un sociālās rehabilitācijas pakalpojumi bērniem ar funkcionāliem traucējumiem Krimuldas novadā</t>
  </si>
  <si>
    <t>Parka iela 1, Ragana, Krimuldas pag., Siguldas nov., LV-2144</t>
  </si>
  <si>
    <t>9.3.1.1/19/I/021</t>
  </si>
  <si>
    <t>Sabiedrībā balstītu sociālo pakalpojumu izveide Alojas novadā</t>
  </si>
  <si>
    <t>9.3.1.1/19/I/023</t>
  </si>
  <si>
    <t>Pakalpojumu infrastruktūras attīstība deinstitucionalizācijas plānu īstenošana.</t>
  </si>
  <si>
    <t>Ceriņu iela 2A, Jumprava, Jumpravas pag., Ogres nov., LV-5022; Raiņa iela 5, Lielvārde, Ogres nov., LV-5070</t>
  </si>
  <si>
    <t>9.3.1.1/19/I/024</t>
  </si>
  <si>
    <t>Sociālo pakalpojumu infrastruktūras attīstība Olaines novadā</t>
  </si>
  <si>
    <t>Zeiferta iela 6B, Olaine, Olaines nov., LV-2114</t>
  </si>
  <si>
    <t>9.3.1.1/19/I/025</t>
  </si>
  <si>
    <t>Sabiedrībā balstītu sociālo pakalpojumu infrastruktūras izveide un attīstība Ķekavas novada pašvaldībā</t>
  </si>
  <si>
    <t>Gaismas iela 19 k-8, Ķekava, Ķekavas nov., LV-2123</t>
  </si>
  <si>
    <t>9.3.1.1/19/I/031</t>
  </si>
  <si>
    <t>Infrastruktūras pilnveide sabiedrībā balstītu sociālo pakalpojumu nodrošināšanai Jūrmalā</t>
  </si>
  <si>
    <t>9.3.1.1/19/I/032</t>
  </si>
  <si>
    <t>Deinstitucionalizācijas pasākumu īstenošana Ventspils pilsētas pašvaldībā</t>
  </si>
  <si>
    <t>Kuldīgas iela 4, Ventspils, LV-3601; Skroderu iela 13, Ventspils, LV-3601</t>
  </si>
  <si>
    <t>Ventspils valstspilsētas pašvaldības iestāde "Ventspils Sociālais dienests"</t>
  </si>
  <si>
    <t>9.3.1.1/19/I/033</t>
  </si>
  <si>
    <t>Sociālo pakalpojumu infrastruktūras izveide deinstitucionalizācijas plāna realizēšanai</t>
  </si>
  <si>
    <t>Kuldīgas iela 20, Liepāja, LV-3414; Salmu iela 53, Liepāja, LV-3411; Teodora Breikša iela 16/20, Liepāja, LV-3401; Viršu iela 9/11, Liepāja, LV-3402</t>
  </si>
  <si>
    <t>Sabiedrībā balstītu sociālo pakalpojumu infrastruktūras izveide Rucavas novadā</t>
  </si>
  <si>
    <t>Birztalas 1, Ķāķišķe, Rucavas pag., Dienvidkurzemes nov., LV-3477; Sudrabi, Rucava, Rucavas pag., Dienvidkurzemes nov., LV-3477</t>
  </si>
  <si>
    <t>9.3.1.1/19/I/036</t>
  </si>
  <si>
    <t>Pakalpojumu infrastruktūras attīstība deinstitucionalizācijas plānu īstenošanai Siguldas novada Mālpils pagastā</t>
  </si>
  <si>
    <t>Pils iela 12, Mālpils, Mālpils pag., Siguldas nov., LV-2152; Pils iela 7, Mālpils, Mālpils pag., Siguldas nov., LV-2152</t>
  </si>
  <si>
    <t>9.3.1.1/19/I/038</t>
  </si>
  <si>
    <t>Sociālo pakalpojumu infrastruktūras attīstība deinstitucionalizācijas plāna īstenošanai Talsu novadā</t>
  </si>
  <si>
    <t>Kārļa Mīlenbaha iela 20, Talsi, Talsu nov., LV-3201</t>
  </si>
  <si>
    <t>9.3.1.1/19/I/041</t>
  </si>
  <si>
    <t>"Pakalpojumu infrastruktūras attīstība deinstitucionalizācijas plāna īstenošanai Madonas novadā"</t>
  </si>
  <si>
    <t>9.3.1.1/19/I/044</t>
  </si>
  <si>
    <t>Pakalpojumu infrastruktūras attīstība deinstitucionalizācijas plānu īstenošanai Gulbenes novadā</t>
  </si>
  <si>
    <t>Doktorāts, Tirza, Tirzas pag., Gulbenes nov., LV-4424; Dzirnavu iela 7A, Gulbene, Gulbenes nov., LV-4401; Stāķi 11, Stāķi, Stradu pag., Gulbenes nov., LV-4417</t>
  </si>
  <si>
    <t>9.3.1.1/19/I/045</t>
  </si>
  <si>
    <t>Pakalpojumu infrastruktūras attīstība Deinsitucionālizācijas plāna īstenošanai Tukuma novada pašvaldībā</t>
  </si>
  <si>
    <t>9.3.1.1/19/I/046</t>
  </si>
  <si>
    <t>Deinstitucionalizācijas plāna īstenošana Bauskas novadā</t>
  </si>
  <si>
    <t>Rūpniecības iela 9, Bauska, Bauskas nov., LV-3901; Slimnīcas iela 4, Bauska, Bauskas nov., LV-3901; Zaļā iela 33, Bauska, Bauskas nov., LV-3901</t>
  </si>
  <si>
    <t>9.3.1.1/19/I/047</t>
  </si>
  <si>
    <t>Sabiedrībā balstītu sociālo pakalpojumu infrastruktūras izveide un attīstība Rēzeknes novadā</t>
  </si>
  <si>
    <t>Ezera iela 23A, Vecružina, Silmalas pag., Rēzeknes nov., LV-4636; Pilcenes, Piļcine, Dricānu pag., Rēzeknes nov., LV-4615</t>
  </si>
  <si>
    <t>9.3.1.1/19/I/048</t>
  </si>
  <si>
    <t>Infrastruktūras risinājumi deinstitucionalizācijas īstenošanai Alūksnes novadā</t>
  </si>
  <si>
    <t>Uzvaras iela 1, Alūksne, Alūksnes nov., LV-4301</t>
  </si>
  <si>
    <t>9.3.1.1/19/I/049</t>
  </si>
  <si>
    <t>Sociālo pakalpojumu infrastruktūras attīstība Smiltenes novadā</t>
  </si>
  <si>
    <t>Dakteru iela 14A, Smiltene, Smiltenes nov., LV-4729; Dakteru iela 14B, Smiltene, Smiltenes nov., LV-4729</t>
  </si>
  <si>
    <t>9.3.1.1/19/I/050</t>
  </si>
  <si>
    <t>Pakalpojumu infrastruktūras attīstība deinstitucionalizācijas plānu īstenošanai Rēzeknes valstspilsētas pašvaldībā</t>
  </si>
  <si>
    <t>Atbrīvošanas aleja 147A, Rēzekne, LV-4604; Atbrīvošanas aleja 151 - 3A, Rēzekne, LV-4604; Rūpnīcas iela 6C, Rēzekne, LV-4604; Viļānu iela 10, Rēzekne, LV-4601; Zemnieku iela 16A, Rēzekne, LV-4601</t>
  </si>
  <si>
    <t>9.3.1.1/19/I/051</t>
  </si>
  <si>
    <t>Pakalpojumu infrastruktūras attīstība DI plāna īstenošanai Salaspils novadā</t>
  </si>
  <si>
    <t>Skolas iela 7, Salaspils, Salaspils nov., LV-2121</t>
  </si>
  <si>
    <t>9.3.1.1/19/I/052</t>
  </si>
  <si>
    <t>Sabiedrībā balstītu sociālo pakalpojumu infrastruktūras izveide Jelgavā</t>
  </si>
  <si>
    <t>Ganību iela 66, Jelgava, LV-3007; Stacijas iela 13, Jelgava, LV-3001; Zirgu iela 47A, Jelgava, LV-3001</t>
  </si>
  <si>
    <t>9.3.1.2/16/I/001</t>
  </si>
  <si>
    <t>„VSIA NRC „Vaivari” infrastruktūras attīstība funkcionēšanas novērtēšanas sistēmas izveidei”</t>
  </si>
  <si>
    <t>9.3.1.3/22/I/001</t>
  </si>
  <si>
    <t>Sabiedrībā balstītu sociālo pakalpojumu infrastruktūras attīstība Priedaines ielā 11, Rīgā</t>
  </si>
  <si>
    <t>Priedaines iela 11, Rīga, LV-1029</t>
  </si>
  <si>
    <t>RĪGAS DOMES ĪPAŠUMA DEPARTAMENTS</t>
  </si>
  <si>
    <t>9.3.2.0/17/I/003</t>
  </si>
  <si>
    <t>VSIA „Bērnu klīniskā universitātes slimnīca” veselības aprūpes infrastruktūras attīstība</t>
  </si>
  <si>
    <t>9.3.2</t>
  </si>
  <si>
    <t>Valsts sabiedrība ar ierobežotu atbildību "Bērnu klīniskā universitātes slimnīca"</t>
  </si>
  <si>
    <t>9.3.2.0/17/I/004</t>
  </si>
  <si>
    <t>SIA “Rīgas Austrumu klīniskā universitātes slimnīca” infrastruktūras attīstība</t>
  </si>
  <si>
    <t>Hipokrāta iela 2, Rīga, LV-1079</t>
  </si>
  <si>
    <t>9.3.2.0/17/I/006</t>
  </si>
  <si>
    <t>Kvalitatīvu veselības aprūpes pakalpojumu pieejamības uzlabošana Vidzemes slimnīcā, attīstot veselības aprūpes infrastruktūru</t>
  </si>
  <si>
    <t>Jumaras iela 195, Valmiera, Valmieras nov., LV-4201</t>
  </si>
  <si>
    <t>Sabiedrība ar ierobežotu atbildību "Vidzemes slimnīca"</t>
  </si>
  <si>
    <t>9.3.2.0/17/I/007</t>
  </si>
  <si>
    <t>SIA “Ziemeļkurzemes reģionālā slimnīca” veselības aprūpes infrastruktūras attīstība</t>
  </si>
  <si>
    <t>Inženieru iela 60, Ventspils, LV-3601; Pētera iela 33, Ventspils, LV-3601; Stendes iela 1, Talsi, Talsu nov., LV-3201</t>
  </si>
  <si>
    <t>SIA "Ziemeļkurzemes reģionālā slimnīca"</t>
  </si>
  <si>
    <t>9.3.2.0/17/I/008</t>
  </si>
  <si>
    <t>Uzlabot kvalitatīvu veselības aprūpes pakalpojumu pieejamību, attīstot veselības aprūpes infrastruktūru SIA “RĒZEKNES SLIMNĪCA”</t>
  </si>
  <si>
    <t>18. novembra iela 41, Rēzekne, LV-4601</t>
  </si>
  <si>
    <t>Sabiedrība ar ierobežotu atbildību "RĒZEKNES SLIMNĪCA"</t>
  </si>
  <si>
    <t>9.3.2.0/17/I/009</t>
  </si>
  <si>
    <t>Infrastruktūras attīstība SIA "Liepājas reģionālā slimnīca", uzlabojot kardioloģijas, onkoloģijas un bērnu veselības aprūpes pakalpojumu pieejamību un kvalitāti Kurzemē</t>
  </si>
  <si>
    <t>Slimnīcas iela 25, Liepāja, LV-3414</t>
  </si>
  <si>
    <t>Sabiedrība ar ierobežotu atbildību "LIEPĀJAS REĢIONĀLĀ SLIMNĪCA"</t>
  </si>
  <si>
    <t>9.3.2.0/17/I/010</t>
  </si>
  <si>
    <t>Sabiedrības ar ierobežotu atbildību “Daugavpils reģionālā slimnīca” kvalitatīvu veselības aprūpes pakalpojumu pieejamības uzlabošana un infrastruktūras attīstība</t>
  </si>
  <si>
    <t>Vasarnīcu iela 20, Daugavpils, LV-5417</t>
  </si>
  <si>
    <t>Sabiedrība ar ierobežotu atbildību "Daugavpils reģionālā slimnīca"</t>
  </si>
  <si>
    <t>9.3.2.0/17/I/011</t>
  </si>
  <si>
    <t>Stacionārās un ambulatorās veselības aprūpes infrastruktūras uzlabošana SIA „Jēkabpils reģionālā slimnīca”, uzlabojot kvalitatīvu veselības aprūpes pakalpojumu pieejamību</t>
  </si>
  <si>
    <t>Andreja Pormaļa iela 125, Jēkabpils, Jēkabpils nov., LV-5201; Stadiona iela 1, Jēkabpils, Jēkabpils nov., LV-5201</t>
  </si>
  <si>
    <t>9.3.2.0/17/I/013</t>
  </si>
  <si>
    <t>Paula Stradiņa klīniskās universitātes slimnīcas jaunās A2 ēkas attīstība</t>
  </si>
  <si>
    <t>Pilsoņu iela 13, Rīga, LV-1002</t>
  </si>
  <si>
    <t>9.3.2.0/18/I/011</t>
  </si>
  <si>
    <t>Tehnoloģiju iegāde SIA ''Kuldīgas slimnīca'' un SIA ''Liepājas reģionālā slimnīca'', uzlabojot veselības aprūpes pakalpojumu pieejamību un kvalitāti Kurzemes iedzīvotājiem</t>
  </si>
  <si>
    <t>Aizputes iela 22, Kuldīga, Kuldīgas nov., LV-3301; Slimnīcas iela 25, Liepāja, LV-3414</t>
  </si>
  <si>
    <t>Sabiedrība ar ierobežotu atbildību "Kuldīgas slimnīca"</t>
  </si>
  <si>
    <t>9.3.2.0/18/I/017</t>
  </si>
  <si>
    <t>Veselības aprūpes infrastruktūras un medicīnas tehnoloģiju atjaunošana SIA "Alūksnes slimnīca", un medicīnas tehnoloģiju iegāde SIA "Vidzemes slimnīca", uzlabojot kvalitatīvu veselības aprūpes pakalpojumu pieejamību Vidzemē</t>
  </si>
  <si>
    <t>Jumaras iela 195, Valmiera, Valmieras nov., LV-4201; Pils iela 1, Alūksne, Alūksnes nov., LV-4301</t>
  </si>
  <si>
    <t>Sabiedrība ar ierobežotu atbildību "Alūksnes slimnīca"</t>
  </si>
  <si>
    <t>9.3.2.0/18/I/018</t>
  </si>
  <si>
    <t>SIA ""Preiļu slimnīca" dienas  stacionāra pārbūve</t>
  </si>
  <si>
    <t>Raiņa bulvāris 13, Preiļi, Preiļu nov., LV-5301</t>
  </si>
  <si>
    <t>Sabiedrība ar ierobežotu atbildību "Preiļu slimnīca"</t>
  </si>
  <si>
    <t>Lielvārdes iela 68 k-1, Rīga, LV-1006</t>
  </si>
  <si>
    <t>SIA "VESELĪBAS CENTRS "BIĶERNIEKI""</t>
  </si>
  <si>
    <t>9.3.2.0/21/A/010</t>
  </si>
  <si>
    <t>Gostevas Ingas ģimenes ārsta prakses attīstība un modernizācija</t>
  </si>
  <si>
    <t>Hipokrāta iela 7, Rīga, LV-1079</t>
  </si>
  <si>
    <t>Ingas Gostevas ģimenes ārsta prakse</t>
  </si>
  <si>
    <t>9.3.2.0/21/A/013</t>
  </si>
  <si>
    <t>Primārās veselības aprūpes infrastruktūras un tehniskā nodrošinājuma uzlabošana SIA "Veselības centrs 4" 5 ģimenes ārstu praksēs</t>
  </si>
  <si>
    <t>Krišjāņa Barona iela 117, Rīga, LV-1012</t>
  </si>
  <si>
    <t>Sabiedrība ar ierobežotu atbildību "VESELĪBAS CENTRS 4"</t>
  </si>
  <si>
    <t>9.3.2.0/21/A/020</t>
  </si>
  <si>
    <t>Primārās veselības aprūpes infrastruktūras un tehniskā nodrošinājuma uzlabošana Daces Vikmanes ģimenes ārsta un pediatra praksē.</t>
  </si>
  <si>
    <t>Kaņiera iela 13, Rīga, LV-1063</t>
  </si>
  <si>
    <t>Daces Vikmanes ģimenes ārsta un pediatra prakse</t>
  </si>
  <si>
    <t>9.3.2.0/21/A/021</t>
  </si>
  <si>
    <t>Primārās veselības aprūpes infrastruktūras un
tehniskā nodrošinājuma uzlabošana Māras Melderes
ģimenes ārsta praksē 2021-11</t>
  </si>
  <si>
    <t>Selgas iela 7, Roja, Rojas pag., Talsu nov., LV-3264</t>
  </si>
  <si>
    <t>Sabiedrība ar ierobežotu atbildību "Melderprakse"</t>
  </si>
  <si>
    <t>Pededzes iela 10, Mārupe, Mārupes nov., LV-2167</t>
  </si>
  <si>
    <t>9.3.2.0/21/A/030</t>
  </si>
  <si>
    <t>Primārās veselības aprūpes infrastruktūras un tehniskā nodrošinājuma uzlabošana SIA "SAMMAR" ģimenes ārsta praksē.</t>
  </si>
  <si>
    <t>SIA "SAMMAR"</t>
  </si>
  <si>
    <t>9.3.2.0/21/A/032</t>
  </si>
  <si>
    <t>Sešu ģimenes ārstu prakšu attīstība Ropažu novadā</t>
  </si>
  <si>
    <t>Brīvības gatve 455, Rīga, LV-1024; Institūta iela 20, Ulbroka, Stopiņu pag., Ropažu nov., LV-2130; Parka iela 2, Vangaži, Ropažu nov., LV-2136; Skolas iela 12, Upeslejas, Stopiņu pag., Ropažu nov., LV-2118; Vidzemes šoseja 1D, Garkalne, Garkalnes pag., Ropažu nov., LV-2137</t>
  </si>
  <si>
    <t>9.3.2.0/21/A/039</t>
  </si>
  <si>
    <t>Biržu iela 11, Birži, Salas pag., Jēkabpils nov., LV-5214; Meža iela 7 - 17, Viesīte, Jēkabpils nov., LV-5237</t>
  </si>
  <si>
    <t>9.3.2.0/21/A/044</t>
  </si>
  <si>
    <t>Ģimenes ārstu prakšu infrastruktūras un tehniskā nodrošinājuma uzlabošana Gulbenes novadā</t>
  </si>
  <si>
    <t>Aptieka, Lizums, Lizuma pag., Gulbenes nov., LV-4425; Doktorāts, Tirza, Tirzas pag., Gulbenes nov., LV-4424; Imantas iela 16, Lejasciems, Lejasciema pag., Gulbenes nov., LV-4412; Pienenīte, Jaungulbene, Jaungulbenes pag., Gulbenes nov., LV-4420</t>
  </si>
  <si>
    <t>9.3.2.0/21/A/051</t>
  </si>
  <si>
    <t>Primārās veselības aprūpes infrastruktūras un tehniskā nodrošinājuma uzlabošana SIA “VESELĪBAS CENTRS “BIĶERNIEKI”” ģimenes ārstu praksēs (2.kārta)</t>
  </si>
  <si>
    <t>9.3.2.0/21/A/054</t>
  </si>
  <si>
    <t>Kulišova Ignatija ģimenes ārsta prakses modernizācija</t>
  </si>
  <si>
    <t>Imantas 8. līnija 1 k-1, Rīga, LV-1083</t>
  </si>
  <si>
    <t>Kulišovs Ignatijs - ģimenes ārsta prakse</t>
  </si>
  <si>
    <t>9.3.2.0/21/A/055</t>
  </si>
  <si>
    <t>Primārās veselības aprūpes infrastruktūras un tehniskā nodrošinājuma uzlabošana projekta iesniedzēja SIA “RSU Ambulance” un sadarbības partneru  Karlsone Aija un Ņeborakova Inga ģimenes ārstu praksēs.</t>
  </si>
  <si>
    <t>Dzirciema iela 16, Rīga, LV-1007; Melnsila iela 19A, Rīga, LV-1046; Nometņu iela 60A, Rīga, LV-1002</t>
  </si>
  <si>
    <t>SIA "RSU Ambulance"</t>
  </si>
  <si>
    <t>9.3.2.0/21/A/065</t>
  </si>
  <si>
    <t>Ludmilas Zeiļukas ārsta prakses modernizācija II</t>
  </si>
  <si>
    <t>Gaujas iela 13/15, Ādaži, Ādažu nov., LV-2164</t>
  </si>
  <si>
    <t>SIA "Ludmilas Zeiļukas ārsta prakse"</t>
  </si>
  <si>
    <t>9.3.2.0/21/A/069</t>
  </si>
  <si>
    <t>“Primārās veselības aprūpes infrastruktūras vienkāršota atjaunošana SIA ''Preiļu slimnīca'' poliklīnikas ēkas 3. stāvā sadarbībā ar ģimenes ārstu praksēm.”</t>
  </si>
  <si>
    <t>9.3.2.0/21/A/073</t>
  </si>
  <si>
    <t>Primārās veselības aprūpes infrastruktūras un tehniskā nodrošinājuma  uzlabošana SIA "Veselības centrs 4" 9 ģimenes ārstu praksēs</t>
  </si>
  <si>
    <t>Krišjāņa Barona iela 117, Rīga, LV-1012; Pērnavas iela 43C, Rīga, LV-1009</t>
  </si>
  <si>
    <t>9.3.2.0/21/A/080</t>
  </si>
  <si>
    <t>SIA "Dakteris"' ģimenes ārsta prakses modernizācija II</t>
  </si>
  <si>
    <t>Brīvības gatve 357, Rīga, LV-1024</t>
  </si>
  <si>
    <t>Sabiedrība ar ierobežotu atbildību "DAKTERIS"</t>
  </si>
  <si>
    <t>9.3.2.0/21/A/085</t>
  </si>
  <si>
    <t>Primārās veselības aprūpes infrastruktūras un tehniskā nodrošinājuma uzlabošana SIA "Santas Krieviņas ģimenes ārsta prakse".</t>
  </si>
  <si>
    <t>Lielā iela 17, Jelgava, LV-3001</t>
  </si>
  <si>
    <t>SANTAS KRIEVIŅAS ĢIMENES ĀRSTA PRAKSE SIA</t>
  </si>
  <si>
    <t>Bruņinieku iela 8, Rīga, LV-1010</t>
  </si>
  <si>
    <t>9.3.2.0/21/A/089</t>
  </si>
  <si>
    <t>Primārās veselības aprūpes tehniskā nodrošinājuma uzlabošana SIA "Ģimenes ārstu doktorāts"</t>
  </si>
  <si>
    <t>SIA "Ģimenes ārstu doktorāts"</t>
  </si>
  <si>
    <t>9.3.2.0/21/A/090</t>
  </si>
  <si>
    <t>Primārās veselības aprūpes tehniskā nodrošinājuma uzlabošana ģimenes ārsta praksē “Eva Goba - ārsta prakse pediatrijā un fizikālā un rehabilitācijas medicīnā" - 2.kārta</t>
  </si>
  <si>
    <t>Raiņa iela 6, Ventspils, LV-3601</t>
  </si>
  <si>
    <t>Eva Goba - ārsta prakse pediatrijā un fizikālā un rehabilitācijas medicīnā</t>
  </si>
  <si>
    <t>9.3.2.0/21/A/091</t>
  </si>
  <si>
    <t>Primārās veselības aprūpes infrastruktūras un tehniskā nodrošinājuma uzlabošana “Latgales medicīnas centrs” ģimenes ārsta praksē.</t>
  </si>
  <si>
    <t>Parādes iela 11, Daugavpils, LV-5401</t>
  </si>
  <si>
    <t>Sabiedrība ar ierobežotu atbildību "Latgales medicīnas centrs"</t>
  </si>
  <si>
    <t>9.3.2.0/21/A/095</t>
  </si>
  <si>
    <t>Primārās veselības aprūpes infrastruktūras un tehniskā nodrošinājuma uzlabošana ģimenes ārstu praksēs SIA “Dziedniecība” telpās</t>
  </si>
  <si>
    <t>Prūšu iela 13 - 4, Rīga, LV-1057; Rušonu iela 15, Rīga, LV-1057; Sergeja Eizenšteina iela 23 - 13, Rīga, LV-1079</t>
  </si>
  <si>
    <t>Sabiedrība ar ierobežotu atbildību "Dziedniecība"</t>
  </si>
  <si>
    <t>9.3.2.0/21/A/096</t>
  </si>
  <si>
    <t>Primārās veselības aprūpes tehniskā nodrošinājuma un infrastruktūras 
 uzlabošana Balvu pilsētas Līgas Kozlovskas individuālajā uzņēmumā "Līgas
Kozlovskas ģimenes ārsta prakse".</t>
  </si>
  <si>
    <t>Bērzpils iela, Balvi, Balvu nov.</t>
  </si>
  <si>
    <t>Balvu pilsētas Līgas Kozlovskas individuālais uzņēmums "LĪGAS KOZLOVSKAS ĢIMENES ĀRSTA PRAKSE"</t>
  </si>
  <si>
    <t>9.3.2.0/21/I/001</t>
  </si>
  <si>
    <t>SIA “Rīgas Austrumu klīniskā universitātes slimnīca” ēkas Hipokrāta ielā 4 infrastruktūras attīstība”</t>
  </si>
  <si>
    <t>Hipokrāta iela 2, Rīga, LV-1079; Hipokrāta iela 4, Rīga, LV-1079</t>
  </si>
  <si>
    <t>9.3.2.0/21/I/002</t>
  </si>
  <si>
    <t>Veselības aprūpes infrastruktūras attīstība</t>
  </si>
  <si>
    <t>9.3.2.0/21/I/003</t>
  </si>
  <si>
    <t>Neatliekamās medicīniskās palīdzības dienesta operatīvo medicīnisko transportlīdzekļu parka atjaunošana</t>
  </si>
  <si>
    <t>9.3.2.0/22/I/001</t>
  </si>
  <si>
    <t>Stradiņa slimnīcas attīstība kvalitatīvu pakalpojumu nodrošināšanai</t>
  </si>
  <si>
    <t xml:space="preserve">
1. pielikums 
Informatīvajam ziņojumam 
"Informatīvais ziņojums par
 Finanšu ministrijas pārziņā esošo Eiropas Savienības fondu 
un ārvalstu finanšu palīdzības aktualitātēm 
līdz 2023. gada 1. septembrim (pusgada ziņojums)"</t>
  </si>
  <si>
    <t>Sagatavots 18.07.2023.</t>
  </si>
  <si>
    <t>Sabiedrība ar ierobežotu atbildību "Blue energy global"
(1.1.1.1/19/A/002)</t>
  </si>
  <si>
    <r>
      <rPr>
        <b/>
        <sz val="10"/>
        <color theme="1"/>
        <rFont val="Times New Roman"/>
        <family val="1"/>
        <charset val="186"/>
      </rPr>
      <t>Izglītības un zinātnes ministrija</t>
    </r>
    <r>
      <rPr>
        <sz val="10"/>
        <color theme="1"/>
        <rFont val="Times New Roman"/>
        <family val="1"/>
        <charset val="186"/>
      </rPr>
      <t xml:space="preserve"> rosina nesamazināt  finansējumu.
</t>
    </r>
    <r>
      <rPr>
        <b/>
        <sz val="10"/>
        <color theme="1"/>
        <rFont val="Times New Roman"/>
        <family val="1"/>
        <charset val="186"/>
      </rPr>
      <t>CFLA</t>
    </r>
    <r>
      <rPr>
        <sz val="10"/>
        <color theme="1"/>
        <rFont val="Times New Roman"/>
        <family val="1"/>
        <charset val="186"/>
      </rPr>
      <t xml:space="preserve"> finansējuma nesamazināšanas pamatojums pēc būtības:" 01.11.2022. apstiprināti LG2 (spēkā no 19.09.2022.), tādejādi projekta īstenošanas termiņš pagarināts par 6 mēnešiem (no 28.02.2023. līdz 28.08.2023.), jo projekta pirmos 18 mēnešus spēkā bija ilgstoši ierobežojumi valstiskā mērogā saistībā ar Covid-19 pandēmijas izraisītajām sekām, kas ievērojami kavēja gan uzņēmuma, gan sadarbības partnera RTU pētniecisko darbu klātienē. 
Ņemot vērā pagarinājumu, arī neizmantotā projekta ERAF summa 67 636.12 EUR apmērā tika pārdalīta attiecīgi no 2022.gada uz 2023.gadu. 
Jāņem vērā, ka projekta finansējuma saņēmēji ir informējuši, ka projekts beigsies ar ietaupījumu. CFLA rosina AI atbalstīt finanšu disciplīnas pasākumu nepiemērošanu un virzīt projektu uz MK, izņēmuma gadījuma piemērošanai (MKN 784 51.4 (prim) 7.p.)."</t>
    </r>
  </si>
  <si>
    <r>
      <t>Priekšlikums MK lēmumam: Saskaņā ar MK  2014. gada 16. decembra noteikumu Nr. 784 51.</t>
    </r>
    <r>
      <rPr>
        <vertAlign val="superscript"/>
        <sz val="10"/>
        <rFont val="Times New Roman"/>
        <family val="1"/>
        <charset val="186"/>
      </rPr>
      <t>4.</t>
    </r>
    <r>
      <rPr>
        <sz val="10"/>
        <rFont val="Times New Roman"/>
        <family val="1"/>
        <charset val="186"/>
      </rPr>
      <t xml:space="preserve">7. apakšpunktu atbalstīt atsevišķu izņēmuma gadījumu piemērošanu un </t>
    </r>
    <r>
      <rPr>
        <b/>
        <sz val="10"/>
        <rFont val="Times New Roman"/>
        <family val="1"/>
        <charset val="186"/>
      </rPr>
      <t>atļaut Centrālajai finanšu un līgumu aģentūrai nesamazināt ES fonda un valsts budžeta līdzfinansējumu</t>
    </r>
    <r>
      <rPr>
        <sz val="10"/>
        <rFont val="Times New Roman"/>
        <family val="1"/>
        <charset val="186"/>
      </rPr>
      <t>, ja tāds projektā ir paredzēts, par starpību, kas pārsniedz 25 % no plānoto maksājuma pieprasījumu iesniegšanas grafikā paredzētā: 
(1) saskaņā ar atbildīgo iestāžu iesniegtajiem priekšlikumiem:  -  Izglītības un zinātnes ministrijas vienam projektam.</t>
    </r>
  </si>
  <si>
    <t>Sagatavots: 18.07.2023</t>
  </si>
  <si>
    <t>Krišjāņa Barona iela 11 - 48, Rīga, LV-1050</t>
  </si>
  <si>
    <t>Jelgavas iela 3, Rīga, LV-1004; Paula Valdena iela 7, Rīga, LV-1048</t>
  </si>
  <si>
    <t>Āzenes iela 12 k-1, Rīga, LV-1048; Ganību dambis 53, Rīga, LV-1005; Pulka iela 3 k-7, Rīga, LV-1007</t>
  </si>
  <si>
    <t>Āzenes iela 12 k-1, Rīga, LV-1048; Āzenes iela 12, Rīga, LV-1048; Ķīpsalas iela 6A, Rīga, LV-1048; Ķīpsalas iela 6B, Rīga, LV-1048; Paula Valdena iela 1, Rīga, LV-1048; Paula Valdena iela 3, Rīga, LV-1048; Paula Valdena iela 7, Rīga, LV-1048; Pulka iela 3, Rīga, LV-1007; Zunda krastmala 10, Rīga, LV-1048</t>
  </si>
  <si>
    <t>13.1.4.0/23/I/002</t>
  </si>
  <si>
    <t>Biedrības "Latvijas Jaunā teātra institūts" pamatdarbības nepārtrauktības nodrošināšana un Covid-19 seku pārvarēšanas pasākumi</t>
  </si>
  <si>
    <t>Baldones iela 4, Rīga, LV-1007; Miera iela 39 - 2, Rīga, LV-1001</t>
  </si>
  <si>
    <t>Biedrība "LATVIJAS JAUNĀ TEĀTRA INSTITŪTS"</t>
  </si>
  <si>
    <t>13.1.4.0/23/I/004</t>
  </si>
  <si>
    <t>Atbalsts profesionālajai nevalstiskajai kultūras nozares organizācijai Latvijas Rakstnieku savienība</t>
  </si>
  <si>
    <t>Aspazijas iela 4, Jūrmala, LV-2015; Merķeļa iela 13, Rīga, LV-1050</t>
  </si>
  <si>
    <t>Latvijas Rakstnieku savienība</t>
  </si>
  <si>
    <t>Lejas Dzeņi, Bilskas pag., Smiltenes nov., LV-4706</t>
  </si>
  <si>
    <t>Brīvības iela 185, Liepāja, LV-3401</t>
  </si>
  <si>
    <t>Jelgavas valstspilsētas pašvaldības iestāde "Centrālā pārvalde"</t>
  </si>
  <si>
    <t>SIA "Lūsēni"</t>
  </si>
  <si>
    <t>Energoefektivitātes uzlabošanas pasākumi RTU Liepājas Jūrniecības koledžā</t>
  </si>
  <si>
    <t>Rīgas Tehniskās universitātes aģentūra “Rīgas Tehniskās universitātes Liepājas Jūrniecības koledža”</t>
  </si>
  <si>
    <t>Daugavpils valstspilsētas pašvaldība</t>
  </si>
  <si>
    <t>Energoefektivitātes paaugstināšanas pasākumu uzlabošana Andreja Eglīša Ļaudonas pamatskolā</t>
  </si>
  <si>
    <t>Alsungas iela 30, Liepāja, LV-3414; Lībiešu iela 33, Liepāja, LV-3414; Ventas iela 11/17, Liepāja, LV-3416</t>
  </si>
  <si>
    <t>Rīgas valstspilsētas pašvaldība</t>
  </si>
  <si>
    <t>4.2.2.0/22/A/005</t>
  </si>
  <si>
    <t>Energoefektivitātes paaugstināšana sporta namam  „Dartija”</t>
  </si>
  <si>
    <t>Grāfa laukums 7, Iecava, Bauskas nov., LV-3913</t>
  </si>
  <si>
    <t>4.2.2.0/22/A/008</t>
  </si>
  <si>
    <t>Energoefektivitātes paaugstināšanas darbi Rīgas pašvaldības policijas ēkā Detlava Brantkalna ielā 21</t>
  </si>
  <si>
    <t>Zentas Mauriņas iela 1, Rīga, LV-1082</t>
  </si>
  <si>
    <t>4.2.2.0/22/A/012</t>
  </si>
  <si>
    <t>Energoefektivitātes pasākumi Nometņu ielā 5a, Jūrmalā</t>
  </si>
  <si>
    <t>Nometņu iela 5A, Jūrmala, LV-2016</t>
  </si>
  <si>
    <t>4.2.2.0/22/A/013</t>
  </si>
  <si>
    <t>Energoefektivitātes paaugstināšanas pasākumi Lubānas vidusskolā, Krasta iela 6, Lubāna, Madonas novads</t>
  </si>
  <si>
    <t>Krasta iela 6, Lubāna, Madonas nov., LV-4830</t>
  </si>
  <si>
    <t>4.3.1.0/22/A/020</t>
  </si>
  <si>
    <t>Fosilā kurināmā aizstāšana Titurgā, Ķekavas novadā</t>
  </si>
  <si>
    <t>Krišjāņa Barona iela 1, Baloži, Ķekavas nov., LV-2128</t>
  </si>
  <si>
    <t>Sabiedrība ar ierobežotu atbildību "BALOŽU SILTUMS"</t>
  </si>
  <si>
    <t>4.3.1.0/22/A/021</t>
  </si>
  <si>
    <t>Fosilā kurināmā aizstāšana un efektivitātes paaugstināšana Baložos</t>
  </si>
  <si>
    <t>Rīgas iela 18A, Baloži, Ķekavas nov., LV-2112; Rīgas iela 18B, Baloži, Ķekavas nov., LV-2112</t>
  </si>
  <si>
    <t>4.3.1.0/22/A/023</t>
  </si>
  <si>
    <t>Fosilā kurināmā aizstāšana Ozolniekos, Jelgavas novadā</t>
  </si>
  <si>
    <t>Skolas iela 9, Ozolnieki, Ozolnieku pag., Jelgavas nov., LV-3018</t>
  </si>
  <si>
    <t>SIA "Ozolnieku KSDU"</t>
  </si>
  <si>
    <t>4.3.1.0/22/A/029</t>
  </si>
  <si>
    <t>Fosilā kurināmā aizstāšana un efektivitātes paaugstināšana Vangažos</t>
  </si>
  <si>
    <t>Smilšu iela 6, Vangaži, Ropažu nov., LV-2136; Smilšu iela 8, Vangaži, Ropažu nov., LV-2136</t>
  </si>
  <si>
    <t>Sabiedrība ar ierobežotu atbildību "VANGAŽU SILDSPĒKS"</t>
  </si>
  <si>
    <t>Bērzaines iela 31, Cēsis, Cēsu nov., LV-4101</t>
  </si>
  <si>
    <t>4.3.1.0/22/A/044</t>
  </si>
  <si>
    <t>Siltumavota Dainu ielā 4A, Ikšķilē 
pāreja no fosilajiem uz atjaunīgajiem energoresursiem</t>
  </si>
  <si>
    <t>Dainu iela 4A, Ikšķile, Ogres nov., LV-5052</t>
  </si>
  <si>
    <t>Ogres novada pašvaldības sabiedrība ar ierobežotu atbildību "MS siltums"</t>
  </si>
  <si>
    <t>4.3.1.0/22/A/045</t>
  </si>
  <si>
    <t>Siltumavota Kauliņa ielā 16, Lielvārdē pāreja no fosilajiem uz atjaunīgajiem energoresursiem</t>
  </si>
  <si>
    <t>Edgara Kauliņa aleja 16, Lielvārde, Ogres nov., LV-5070</t>
  </si>
  <si>
    <t>4.3.1.0/22/A/046</t>
  </si>
  <si>
    <t>Siltumavota Spīdolas ielā 12, Lielvārdē pāreja no fosilajiem uz atjaunīgajiem energoresursiem</t>
  </si>
  <si>
    <t>Spīdolas iela 12, Lielvārde, Ogres nov., LV-5070</t>
  </si>
  <si>
    <t>4.3.1.0/22/A/047</t>
  </si>
  <si>
    <t>Siltumavota Avotu ielā 17, Lielvārdē 
pāreja no fosilajiem uz atjaunīgajiem energoresursiem</t>
  </si>
  <si>
    <t>Avotu iela 17, Lielvārde, Ogres nov., LV-5071</t>
  </si>
  <si>
    <t>4.3.1.0/22/A/065</t>
  </si>
  <si>
    <t>Ulbrokas centralizētās siltumapgādes sistēmas siltumavota pāreja no fosilajiem uz atajunīgajiem energoresursiem</t>
  </si>
  <si>
    <t>Acones iela 9, Ulbroka, Stopiņu pag., Ropažu nov., LV-2130</t>
  </si>
  <si>
    <t>Pašvaldības sabiedrība ar ierobežotu atbildību "GARKALNES KOMUNĀLSERVISS"</t>
  </si>
  <si>
    <t>4.3.1.0/22/A/066</t>
  </si>
  <si>
    <t>Upesleju centralizētās siltumapgādes sistēmas siltumavota pāreja no fosilajiem uz atjaunīgajiem energoresursiem</t>
  </si>
  <si>
    <t>Zahārija Stopija iela 1, Upeslejas, Stopiņu pag., Ropažu nov., LV-2118</t>
  </si>
  <si>
    <t>4.3.1.0/22/A/067</t>
  </si>
  <si>
    <t>Sauriešu centralizētās siltumapgādes sistēmas siltumavota pāreja no fosilajiem uz atjaunīgajiem energoresursiem</t>
  </si>
  <si>
    <t>Līdumnieku iela 6, Saurieši, Stopiņu pag., Ropažu nov., LV-2118</t>
  </si>
  <si>
    <t>4.3.1.0/22/A/068</t>
  </si>
  <si>
    <t>Līču centralizētās siltumapgādes sistēmas siltumavota pāreja no fosilajiem uz atjaunīgajiem energoresursiem</t>
  </si>
  <si>
    <t>Bebri, Līči, Stopiņu pag., Ropažu nov., LV-2118</t>
  </si>
  <si>
    <t>Valmieras Vēsturiskā centra attīstība</t>
  </si>
  <si>
    <t>5.5.1.0/23/I/001</t>
  </si>
  <si>
    <t>VSIA "Rīgas cirks" arēnas un publisko telpu aprīkošana</t>
  </si>
  <si>
    <t>5.5.1.0/23/I/002</t>
  </si>
  <si>
    <t>Rīgas pils Konventa (Kastelas) 1. un 2. kārtas pārbūve un restaurācija Pils laukumā 3, Rīgā</t>
  </si>
  <si>
    <t>Pils laukums 3, Rīga, LV-1050</t>
  </si>
  <si>
    <t>Červonka, Vecsalienas pag., Augšdaugavas nov.; Daugavpils iela, Dagda, Krāslavas nov.; Indras iela 32, Krāslava, Krāslavas nov., LV-5601; Indras iela 42, Krāslava, Krāslavas nov., LV-5601; Indras iela, Krāslava, Krāslavas nov.; Maļinovas pag., Augšdaugavas nov.; Tabores pag., Augšdaugavas nov.</t>
  </si>
  <si>
    <t>5.6.2.0/22/I/004</t>
  </si>
  <si>
    <t>Degradēto teritoriju revitalizācija Cēsu novadā. IV kārta.</t>
  </si>
  <si>
    <t>Krišjāņa Valdemāra iela 13, Cēsis, Cēsu nov., LV-4101; Raiņa iela 25, Cēsis, Cēsu nov., LV-4101; Raiņa iela, Cēsis, Cēsu nov.</t>
  </si>
  <si>
    <t>5.6.2.0/22/I/007</t>
  </si>
  <si>
    <t>Ražošanas ēkas un publiska auto stāvlaukuma izbūve Ganību ielas industriālajā zonā Ventspilī</t>
  </si>
  <si>
    <t>Ganību iela 99, Ventspils, LV-3601; Krustkalna iela 6, Ventspils, LV-3601; Mazā Priežu iela, Ventspils</t>
  </si>
  <si>
    <t>Ventspils valstspilsētas pašvaldības iestāde "Ventspils osta"</t>
  </si>
  <si>
    <t>5.6.2.0/22/I/011</t>
  </si>
  <si>
    <t>Ražošanas ēkas ar pieguļošo teritoriju būvniecība nekustamā īpašuma – CSA poligons Daibe, teritorijā</t>
  </si>
  <si>
    <t>Austrumu maģistrāles izbūve posmā Ieriķu iela - Vietalvas iela</t>
  </si>
  <si>
    <t>Abavas iela 15, Jūrmala, LV-2015; Alfrēda Kalniņa iela 26A, Saulkrasti, Saulkrastu nov., LV-2160; Ausekļa iela 1, Lielvārde, Ogres nov., LV-5070; Brīvības iela 9, Ogre, Ogres nov., LV-5001; Brocēnu iela 1A, Jūrmala, LV-2012; Ciemupe, Ogresgala pag., Ogres nov.; Dalbe, Cenu pag., Jelgavas nov.; Doles stacija, Salaspils pag., Salaspils nov., LV-2121; Gaigalas iela 18, Rīga, LV-1016; Graudu iela 76, Rīga, LV-1058; Ģimnastikas iela 34A, Rīga, LV-1004; Jaunolaine, Olaines pag., Olaines nov.; Jelgavas iela 1C, Tukums, Tukuma nov., LV-3101; Jumpravas stacija, Jumprava, Jumpravas pag., Ogres nov., LV-5022; Krustabaznīcas iela 7, Rīga, LV-1006; Krustpils iela 149C, Rīga, LV-1063; Krustpils iela 20, Rīga, LV-1057; Laktas iela 5, Rīga, LV-1013; Laktas iela 9, Rīga, LV-1013; Latvijas dzelzceļš 1, Skrīveru pag., Aizkraukles nov., LV-5125; Lielais prospekts 2B, Jūrmala, LV-2010; Mangaļu prospekts 1C, Rīga, LV-1030; Milzkalne, Smārdes pag., Tukuma nov.; Ogre, Ogres nov.; Ozolnieki, Ozolnieku pag., Jelgavas nov.; Pabaži, Saulkrastu pag., Saulkrastu nov.; Pārbrauktuves iela 2, Ikšķile, Ogres nov., LV-5052; Sliežu iela 12, Rīga, LV-1005; Sliežu iela 2, Rīga, LV-1005; Slokas iela, Rīga; Stacija "Garciems", Garciems, Carnikavas pag., Ādažu nov., LV-2163; Stacija "Garupe", Carnikavas pag., Ādažu nov., LV-2163; Stacija "Gauja", Carnikavas pag., Ādažu nov., LV-2163; Stacija "Kalngale", Carnikavas pag., Ādažu nov., LV-2163; Stacija "Lilaste", Carnikavas pag., Ādažu nov., LV-2163; Stacija "Skulte", Skultes pag., Limbažu nov., LV-4025; Stacija "Zvejniekciems", Skultes pag., Limbažu nov., LV-4025; Stacija Ķīšupe, Saulkrastu pag., Saulkrastu nov., LV-2160; Stacija Tīraine, Tīraine, Mārupes pag., Mārupes nov., LV-1058; Stacijas iela 1, Smārde, Smārdes pag., Tukuma nov., LV-3129; Stacijas iela 2, Carnikava, Carnikavas pag., Ādažu nov., LV-2163; Stacijas iela 27, Tukums, Tukuma nov., LV-3101; Stacijas laukums 1, Ķegums, Ogres nov., LV-5020; Vecāķu prospekts 2C, Rīga, LV-1015; Vilkaines iela 2, Rīga, LV-1004; Vitrupes iela 2A, Rīga, LV-1034; Zemitāna iela 11 k-1, Rīga, LV-1012</t>
  </si>
  <si>
    <t>Mākslu izglītības kompetences centrs "Nacionālā Mākslu vidusskola"</t>
  </si>
  <si>
    <t>Rīgas Tehniskā koledža</t>
  </si>
  <si>
    <t>Aleksandra Čaka iela 136 - 1, Rīga, LV-1012; Viskaļu iela 36A, Rīga, LV-1006</t>
  </si>
  <si>
    <t>Daudzese, Daudzeses pag., Aizkraukles nov.; Jaunjelgava, Aizkraukles nov.; Jaunjelgavas pag., Aizkraukles nov.; Neretas pag., Aizkraukles nov.; Seces pag., Aizkraukles nov.; Sērenes pag., Aizkraukles nov.; Staburags, Staburaga pag., Aizkraukles nov.; Sunākste, Sunākstes pag., Aizkraukles nov.</t>
  </si>
  <si>
    <t>Salaspils novada pašvaldība</t>
  </si>
  <si>
    <t>Ainaži, Limbažu nov.; Ainažu pag., Limbažu nov.; Aloja, Limbažu nov.; Alojas pag., Limbažu nov.; Braslavas pag., Limbažu nov.; Brīvzemnieku pag., Limbažu nov.; Katvaru pag., Limbažu nov.; Liepupes pag., Limbažu nov.; Limbaži, Limbažu nov.; Limbažu pag., Limbažu nov.; Pāles pag., Limbažu nov.; Salacgrīva, Limbažu nov.; Salacgrīvas pag., Limbažu nov.; Skultes pag., Limbažu nov.; Staicele, Limbažu nov.; Staiceles pag., Limbažu nov.; Umurgas pag., Limbažu nov.; Vidrižu pag., Limbažu nov.; Viļķenes pag., Limbažu nov.</t>
  </si>
  <si>
    <t>Liepu iela 2B, Viļāni, Rēzeknes nov., LV-4650</t>
  </si>
  <si>
    <t>Attekas iela 39, Ādaži, Ādažu nov., LV-2164; Garā iela 20, Carnikava, Carnikavas pag., Ādažu nov., LV-2163</t>
  </si>
  <si>
    <t>Ausekļa iela 1, Aloja, Limbažu nov., LV-4064</t>
  </si>
  <si>
    <t>Dūņu ceļš 2 k-2, Jūrmala, LV-2012; Dūņu ceļš 2, Jūrmala, LV-2012; Hercoga Jēkaba iela 4, Jūrmala, LV-2011</t>
  </si>
  <si>
    <t>Jaunatnes iela 1, Ozoli, Liezēres pag., Madonas nov., LV-4884; Meža iela 23, Mārciena, Mārcienas pag., Madonas nov., LV-4852; Meža iela 5 - 1, Mārciena, Mārcienas pag., Madonas nov., LV-4852; Meža iela 5 - 10, Mārciena, Mārcienas pag., Madonas nov., LV-4852; Meža iela 5 - 11, Mārciena, Mārcienas pag., Madonas nov., LV-4852; Meža iela 5 - 12, Mārciena, Mārcienas pag., Madonas nov., LV-4852; Meža iela 5 - 2, Mārciena, Mārcienas pag., Madonas nov., LV-4852; Meža iela 5 - 3, Mārciena, Mārcienas pag., Madonas nov., LV-4852; Meža iela 5 - 4, Mārciena, Mārcienas pag., Madonas nov., LV-4852; Meža iela 5 - 5, Mārciena, Mārcienas pag., Madonas nov., LV-4852; Meža iela 5 - 6, Mārciena, Mārcienas pag., Madonas nov., LV-4852; Meža iela 5 - 7, Mārciena, Mārcienas pag., Madonas nov., LV-4852; Meža iela 5 - 8, Mārciena, Mārcienas pag., Madonas nov., LV-4852; Meža iela 5 - 9, Mārciena, Mārcienas pag., Madonas nov., LV-4852; Ozolu iela 1, Ozoli, Liezēres pag., Madonas nov., LV-4884; Parka iela 4, Madona, Madonas nov., LV-4801; Parka iela 6, Madona, Madonas nov., LV-4801; Zaļā iela 3, Ozoli, Liezēres pag., Madonas nov., LV-4884</t>
  </si>
  <si>
    <t>Celtnieku iela 3, Tukums, Tukuma nov., LV-3101; Melnezera iela 1, Tukums, Tukuma nov., LV-3101; Raudas iela 8, Tukums, Tukuma nov., LV-3101; Rīti, Slampe, Slampes pag., Tukuma nov., LV-3119</t>
  </si>
  <si>
    <t>Aviācijas iela 8C, Jelgava, LV-3002</t>
  </si>
  <si>
    <t>Primārās veselības aprūpes tehniskā nodrošinājuma
uzlabošana Ivetas Tiltiņas ģimenes ārsta praksē 2.kārta</t>
  </si>
  <si>
    <t>Ivetas Tiltiņas ģimenes ārsta prakse</t>
  </si>
  <si>
    <t>9.3.2.0/22/A/002</t>
  </si>
  <si>
    <t>Vitas Trubenas ģimenes ārsta prakses modernizācija II</t>
  </si>
  <si>
    <t>Valkas iela 2A, Daugavpils, LV-5417</t>
  </si>
  <si>
    <t>Vitas Trubenas ģimenes ārsta un pediatra prakse</t>
  </si>
  <si>
    <t>9.3.2.0/23/A/002</t>
  </si>
  <si>
    <t>SIA " Jaunpiebalgas doktorāta" modernizācija</t>
  </si>
  <si>
    <t>Gaujas iela 6, Jaunpiebalga, Jaunpiebalgas pag., Cēsu nov., LV-4125</t>
  </si>
  <si>
    <t>SIA "Jaunpiebalgas doktorāts"</t>
  </si>
  <si>
    <t>9.3.2.0/23/A/004</t>
  </si>
  <si>
    <t>S. Stepiņas doktorāta modernizācija</t>
  </si>
  <si>
    <t>Lielvārdes iela 13, Rīga, LV-1006</t>
  </si>
  <si>
    <t>SIA "S. Stepiņas doktorāts"</t>
  </si>
  <si>
    <t>9.3.2.0/23/A/005</t>
  </si>
  <si>
    <t>Ģimenes ārsta prakses modernizācija Irlavas Sarkanā Krusta slimnīcā II</t>
  </si>
  <si>
    <t>Irlavas Sarkanā krusta slimnīca , Irlava, Irlavas pag., Tukuma nov., LV-3137</t>
  </si>
  <si>
    <t>Sabiedrība ar ierobežotu atbildību "Irlavas Sarkanā Krusta slimnīca"</t>
  </si>
  <si>
    <t>9.3.2.0/23/A/006</t>
  </si>
  <si>
    <t>Primārās veselības aprūpes infrastruktūras un tehniskā nodrošinājuma uzlabošana  Valdas Bērziņas ģimenes ārsta praksē.</t>
  </si>
  <si>
    <t>Valdas Bērziņas ģimenes ārsta prakse</t>
  </si>
  <si>
    <t>9.3.2.0/23/A/007</t>
  </si>
  <si>
    <t>SIA "Ģimenes ārsta prakses " modernizācija II</t>
  </si>
  <si>
    <t>Sabiedrība ar ierobežotu atbildību "ĢIMENES ĀRSTA PRAKSE"</t>
  </si>
  <si>
    <t>9.3.2.0/23/A/008</t>
  </si>
  <si>
    <t>Primārās veselības aprūpes infrastruktūras un tehniskā nodrošinājuma uzlabošana AS “Veselības centru apvienība” ģimenes ārsta praksēs un Andras Matuševicas ģimenes ārsta praksē</t>
  </si>
  <si>
    <t>Anniņmuižas bulvāris 85, Rīga, LV-1029</t>
  </si>
  <si>
    <t>AS "Veselības centru apvienība"</t>
  </si>
  <si>
    <t>9.3.2.0/23/A/009</t>
  </si>
  <si>
    <t>Rūtas Eglītes ģimenes ārsta prakses modernizācija, 2.kārta</t>
  </si>
  <si>
    <t>Smilšu iela 22, Kuldīga, Kuldīgas nov., LV-3301</t>
  </si>
  <si>
    <t>SIA "RŪTAS EGLĪTES ĢIMENES ĀRSTA PRAKSE"</t>
  </si>
  <si>
    <t>9.3.2.0/23/A/010</t>
  </si>
  <si>
    <t>Āboliņš Mārtiņš- ģimenes ārsta un internista prakses modernizācija</t>
  </si>
  <si>
    <t>Kuldīgas iela 2, Skrunda, Kuldīgas nov., LV-3326</t>
  </si>
  <si>
    <t>Āboliņš Mārtiņš - ģimenes ārsta un internista prakse</t>
  </si>
  <si>
    <t>9.3.2.0/23/A/011</t>
  </si>
  <si>
    <t>Pāvulāna Andra ģimenes ārsta prakses modernizācija II</t>
  </si>
  <si>
    <t>Komunālā iela 5, Ķegums, Ogres nov., LV-5020; Kraujas, Tīnūži, Tīnūžu pag., Ogres nov., LV-5015</t>
  </si>
  <si>
    <t>Pāvulāns Andris - ģimenes ārsta un arodveselības un arodslimību ārsta prakse</t>
  </si>
  <si>
    <t>9.3.2.0/23/A/012</t>
  </si>
  <si>
    <t>Primārās veselības aprūpes tehniskā nodrošinājuma uzlabošana SIA ''Druvas Doktorāts''</t>
  </si>
  <si>
    <t>Vienības iela 15/17, Druva, Saldus pag., Saldus nov., LV-3862</t>
  </si>
  <si>
    <t>SIA "DRUVAS DOKTORĀTS"</t>
  </si>
  <si>
    <t>9.3.2.0/23/A/013</t>
  </si>
  <si>
    <t>Primārās veselības aprūpes tehniskā nodrošinājuma uzlabošana SIA "Ružinas doktorāts"</t>
  </si>
  <si>
    <t>Ezera iela 30, Vecružina, Silmalas pag., Rēzeknes nov., LV-4636</t>
  </si>
  <si>
    <t>Sabiedrība ar ierobežotu atbildību "RUŽINAS DOKTORĀTS"</t>
  </si>
  <si>
    <t>9.3.2.0/23/A/014</t>
  </si>
  <si>
    <t>Primārās veselības aprūpes infrastruktūras izveidošana Garā iela 20, Carnikavas pagastā.</t>
  </si>
  <si>
    <t>Garā iela 20, Carnikava, Carnikavas pag., Ādažu nov., LV-2163</t>
  </si>
  <si>
    <t>9.3.2.0/23/A/015</t>
  </si>
  <si>
    <t>Elīnas Kapteines ģimenes ārsta prakses modernizācija</t>
  </si>
  <si>
    <t>Krasta iela 1, Balvi, Balvu nov., LV-4501</t>
  </si>
  <si>
    <t>SIA Elīnas Kapteines ģimenes ārsta prakse</t>
  </si>
  <si>
    <t>9.3.2.0/23/A/017</t>
  </si>
  <si>
    <t>SIA ISMA ārsta prakses modernizācija</t>
  </si>
  <si>
    <t>SIA ISMA</t>
  </si>
  <si>
    <t>9.3.2.0/23/A/019</t>
  </si>
  <si>
    <t>Raita Gulbja ģimenes ārsta prakses modernizācija II</t>
  </si>
  <si>
    <t>Talsu šoseja 39, Jūrmala, LV-2016</t>
  </si>
  <si>
    <t>Raita Gulbja ģimenes ārsta prakse</t>
  </si>
  <si>
    <t>9.3.2.0/23/A/020</t>
  </si>
  <si>
    <t>Primārās veselības aprūpes infrastruktūras un tehniskā nodrošinājuma uzlabošana Lindas Pūpolas ģimenes ārsta un pediatra praksē.</t>
  </si>
  <si>
    <t>Ventspils iela 12, Kuldīga, Kuldīgas nov., LV-3301</t>
  </si>
  <si>
    <t>Linda Pūpola - ģimenes ārsts</t>
  </si>
  <si>
    <t>9.3.2.0/23/A/022</t>
  </si>
  <si>
    <t>SIA Dr.Katerynas prakses modernizācija</t>
  </si>
  <si>
    <t>Aizputes iela 5, Priekule, Dienvidkurzemes nov., LV-3434</t>
  </si>
  <si>
    <t>SIA Dr.Katerynas prakse</t>
  </si>
  <si>
    <t>9.3.2.0/23/A/025</t>
  </si>
  <si>
    <t>Primārās veselības aprūpes infrastruktūras uzlabošana SIA “Rīgas 1.slimnīcas” ģimenes ārsta praksē</t>
  </si>
  <si>
    <t>Bruņinieku iela 5 k-23, Rīga, LV-1001</t>
  </si>
  <si>
    <t>SIA "Rīgas 1. slimnīca"</t>
  </si>
  <si>
    <t>9.3.2.0/23/A/026</t>
  </si>
  <si>
    <t>Primārās veselības aprūpes infrastruktūras uzlabošana SIA “Rīgas 1.slimnīcas” ģimenes ārstu praksēm, kurām tiek nodrošinātas telpas</t>
  </si>
  <si>
    <t>Bruņinieku iela 5 k-2, Rīga, LV-1001</t>
  </si>
  <si>
    <t>9.3.2.0/23/A/027</t>
  </si>
  <si>
    <t>Primārās veselības aprūpes infrastruktūras uzlabošana SIA “Rīgas 1.slimnīcas” telpās strādājošo ģimenes ārstu praksēs</t>
  </si>
  <si>
    <t>Bruņinieku iela 5 k-1, Rīga, LV-1001</t>
  </si>
  <si>
    <t>9.3.2.0/23/A/029</t>
  </si>
  <si>
    <t>Medicīnas iekārtu, medicīnas mēbeļu un datoraprīkojuma iegāde Kārļa VIlkastes ģimenes ārsta prakses darba produktivitātes palielināšanai, pakalpojumu kvalitātes un pieejamības uzlabošanai personām ar draudošu nabadzības vai sociālās atstumtības risku</t>
  </si>
  <si>
    <t>Jaunā iela 23, Talsi, Talsu nov., LV-3201; Raiņa iela 16, Valdemārpils, Talsu nov., LV-3260</t>
  </si>
  <si>
    <t>Kārlis Vilkaste – ģimenes ārsta prakse</t>
  </si>
  <si>
    <t>9.3.2.0/23/A/031</t>
  </si>
  <si>
    <t>"M&amp;M centrs" ģimenes ārsta prakses modernizācija II</t>
  </si>
  <si>
    <t>Gaujas iela 11, Ādaži, Ādažu nov., LV-2164</t>
  </si>
  <si>
    <t>Sabiedrība ar ierobežotu atbildību "M &amp; M centrs"</t>
  </si>
  <si>
    <t>9.3.2.0/23/A/032</t>
  </si>
  <si>
    <t>Zandas Zaueres ģimenes ārsta prakses modernizācija.</t>
  </si>
  <si>
    <t>Pagastmāja, Snēpele, Snēpeles pag., Kuldīgas nov., LV-3328</t>
  </si>
  <si>
    <t>Zandas Zaueres ģimenes ārsta prakse</t>
  </si>
  <si>
    <t>9.3.2.0/23/A/035</t>
  </si>
  <si>
    <t>Vivitas Skujiņas ģimenes ārsta prakses attīstība</t>
  </si>
  <si>
    <t>Gaismas iela 15, Ķekava, Ķekavas nov., LV-2123</t>
  </si>
  <si>
    <t>Sabiedrība ar ierobežotu atbildību "Vivitas Skujiņas ārsta prakse"</t>
  </si>
  <si>
    <t>9.3.2.0/23/A/036</t>
  </si>
  <si>
    <t>Olgas Parfjonovas ģimenes ārsta prakses modernizācija</t>
  </si>
  <si>
    <t>Valdeķu iela 65 - 9, Rīga, LV-1058</t>
  </si>
  <si>
    <t>Olgas Parfjonovas ģimenes ārsta prakse</t>
  </si>
  <si>
    <r>
      <rPr>
        <b/>
        <sz val="12"/>
        <rFont val="Times New Roman"/>
        <family val="1"/>
        <charset val="186"/>
      </rPr>
      <t xml:space="preserve"> Ekonomikas ministrija </t>
    </r>
    <r>
      <rPr>
        <sz val="12"/>
        <rFont val="Times New Roman"/>
        <family val="1"/>
        <charset val="186"/>
      </rPr>
      <t xml:space="preserve">rosina pagarināt termiņu.
</t>
    </r>
    <r>
      <rPr>
        <b/>
        <sz val="12"/>
        <rFont val="Times New Roman"/>
        <family val="1"/>
        <charset val="186"/>
      </rPr>
      <t>CFLA</t>
    </r>
    <r>
      <rPr>
        <sz val="12"/>
        <rFont val="Times New Roman"/>
        <family val="1"/>
        <charset val="186"/>
      </rPr>
      <t xml:space="preserve"> pamatojums: "Projekta īstenošanas termiņa pagarinājums nepieciešams, jo projekta īstenošanas gaitā radušies neparedzēti darbi, kam nepieciešami papildu saskaņojumi no atbildīgajām iestādēm, kas attiecīgi kavē būvdarbu līguma izpildi. Projekts ir apjomīgs un sarežģīts - būvdarbu līguma ietvaros darbi tiek veikti 4 ēkās, no kurām 3 ir projekta ēkas."</t>
    </r>
  </si>
  <si>
    <r>
      <rPr>
        <b/>
        <sz val="12"/>
        <rFont val="Times New Roman"/>
        <family val="1"/>
        <charset val="186"/>
      </rPr>
      <t xml:space="preserve">Vides aizsardzības un reģionālās attīstības ministrija </t>
    </r>
    <r>
      <rPr>
        <sz val="12"/>
        <rFont val="Times New Roman"/>
        <family val="1"/>
        <charset val="186"/>
      </rPr>
      <t xml:space="preserve">rosina pagarināt termiņu.
</t>
    </r>
    <r>
      <rPr>
        <b/>
        <sz val="12"/>
        <rFont val="Times New Roman"/>
        <family val="1"/>
        <charset val="186"/>
      </rPr>
      <t>CFLA</t>
    </r>
    <r>
      <rPr>
        <sz val="12"/>
        <rFont val="Times New Roman"/>
        <family val="1"/>
        <charset val="186"/>
      </rPr>
      <t xml:space="preserve"> pamatojums: "Iegādātajām iekārtām testēšanai nepieciešams ilgāks laiks nekā sākotnēji plānots. Tas ļautu pārliecināties par iekārtu veiktspēju neatkarīgi no izejmateriālu specifikas un tādējādi preventīvi konstatēt un novērst veiktspējas nepilnības, kas secīgi ļautu nodrošināt kvalitatīvāku iekārtu darbību to lietošanas laikā. Finansējuma saņēmējs, balstoties uz savu pieredzi, secina, ka ir būtiski nepilnības novērst pirms gala pieņemšanas – nodošanas akta parakstīšanas. Līguma grozījumi par termiņa pagarināšanu iesniegti 20.06.2023."</t>
    </r>
  </si>
  <si>
    <r>
      <rPr>
        <b/>
        <sz val="12"/>
        <rFont val="Times New Roman"/>
        <family val="1"/>
        <charset val="186"/>
      </rPr>
      <t xml:space="preserve">Vides aizsardzības un reģionālās attīstības ministrija </t>
    </r>
    <r>
      <rPr>
        <sz val="12"/>
        <rFont val="Times New Roman"/>
        <family val="1"/>
        <charset val="186"/>
      </rPr>
      <t xml:space="preserve">rosina pagarināt termiņu.
</t>
    </r>
    <r>
      <rPr>
        <b/>
        <sz val="12"/>
        <rFont val="Times New Roman"/>
        <family val="1"/>
        <charset val="186"/>
      </rPr>
      <t>CFLA</t>
    </r>
    <r>
      <rPr>
        <sz val="12"/>
        <rFont val="Times New Roman"/>
        <family val="1"/>
        <charset val="186"/>
      </rPr>
      <t xml:space="preserve"> pamatojums: " Saskaņā ar finansējuma saņēmēja iesniegto rīcības plānu (pie MP Nr.12) līdz projekta īstenošanas beigām - 11.09.2023. finansējuma saņēmējs plāno sasniegt iznākuma rādītāju - 126 iedzīvotāji (70,39%) no plānotajiem 179 iedzīvotājiem. Projekta īstenošanas termiņa pagarināšana līdz 31.12.2023. finansējuma saņēmējam dotu iespēju sasniegt faktisko iznākuma rādītāju 85% apmērā."</t>
    </r>
  </si>
  <si>
    <r>
      <rPr>
        <b/>
        <sz val="12"/>
        <rFont val="Times New Roman"/>
        <family val="1"/>
        <charset val="186"/>
      </rPr>
      <t xml:space="preserve">Kultūras ministrija </t>
    </r>
    <r>
      <rPr>
        <sz val="12"/>
        <rFont val="Times New Roman"/>
        <family val="1"/>
        <charset val="186"/>
      </rPr>
      <t xml:space="preserve">rosina pagarināt termiņu.
</t>
    </r>
    <r>
      <rPr>
        <b/>
        <sz val="12"/>
        <rFont val="Times New Roman"/>
        <family val="1"/>
        <charset val="186"/>
      </rPr>
      <t>CFLA</t>
    </r>
    <r>
      <rPr>
        <sz val="12"/>
        <rFont val="Times New Roman"/>
        <family val="1"/>
        <charset val="186"/>
      </rPr>
      <t xml:space="preserve"> pamatojums: "Projekta īstenošanas termiņa pagarinājums nepieciešams sakarā ar objekta noslēguma izpilddokumentācijas saskaņošanas kavēšanās riskiem.."</t>
    </r>
  </si>
  <si>
    <t>Sagatavots 31.07.2023.</t>
  </si>
  <si>
    <r>
      <rPr>
        <b/>
        <sz val="12"/>
        <rFont val="Times New Roman"/>
        <family val="1"/>
        <charset val="186"/>
      </rPr>
      <t xml:space="preserve"> Ekonomikas ministrija </t>
    </r>
    <r>
      <rPr>
        <sz val="12"/>
        <rFont val="Times New Roman"/>
        <family val="1"/>
        <charset val="186"/>
      </rPr>
      <t xml:space="preserve">rosina pagarināt termiņu.
</t>
    </r>
    <r>
      <rPr>
        <b/>
        <sz val="12"/>
        <rFont val="Times New Roman"/>
        <family val="1"/>
        <charset val="186"/>
      </rPr>
      <t xml:space="preserve">CFLA </t>
    </r>
    <r>
      <rPr>
        <sz val="12"/>
        <rFont val="Times New Roman"/>
        <family val="1"/>
        <charset val="186"/>
      </rPr>
      <t>pamatojums: " Projekta īstenošanas termiņa pagarinājums nepieciešams, lai nodrošinātu projekta īstenošanas mērķu sasniegšanu - ražošanas iekārtas piegādi un izvietošanu ēkā, jauno darba vietu izveidi. SIA "EB Liepāja" ražošanas ēkas telpu nomnieks SIA “VST Latvia” šobrīd aktīvi strādā pie pieliekošo veidņu ražošanas manuālās līnijas komplektācijas sadarbībā ar partneriem - Slovākijas “VST Production s.r.o” un Austrijas “VST Engineering GmbH” uzņēmumiem, jo plānoto manuālo ražošanas līniju, kas atrodas Slovākijā, Nitrā ir nepieciešams papildināt un pilnveidot, lai pielāgotu SIA "VST Latvia" ražošanas vajadzībām. Paredzams, ka līnija varētu tikt uzstādīta un saimnieciskā darbība uzsākta š.g. novembrī/decembrī, attiecīgi izveidojot jauno darba vietu skaitu. Papildus, ņemot vērā, ka SIA “VST Latvia” ārzemju sadarbības partneri ir vairākkārtīgi kavējuši nospraustos termiņus, tad SIA “EB Liepāja” paralēli, saskaņojot ar SIA “VST Latvia”, ir noslēgusi sadarbības līgumus ar SIA “Kivi Real Estate”  un Liepājas speciālās ekonomiskās zonas SIA "Vecās Ostmalas Biznesa Parks", par potenciāli jaunu nomnieku piesaisti"</t>
    </r>
  </si>
  <si>
    <t>1. pielikums 
Informatīvajam ziņojumam
"Informatīvais ziņojums par Finanšu ministrijas pārziņā esošo
 Eiropas Savienības fondu un ārvalstu finanšu palīdzības aktualitātēm 
līdz 2023. gada 1. septembrim (pusgada ziņojums)"</t>
  </si>
  <si>
    <t xml:space="preserve">Projektā līdz 18.07.2023 veiktie maksājumi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</si>
</sst>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 #,##0.00_-;_-* &quot;-&quot;??_-;_-@_-"/>
    <numFmt numFmtId="164" formatCode="#,##0.000"/>
    <numFmt numFmtId="165" formatCode="#,##0_ ;\-#,##0\ "/>
    <numFmt numFmtId="166" formatCode="dd\.mm\.yyyy"/>
  </numFmts>
  <fonts count="29" x14ac:knownFonts="1">
    <font>
      <sz val="10"/>
      <color rgb="FF000000"/>
      <name val="Arial"/>
    </font>
    <font>
      <sz val="12"/>
      <color theme="1"/>
      <name val="Times New Roman"/>
      <family val="2"/>
      <charset val="186"/>
    </font>
    <font>
      <b/>
      <sz val="10"/>
      <name val="Times New Roman"/>
      <family val="1"/>
      <charset val="186"/>
    </font>
    <font>
      <i/>
      <sz val="10"/>
      <name val="Times New Roman"/>
      <family val="1"/>
      <charset val="186"/>
    </font>
    <font>
      <sz val="10"/>
      <name val="Times New Roman"/>
      <family val="1"/>
      <charset val="186"/>
    </font>
    <font>
      <sz val="10"/>
      <color rgb="FF000000"/>
      <name val="Arial"/>
      <family val="2"/>
      <charset val="186"/>
    </font>
    <font>
      <sz val="11"/>
      <color theme="1"/>
      <name val="Calibri"/>
      <family val="2"/>
      <scheme val="minor"/>
    </font>
    <font>
      <sz val="10"/>
      <color rgb="FF000000"/>
      <name val="Times New Roman"/>
      <family val="1"/>
      <charset val="186"/>
    </font>
    <font>
      <sz val="10"/>
      <color theme="1"/>
      <name val="Times New Roman"/>
      <family val="1"/>
      <charset val="186"/>
    </font>
    <font>
      <b/>
      <sz val="10"/>
      <color theme="1"/>
      <name val="Times New Roman"/>
      <family val="1"/>
      <charset val="186"/>
    </font>
    <font>
      <sz val="14"/>
      <color theme="1"/>
      <name val="Times New Roman"/>
      <family val="1"/>
      <charset val="186"/>
    </font>
    <font>
      <u/>
      <sz val="10"/>
      <color theme="10"/>
      <name val="Arial"/>
      <family val="2"/>
      <charset val="186"/>
    </font>
    <font>
      <sz val="16"/>
      <color theme="1"/>
      <name val="Times New Roman"/>
      <family val="1"/>
      <charset val="186"/>
    </font>
    <font>
      <vertAlign val="superscript"/>
      <sz val="10"/>
      <name val="Times New Roman"/>
      <family val="1"/>
      <charset val="186"/>
    </font>
    <font>
      <vertAlign val="superscript"/>
      <sz val="10"/>
      <color theme="1"/>
      <name val="Times New Roman"/>
      <family val="1"/>
      <charset val="186"/>
    </font>
    <font>
      <sz val="12"/>
      <color theme="1"/>
      <name val="Times New Roman"/>
      <family val="1"/>
      <charset val="186"/>
    </font>
    <font>
      <u/>
      <sz val="10"/>
      <color theme="10"/>
      <name val="Times New Roman"/>
      <family val="1"/>
      <charset val="186"/>
    </font>
    <font>
      <sz val="10"/>
      <color rgb="FF000000"/>
      <name val="Arial"/>
      <family val="2"/>
      <charset val="186"/>
    </font>
    <font>
      <sz val="12"/>
      <color theme="1"/>
      <name val="Times New Roman"/>
      <family val="2"/>
      <charset val="186"/>
    </font>
    <font>
      <sz val="16"/>
      <color theme="1"/>
      <name val="Times New Roman"/>
      <family val="2"/>
      <charset val="186"/>
    </font>
    <font>
      <b/>
      <sz val="12"/>
      <color theme="1"/>
      <name val="Times New Roman"/>
      <family val="1"/>
      <charset val="186"/>
    </font>
    <font>
      <vertAlign val="superscript"/>
      <sz val="12"/>
      <color theme="1"/>
      <name val="Times New Roman"/>
      <family val="1"/>
      <charset val="186"/>
    </font>
    <font>
      <sz val="10"/>
      <color theme="1"/>
      <name val="Times New Roman"/>
      <family val="2"/>
      <charset val="186"/>
    </font>
    <font>
      <sz val="12"/>
      <name val="Times New Roman"/>
      <family val="1"/>
      <charset val="186"/>
    </font>
    <font>
      <b/>
      <sz val="12"/>
      <name val="Times New Roman"/>
      <family val="1"/>
      <charset val="186"/>
    </font>
    <font>
      <sz val="18"/>
      <color rgb="FF000000"/>
      <name val="Tahoma"/>
      <family val="2"/>
      <charset val="186"/>
    </font>
    <font>
      <b/>
      <sz val="8"/>
      <color rgb="FF0B428E"/>
      <name val="Arial"/>
      <family val="2"/>
      <charset val="186"/>
    </font>
    <font>
      <sz val="8"/>
      <color rgb="FF25396E"/>
      <name val="Arial"/>
      <family val="2"/>
      <charset val="186"/>
    </font>
    <font>
      <sz val="8"/>
      <color rgb="FF000000"/>
      <name val="Arial"/>
      <family val="2"/>
      <charset val="186"/>
    </font>
  </fonts>
  <fills count="11">
    <fill>
      <patternFill patternType="none"/>
    </fill>
    <fill>
      <patternFill patternType="gray125"/>
    </fill>
    <fill>
      <patternFill patternType="solid">
        <fgColor theme="0"/>
        <bgColor indexed="64"/>
      </patternFill>
    </fill>
    <fill>
      <gradientFill degree="270">
        <stop position="0">
          <color theme="0"/>
        </stop>
        <stop position="1">
          <color theme="9" tint="0.80001220740379042"/>
        </stop>
      </gradientFill>
    </fill>
    <fill>
      <gradientFill degree="270">
        <stop position="0">
          <color theme="0"/>
        </stop>
        <stop position="1">
          <color theme="5" tint="0.80001220740379042"/>
        </stop>
      </gradientFill>
    </fill>
    <fill>
      <gradientFill degree="90">
        <stop position="0">
          <color theme="0"/>
        </stop>
        <stop position="1">
          <color rgb="FFFFD1D1"/>
        </stop>
      </gradientFill>
    </fill>
    <fill>
      <patternFill patternType="solid">
        <fgColor theme="0" tint="-4.9989318521683403E-2"/>
        <bgColor indexed="65"/>
      </patternFill>
    </fill>
    <fill>
      <patternFill patternType="solid">
        <fgColor theme="0" tint="-4.9989318521683403E-2"/>
        <bgColor indexed="64"/>
      </patternFill>
    </fill>
    <fill>
      <patternFill patternType="solid">
        <fgColor rgb="FFDFDFDF"/>
      </patternFill>
    </fill>
    <fill>
      <patternFill patternType="solid">
        <fgColor rgb="FFF0F0F0"/>
      </patternFill>
    </fill>
    <fill>
      <patternFill patternType="solid">
        <fgColor rgb="FFFFFFFF"/>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theme="0"/>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C0C0C0"/>
      </left>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top/>
      <bottom style="thin">
        <color rgb="FFC0C0C0"/>
      </bottom>
      <diagonal/>
    </border>
    <border>
      <left style="thin">
        <color rgb="FFC0C0C0"/>
      </left>
      <right style="thin">
        <color rgb="FFC0C0C0"/>
      </right>
      <top/>
      <bottom style="thin">
        <color rgb="FFC0C0C0"/>
      </bottom>
      <diagonal/>
    </border>
  </borders>
  <cellStyleXfs count="8">
    <xf numFmtId="0" fontId="0" fillId="0" borderId="0"/>
    <xf numFmtId="0" fontId="6" fillId="0" borderId="0"/>
    <xf numFmtId="0" fontId="5" fillId="0" borderId="0"/>
    <xf numFmtId="9" fontId="5" fillId="0" borderId="0" applyFont="0" applyFill="0" applyBorder="0" applyAlignment="0" applyProtection="0"/>
    <xf numFmtId="0" fontId="11" fillId="0" borderId="0" applyNumberFormat="0" applyFill="0" applyBorder="0" applyAlignment="0" applyProtection="0"/>
    <xf numFmtId="43" fontId="17" fillId="0" borderId="0" applyFont="0" applyFill="0" applyBorder="0" applyAlignment="0" applyProtection="0"/>
    <xf numFmtId="0" fontId="18" fillId="0" borderId="0"/>
    <xf numFmtId="9" fontId="18" fillId="0" borderId="0" applyFont="0" applyFill="0" applyBorder="0" applyAlignment="0" applyProtection="0"/>
  </cellStyleXfs>
  <cellXfs count="119">
    <xf numFmtId="0" fontId="0" fillId="0" borderId="0" xfId="0"/>
    <xf numFmtId="0" fontId="7" fillId="0" borderId="0" xfId="0" applyFont="1"/>
    <xf numFmtId="0" fontId="7" fillId="0" borderId="0" xfId="0" applyFont="1" applyAlignment="1">
      <alignment horizontal="center"/>
    </xf>
    <xf numFmtId="0" fontId="8" fillId="0" borderId="0" xfId="0" applyFont="1"/>
    <xf numFmtId="0" fontId="8" fillId="3" borderId="1" xfId="2" applyFont="1" applyFill="1" applyBorder="1" applyAlignment="1">
      <alignment horizontal="center" vertical="center" wrapText="1"/>
    </xf>
    <xf numFmtId="9" fontId="8" fillId="3" borderId="1" xfId="3" applyFont="1" applyFill="1" applyBorder="1" applyAlignment="1">
      <alignment horizontal="center" vertical="center" wrapText="1"/>
    </xf>
    <xf numFmtId="0" fontId="8" fillId="6" borderId="1" xfId="2" applyFont="1" applyFill="1" applyBorder="1" applyAlignment="1">
      <alignment horizontal="center" vertical="center" wrapText="1"/>
    </xf>
    <xf numFmtId="0" fontId="8" fillId="2" borderId="0" xfId="0" applyFont="1" applyFill="1"/>
    <xf numFmtId="0" fontId="8" fillId="2" borderId="0" xfId="0" applyFont="1" applyFill="1" applyAlignment="1">
      <alignment wrapText="1"/>
    </xf>
    <xf numFmtId="0" fontId="8" fillId="2" borderId="0" xfId="2" applyFont="1" applyFill="1" applyAlignment="1">
      <alignment vertical="center"/>
    </xf>
    <xf numFmtId="3" fontId="8" fillId="2" borderId="0" xfId="0" applyNumberFormat="1" applyFont="1" applyFill="1"/>
    <xf numFmtId="0" fontId="7" fillId="0" borderId="0" xfId="0" applyFont="1" applyAlignment="1">
      <alignment horizontal="center" wrapText="1"/>
    </xf>
    <xf numFmtId="164" fontId="8" fillId="2" borderId="0" xfId="0" applyNumberFormat="1" applyFont="1" applyFill="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xf numFmtId="0" fontId="4" fillId="2" borderId="0" xfId="2" applyFont="1" applyFill="1" applyAlignment="1">
      <alignment horizontal="center" vertical="center" wrapText="1"/>
    </xf>
    <xf numFmtId="0" fontId="7" fillId="2" borderId="0" xfId="0" applyFont="1" applyFill="1" applyAlignment="1">
      <alignment horizontal="center" vertical="center"/>
    </xf>
    <xf numFmtId="0" fontId="7" fillId="2" borderId="0" xfId="0" applyFont="1" applyFill="1" applyAlignment="1">
      <alignment horizontal="center" vertical="center" wrapText="1"/>
    </xf>
    <xf numFmtId="3" fontId="7" fillId="2" borderId="0" xfId="0" applyNumberFormat="1" applyFont="1" applyFill="1" applyAlignment="1">
      <alignment horizontal="center" vertical="center"/>
    </xf>
    <xf numFmtId="10" fontId="8" fillId="2" borderId="0" xfId="3" applyNumberFormat="1" applyFont="1" applyFill="1" applyBorder="1" applyAlignment="1">
      <alignment horizontal="center" vertical="center" wrapText="1"/>
    </xf>
    <xf numFmtId="3" fontId="8" fillId="2" borderId="0" xfId="3" applyNumberFormat="1" applyFont="1" applyFill="1" applyBorder="1" applyAlignment="1">
      <alignment horizontal="center" vertical="center" wrapText="1"/>
    </xf>
    <xf numFmtId="0" fontId="8" fillId="2" borderId="0" xfId="0" applyFont="1" applyFill="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xf>
    <xf numFmtId="0" fontId="7" fillId="2" borderId="0" xfId="0" applyFont="1" applyFill="1" applyAlignment="1">
      <alignment horizontal="right" wrapText="1"/>
    </xf>
    <xf numFmtId="3" fontId="3" fillId="4" borderId="1" xfId="2" applyNumberFormat="1" applyFont="1" applyFill="1" applyBorder="1" applyAlignment="1">
      <alignment horizontal="center" vertical="center" wrapText="1"/>
    </xf>
    <xf numFmtId="0" fontId="4" fillId="2" borderId="0" xfId="0" applyFont="1" applyFill="1"/>
    <xf numFmtId="0" fontId="4" fillId="0" borderId="1" xfId="2" applyFont="1" applyBorder="1" applyAlignment="1">
      <alignment horizontal="center" vertical="center" wrapText="1"/>
    </xf>
    <xf numFmtId="0" fontId="8" fillId="3" borderId="1" xfId="2" applyFont="1" applyFill="1" applyBorder="1" applyAlignment="1">
      <alignment horizontal="center" vertical="center"/>
    </xf>
    <xf numFmtId="3" fontId="9" fillId="5" borderId="1" xfId="2" applyNumberFormat="1" applyFont="1" applyFill="1" applyBorder="1" applyAlignment="1">
      <alignment horizontal="center" vertical="center" wrapText="1"/>
    </xf>
    <xf numFmtId="3" fontId="2" fillId="4" borderId="1" xfId="2" applyNumberFormat="1" applyFont="1" applyFill="1" applyBorder="1" applyAlignment="1">
      <alignment horizontal="center" vertical="center"/>
    </xf>
    <xf numFmtId="0" fontId="10" fillId="2" borderId="0" xfId="0" applyFont="1" applyFill="1" applyAlignment="1">
      <alignment horizontal="left" wrapText="1"/>
    </xf>
    <xf numFmtId="0" fontId="10" fillId="2" borderId="0" xfId="0" applyFont="1" applyFill="1" applyAlignment="1">
      <alignment horizontal="left"/>
    </xf>
    <xf numFmtId="0" fontId="10" fillId="2" borderId="0" xfId="0" applyFont="1" applyFill="1" applyAlignment="1">
      <alignment horizontal="right" wrapText="1"/>
    </xf>
    <xf numFmtId="0" fontId="15" fillId="2" borderId="0" xfId="0" applyFont="1" applyFill="1"/>
    <xf numFmtId="0" fontId="15" fillId="0" borderId="0" xfId="0" applyFont="1"/>
    <xf numFmtId="0" fontId="16" fillId="2" borderId="0" xfId="4" applyFont="1" applyFill="1"/>
    <xf numFmtId="10" fontId="4" fillId="0" borderId="1" xfId="3" applyNumberFormat="1" applyFont="1" applyFill="1" applyBorder="1" applyAlignment="1">
      <alignment horizontal="center" vertical="center" wrapText="1"/>
    </xf>
    <xf numFmtId="0" fontId="8" fillId="0" borderId="7" xfId="0" applyFont="1" applyBorder="1" applyAlignment="1">
      <alignment horizontal="center" vertical="center"/>
    </xf>
    <xf numFmtId="0" fontId="8" fillId="0" borderId="7" xfId="0" applyFont="1" applyBorder="1" applyAlignment="1">
      <alignment horizontal="center" vertical="center" wrapText="1"/>
    </xf>
    <xf numFmtId="3" fontId="8" fillId="0" borderId="7" xfId="0" applyNumberFormat="1" applyFont="1" applyBorder="1" applyAlignment="1">
      <alignment horizontal="center" vertical="center" wrapText="1"/>
    </xf>
    <xf numFmtId="165" fontId="8" fillId="0" borderId="7" xfId="5" applyNumberFormat="1" applyFont="1" applyBorder="1" applyAlignment="1">
      <alignment horizontal="center" vertical="center" wrapText="1"/>
    </xf>
    <xf numFmtId="0" fontId="18" fillId="2" borderId="0" xfId="6" applyFill="1"/>
    <xf numFmtId="0" fontId="18" fillId="0" borderId="0" xfId="6"/>
    <xf numFmtId="0" fontId="18" fillId="2" borderId="8" xfId="6" applyFill="1" applyBorder="1"/>
    <xf numFmtId="0" fontId="22" fillId="7" borderId="1" xfId="6" applyFont="1" applyFill="1" applyBorder="1" applyAlignment="1">
      <alignment horizontal="center" vertical="center"/>
    </xf>
    <xf numFmtId="16" fontId="22" fillId="7" borderId="1" xfId="6" applyNumberFormat="1" applyFont="1" applyFill="1" applyBorder="1" applyAlignment="1">
      <alignment horizontal="center" vertical="center"/>
    </xf>
    <xf numFmtId="0" fontId="18" fillId="0" borderId="1" xfId="6" applyBorder="1" applyAlignment="1">
      <alignment horizontal="center" vertical="center"/>
    </xf>
    <xf numFmtId="0" fontId="15" fillId="0" borderId="1" xfId="6" applyFont="1" applyBorder="1" applyAlignment="1">
      <alignment horizontal="center" vertical="center" wrapText="1"/>
    </xf>
    <xf numFmtId="3" fontId="15" fillId="0" borderId="1" xfId="6" applyNumberFormat="1" applyFont="1" applyBorder="1" applyAlignment="1">
      <alignment horizontal="center" vertical="center" wrapText="1"/>
    </xf>
    <xf numFmtId="3" fontId="15" fillId="0" borderId="1" xfId="6" applyNumberFormat="1" applyFont="1" applyBorder="1" applyAlignment="1">
      <alignment horizontal="center" vertical="center"/>
    </xf>
    <xf numFmtId="9" fontId="15" fillId="0" borderId="1" xfId="7" applyFont="1" applyBorder="1" applyAlignment="1">
      <alignment horizontal="center" vertical="center"/>
    </xf>
    <xf numFmtId="14" fontId="15" fillId="0" borderId="1" xfId="7" applyNumberFormat="1" applyFont="1" applyBorder="1" applyAlignment="1">
      <alignment horizontal="center" vertical="center"/>
    </xf>
    <xf numFmtId="14" fontId="15" fillId="0" borderId="1" xfId="6" applyNumberFormat="1" applyFont="1" applyBorder="1" applyAlignment="1">
      <alignment horizontal="center" vertical="center"/>
    </xf>
    <xf numFmtId="0" fontId="23" fillId="0" borderId="1" xfId="6" applyFont="1" applyBorder="1" applyAlignment="1">
      <alignment horizontal="center" vertical="center" wrapText="1"/>
    </xf>
    <xf numFmtId="0" fontId="18" fillId="0" borderId="0" xfId="6" applyAlignment="1">
      <alignment horizontal="center" vertical="center"/>
    </xf>
    <xf numFmtId="0" fontId="18" fillId="2" borderId="0" xfId="6" applyFill="1" applyAlignment="1">
      <alignment horizontal="center" vertical="center"/>
    </xf>
    <xf numFmtId="0" fontId="18" fillId="0" borderId="0" xfId="6" applyAlignment="1">
      <alignment horizontal="center" vertical="center" wrapText="1"/>
    </xf>
    <xf numFmtId="14" fontId="18" fillId="0" borderId="0" xfId="6" applyNumberFormat="1" applyAlignment="1">
      <alignment horizontal="center" vertical="center" wrapText="1"/>
    </xf>
    <xf numFmtId="0" fontId="10" fillId="2" borderId="0" xfId="6" applyFont="1" applyFill="1" applyAlignment="1">
      <alignment horizontal="center" vertical="center"/>
    </xf>
    <xf numFmtId="0" fontId="15" fillId="2" borderId="0" xfId="6" applyFont="1" applyFill="1" applyAlignment="1">
      <alignment horizontal="center" vertical="center" wrapText="1"/>
    </xf>
    <xf numFmtId="3" fontId="15" fillId="2" borderId="0" xfId="6" applyNumberFormat="1" applyFont="1" applyFill="1" applyAlignment="1">
      <alignment horizontal="center" vertical="center" wrapText="1"/>
    </xf>
    <xf numFmtId="3" fontId="15" fillId="2" borderId="0" xfId="6" applyNumberFormat="1" applyFont="1" applyFill="1" applyAlignment="1">
      <alignment horizontal="center" vertical="center"/>
    </xf>
    <xf numFmtId="9" fontId="15" fillId="2" borderId="0" xfId="7" applyFont="1" applyFill="1" applyBorder="1" applyAlignment="1">
      <alignment horizontal="center" vertical="center"/>
    </xf>
    <xf numFmtId="14" fontId="15" fillId="2" borderId="0" xfId="7" applyNumberFormat="1" applyFont="1" applyFill="1" applyBorder="1" applyAlignment="1">
      <alignment horizontal="center" vertical="center"/>
    </xf>
    <xf numFmtId="14" fontId="15" fillId="2" borderId="0" xfId="6" applyNumberFormat="1" applyFont="1" applyFill="1" applyAlignment="1">
      <alignment horizontal="center" vertical="center"/>
    </xf>
    <xf numFmtId="0" fontId="23" fillId="2" borderId="0" xfId="6" applyFont="1" applyFill="1" applyAlignment="1">
      <alignment horizontal="center" vertical="center" wrapText="1"/>
    </xf>
    <xf numFmtId="0" fontId="10" fillId="2" borderId="0" xfId="6" applyFont="1" applyFill="1" applyAlignment="1">
      <alignment horizontal="left"/>
    </xf>
    <xf numFmtId="0" fontId="10" fillId="2" borderId="0" xfId="6" applyFont="1" applyFill="1" applyAlignment="1">
      <alignment horizontal="left" wrapText="1"/>
    </xf>
    <xf numFmtId="0" fontId="10" fillId="2" borderId="0" xfId="6" applyFont="1" applyFill="1" applyAlignment="1">
      <alignment horizontal="right" wrapText="1"/>
    </xf>
    <xf numFmtId="0" fontId="7" fillId="2" borderId="0" xfId="6" applyFont="1" applyFill="1"/>
    <xf numFmtId="0" fontId="15" fillId="2" borderId="0" xfId="6" applyFont="1" applyFill="1"/>
    <xf numFmtId="0" fontId="15" fillId="0" borderId="0" xfId="6" applyFont="1"/>
    <xf numFmtId="9" fontId="9" fillId="5" borderId="1" xfId="3" applyFont="1" applyFill="1" applyBorder="1" applyAlignment="1">
      <alignment horizontal="center" vertical="center" wrapText="1"/>
    </xf>
    <xf numFmtId="0" fontId="25" fillId="0" borderId="0" xfId="0" applyFont="1" applyAlignment="1">
      <alignment vertical="top"/>
    </xf>
    <xf numFmtId="0" fontId="15" fillId="0" borderId="1" xfId="6" applyFont="1" applyBorder="1" applyAlignment="1">
      <alignment horizontal="center" vertical="center"/>
    </xf>
    <xf numFmtId="0" fontId="26" fillId="8" borderId="14" xfId="0" applyFont="1" applyFill="1" applyBorder="1" applyAlignment="1">
      <alignment horizontal="left" vertical="center" wrapText="1"/>
    </xf>
    <xf numFmtId="0" fontId="26" fillId="8" borderId="16" xfId="0" applyFont="1" applyFill="1" applyBorder="1" applyAlignment="1">
      <alignment horizontal="left" vertical="center" wrapText="1"/>
    </xf>
    <xf numFmtId="0" fontId="26" fillId="8" borderId="16" xfId="0" applyFont="1" applyFill="1" applyBorder="1" applyAlignment="1">
      <alignment horizontal="center"/>
    </xf>
    <xf numFmtId="0" fontId="26" fillId="8" borderId="16" xfId="0" applyFont="1" applyFill="1" applyBorder="1" applyAlignment="1">
      <alignment horizontal="center" wrapText="1"/>
    </xf>
    <xf numFmtId="0" fontId="26" fillId="8" borderId="17" xfId="0" applyFont="1" applyFill="1" applyBorder="1" applyAlignment="1">
      <alignment horizontal="center" wrapText="1"/>
    </xf>
    <xf numFmtId="0" fontId="26" fillId="9" borderId="16" xfId="0" applyFont="1" applyFill="1" applyBorder="1" applyAlignment="1">
      <alignment horizontal="left" vertical="center"/>
    </xf>
    <xf numFmtId="4" fontId="26" fillId="9" borderId="16" xfId="0" applyNumberFormat="1" applyFont="1" applyFill="1" applyBorder="1" applyAlignment="1">
      <alignment horizontal="right" vertical="center"/>
    </xf>
    <xf numFmtId="4" fontId="26" fillId="9" borderId="17" xfId="0" applyNumberFormat="1" applyFont="1" applyFill="1" applyBorder="1" applyAlignment="1">
      <alignment horizontal="right" vertical="center"/>
    </xf>
    <xf numFmtId="0" fontId="27" fillId="10" borderId="16" xfId="0" applyFont="1" applyFill="1" applyBorder="1" applyAlignment="1">
      <alignment horizontal="left" vertical="center" wrapText="1"/>
    </xf>
    <xf numFmtId="166" fontId="27" fillId="10" borderId="16" xfId="0" applyNumberFormat="1" applyFont="1" applyFill="1" applyBorder="1" applyAlignment="1">
      <alignment horizontal="left" vertical="center" wrapText="1"/>
    </xf>
    <xf numFmtId="4" fontId="28" fillId="10" borderId="16" xfId="0" applyNumberFormat="1" applyFont="1" applyFill="1" applyBorder="1" applyAlignment="1">
      <alignment horizontal="right" vertical="center"/>
    </xf>
    <xf numFmtId="4" fontId="28" fillId="10" borderId="17" xfId="0" applyNumberFormat="1" applyFont="1" applyFill="1" applyBorder="1" applyAlignment="1">
      <alignment horizontal="right" vertical="center"/>
    </xf>
    <xf numFmtId="14" fontId="18" fillId="0" borderId="1" xfId="6" applyNumberFormat="1" applyBorder="1" applyAlignment="1">
      <alignment horizontal="center" vertical="center" wrapText="1"/>
    </xf>
    <xf numFmtId="0" fontId="1" fillId="2" borderId="0" xfId="6" applyFont="1" applyFill="1"/>
    <xf numFmtId="0" fontId="1" fillId="2" borderId="0" xfId="6" applyFont="1" applyFill="1" applyAlignment="1">
      <alignment horizontal="right" wrapText="1"/>
    </xf>
    <xf numFmtId="3" fontId="2" fillId="4" borderId="2" xfId="2" applyNumberFormat="1" applyFont="1" applyFill="1" applyBorder="1" applyAlignment="1">
      <alignment horizontal="center" vertical="center"/>
    </xf>
    <xf numFmtId="3" fontId="2" fillId="4" borderId="5" xfId="2" applyNumberFormat="1" applyFont="1" applyFill="1" applyBorder="1" applyAlignment="1">
      <alignment horizontal="center" vertical="center"/>
    </xf>
    <xf numFmtId="3" fontId="2" fillId="4" borderId="6" xfId="2" applyNumberFormat="1" applyFont="1" applyFill="1" applyBorder="1" applyAlignment="1">
      <alignment horizontal="center" vertical="center"/>
    </xf>
    <xf numFmtId="0" fontId="12" fillId="2" borderId="0" xfId="0" applyFont="1" applyFill="1" applyAlignment="1">
      <alignment horizontal="center" vertical="center"/>
    </xf>
    <xf numFmtId="0" fontId="8" fillId="2" borderId="0" xfId="0" applyFont="1" applyFill="1" applyAlignment="1">
      <alignment horizontal="left" wrapText="1"/>
    </xf>
    <xf numFmtId="0" fontId="4" fillId="3" borderId="3" xfId="2" applyFont="1" applyFill="1" applyBorder="1" applyAlignment="1">
      <alignment horizontal="center" vertical="center"/>
    </xf>
    <xf numFmtId="0" fontId="4" fillId="3" borderId="4" xfId="2" applyFont="1" applyFill="1" applyBorder="1" applyAlignment="1">
      <alignment horizontal="center" vertical="center"/>
    </xf>
    <xf numFmtId="0" fontId="4" fillId="3" borderId="3" xfId="2" applyFont="1" applyFill="1" applyBorder="1" applyAlignment="1">
      <alignment horizontal="center" vertical="center" textRotation="90" wrapText="1"/>
    </xf>
    <xf numFmtId="0" fontId="4" fillId="3" borderId="4" xfId="2" applyFont="1" applyFill="1" applyBorder="1" applyAlignment="1">
      <alignment horizontal="center" vertical="center" textRotation="90" wrapText="1"/>
    </xf>
    <xf numFmtId="0" fontId="4" fillId="3" borderId="3" xfId="2" applyFont="1" applyFill="1" applyBorder="1" applyAlignment="1">
      <alignment horizontal="center" vertical="center" wrapText="1"/>
    </xf>
    <xf numFmtId="0" fontId="4" fillId="3" borderId="4" xfId="2" applyFont="1" applyFill="1" applyBorder="1" applyAlignment="1">
      <alignment horizontal="center" vertical="center" wrapText="1"/>
    </xf>
    <xf numFmtId="0" fontId="8" fillId="3" borderId="2" xfId="2" applyFont="1" applyFill="1" applyBorder="1" applyAlignment="1">
      <alignment horizontal="center" vertical="center" wrapText="1"/>
    </xf>
    <xf numFmtId="0" fontId="8" fillId="3" borderId="6" xfId="2" applyFont="1" applyFill="1" applyBorder="1" applyAlignment="1">
      <alignment horizontal="center" vertical="center" wrapText="1"/>
    </xf>
    <xf numFmtId="0" fontId="15" fillId="3" borderId="3" xfId="2" applyFont="1" applyFill="1" applyBorder="1" applyAlignment="1">
      <alignment horizontal="center" vertical="center" wrapText="1"/>
    </xf>
    <xf numFmtId="0" fontId="8" fillId="3" borderId="11" xfId="2" applyFont="1" applyFill="1" applyBorder="1" applyAlignment="1">
      <alignment horizontal="center" vertical="center" wrapText="1"/>
    </xf>
    <xf numFmtId="0" fontId="19" fillId="2" borderId="0" xfId="6" applyFont="1" applyFill="1" applyAlignment="1">
      <alignment horizontal="center"/>
    </xf>
    <xf numFmtId="0" fontId="8" fillId="3" borderId="3" xfId="2" applyFont="1" applyFill="1" applyBorder="1" applyAlignment="1">
      <alignment horizontal="center" vertical="center" wrapText="1"/>
    </xf>
    <xf numFmtId="0" fontId="8" fillId="3" borderId="9" xfId="2" applyFont="1" applyFill="1" applyBorder="1" applyAlignment="1">
      <alignment horizontal="center" vertical="center" wrapText="1"/>
    </xf>
    <xf numFmtId="0" fontId="8" fillId="3" borderId="10" xfId="2" applyFont="1" applyFill="1" applyBorder="1" applyAlignment="1">
      <alignment horizontal="center" vertical="center" wrapText="1"/>
    </xf>
    <xf numFmtId="0" fontId="8" fillId="3" borderId="12" xfId="2" applyFont="1" applyFill="1" applyBorder="1" applyAlignment="1">
      <alignment horizontal="center" vertical="center" wrapText="1"/>
    </xf>
    <xf numFmtId="0" fontId="8" fillId="3" borderId="13" xfId="2" applyFont="1" applyFill="1" applyBorder="1" applyAlignment="1">
      <alignment horizontal="center" vertical="center" wrapText="1"/>
    </xf>
    <xf numFmtId="0" fontId="0" fillId="0" borderId="0" xfId="0" applyAlignment="1">
      <alignment vertical="top" wrapText="1"/>
    </xf>
    <xf numFmtId="0" fontId="26" fillId="8" borderId="14" xfId="0" applyFont="1" applyFill="1" applyBorder="1" applyAlignment="1">
      <alignment horizontal="left" vertical="center" wrapText="1"/>
    </xf>
    <xf numFmtId="0" fontId="26" fillId="8" borderId="14" xfId="0" applyFont="1" applyFill="1" applyBorder="1" applyAlignment="1">
      <alignment horizontal="center"/>
    </xf>
    <xf numFmtId="0" fontId="26" fillId="8" borderId="14" xfId="0" applyFont="1" applyFill="1" applyBorder="1" applyAlignment="1">
      <alignment horizontal="center" wrapText="1"/>
    </xf>
    <xf numFmtId="0" fontId="26" fillId="8" borderId="15" xfId="0" applyFont="1" applyFill="1" applyBorder="1" applyAlignment="1">
      <alignment horizontal="center" wrapText="1"/>
    </xf>
    <xf numFmtId="0" fontId="26" fillId="9" borderId="16" xfId="0" applyFont="1" applyFill="1" applyBorder="1" applyAlignment="1">
      <alignment horizontal="left" vertical="center"/>
    </xf>
  </cellXfs>
  <cellStyles count="8">
    <cellStyle name="Comma" xfId="5" builtinId="3"/>
    <cellStyle name="Hyperlink" xfId="4" builtinId="8"/>
    <cellStyle name="Normal" xfId="0" builtinId="0"/>
    <cellStyle name="Normal 2" xfId="1" xr:uid="{00000000-0005-0000-0000-000002000000}"/>
    <cellStyle name="Normal 3" xfId="2" xr:uid="{00000000-0005-0000-0000-000003000000}"/>
    <cellStyle name="Normal 4" xfId="6" xr:uid="{C433EF98-A138-4689-8B65-6AC8032EDC40}"/>
    <cellStyle name="Percent" xfId="3" builtinId="5"/>
    <cellStyle name="Percent 2" xfId="7" xr:uid="{1078AFA4-4BE0-418A-88DD-7FC5798039B8}"/>
  </cellStyles>
  <dxfs count="13">
    <dxf>
      <font>
        <b/>
        <i/>
      </font>
      <fill>
        <gradientFill degree="90">
          <stop position="0">
            <color theme="0"/>
          </stop>
          <stop position="1">
            <color rgb="FFFFD1D1"/>
          </stop>
        </gradientFill>
      </fill>
    </dxf>
    <dxf>
      <font>
        <b/>
        <i val="0"/>
      </font>
      <fill>
        <gradientFill degree="90">
          <stop position="0">
            <color theme="0"/>
          </stop>
          <stop position="1">
            <color rgb="FFECF5E7"/>
          </stop>
        </gradientFill>
      </fill>
    </dxf>
    <dxf>
      <font>
        <color rgb="FF9C0006"/>
      </font>
      <fill>
        <patternFill>
          <bgColor rgb="FFFFC7CE"/>
        </patternFill>
      </fill>
    </dxf>
    <dxf>
      <border>
        <left style="thin">
          <color auto="1"/>
        </left>
        <right style="thin">
          <color auto="1"/>
        </right>
        <top style="thin">
          <color auto="1"/>
        </top>
        <bottom style="thin">
          <color auto="1"/>
        </bottom>
        <vertical style="thin">
          <color auto="1"/>
        </vertical>
        <horizontal style="thin">
          <color auto="1"/>
        </horizontal>
      </border>
    </dxf>
    <dxf>
      <fill>
        <gradientFill degree="90">
          <stop position="0">
            <color theme="0"/>
          </stop>
          <stop position="0.5">
            <color theme="4" tint="0.80001220740379042"/>
          </stop>
          <stop position="1">
            <color theme="0"/>
          </stop>
        </gradientFill>
      </fill>
    </dxf>
    <dxf>
      <font>
        <b/>
        <i val="0"/>
      </font>
    </dxf>
    <dxf>
      <font>
        <b/>
        <i val="0"/>
      </font>
    </dxf>
    <dxf>
      <font>
        <b/>
        <i val="0"/>
      </font>
    </dxf>
    <dxf>
      <fill>
        <patternFill>
          <bgColor theme="5" tint="0.79998168889431442"/>
        </patternFill>
      </fill>
    </dxf>
    <dxf>
      <fill>
        <patternFill>
          <bgColor theme="4" tint="0.79998168889431442"/>
        </patternFill>
      </fill>
    </dxf>
    <dxf>
      <font>
        <b/>
        <i val="0"/>
      </font>
    </dxf>
    <dxf>
      <font>
        <b/>
        <i val="0"/>
      </font>
      <fill>
        <gradientFill degree="90">
          <stop position="0">
            <color theme="0"/>
          </stop>
          <stop position="0.5">
            <color theme="4" tint="0.80001220740379042"/>
          </stop>
          <stop position="1">
            <color theme="0"/>
          </stop>
        </gradientFill>
      </fill>
    </dxf>
    <dxf>
      <border>
        <left style="thin">
          <color auto="1"/>
        </left>
        <right style="thin">
          <color auto="1"/>
        </right>
        <top style="thin">
          <color auto="1"/>
        </top>
        <bottom style="thin">
          <color auto="1"/>
        </bottom>
        <vertical style="thin">
          <color auto="1"/>
        </vertical>
        <horizontal style="thin">
          <color auto="1"/>
        </horizontal>
      </border>
    </dxf>
  </dxfs>
  <tableStyles count="2" defaultTableStyle="TableStyleMedium2" defaultPivotStyle="PivotTable Style 1">
    <tableStyle name="PivotTable Style 1" table="0" count="8" xr9:uid="{00000000-0011-0000-FFFF-FFFF00000000}">
      <tableStyleElement type="wholeTable" dxfId="12"/>
      <tableStyleElement type="headerRow" dxfId="11"/>
      <tableStyleElement type="totalRow" dxfId="10"/>
      <tableStyleElement type="firstRowStripe" dxfId="9"/>
      <tableStyleElement type="secondRowStripe" dxfId="8"/>
      <tableStyleElement type="firstSubtotalColumn" dxfId="7"/>
      <tableStyleElement type="firstSubtotalRow" dxfId="6"/>
      <tableStyleElement type="firstColumnSubheading" dxfId="5"/>
    </tableStyle>
    <tableStyle name="PivotTable Style 2" table="0" count="2" xr9:uid="{00000000-0011-0000-FFFF-FFFF01000000}">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ts.pelnis@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ints.pelnis@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pageSetUpPr fitToPage="1"/>
  </sheetPr>
  <dimension ref="A1:Q17"/>
  <sheetViews>
    <sheetView view="pageBreakPreview" topLeftCell="C1" zoomScale="87" zoomScaleNormal="85" zoomScaleSheetLayoutView="87" zoomScalePageLayoutView="90" workbookViewId="0">
      <selection activeCell="K12" sqref="K12"/>
    </sheetView>
  </sheetViews>
  <sheetFormatPr defaultColWidth="9.1796875" defaultRowHeight="13" x14ac:dyDescent="0.3"/>
  <cols>
    <col min="1" max="1" width="19.54296875" style="2" hidden="1" customWidth="1"/>
    <col min="2" max="3" width="5.7265625" style="2" customWidth="1"/>
    <col min="4" max="4" width="30.7265625" style="2" customWidth="1"/>
    <col min="5" max="5" width="56" style="11" customWidth="1"/>
    <col min="6" max="6" width="23.7265625" style="11" hidden="1" customWidth="1"/>
    <col min="7" max="7" width="12.81640625" style="11" hidden="1" customWidth="1"/>
    <col min="8" max="8" width="14.26953125" style="2" customWidth="1"/>
    <col min="9" max="9" width="10.1796875" style="2" customWidth="1"/>
    <col min="10" max="10" width="15.26953125" style="2" customWidth="1"/>
    <col min="11" max="11" width="98.7265625" style="24" customWidth="1"/>
    <col min="12" max="16384" width="9.1796875" style="2"/>
  </cols>
  <sheetData>
    <row r="1" spans="1:13" ht="79.900000000000006" customHeight="1" x14ac:dyDescent="0.3">
      <c r="B1" s="13"/>
      <c r="C1" s="13"/>
      <c r="D1" s="13"/>
      <c r="E1" s="14"/>
      <c r="F1" s="14"/>
      <c r="G1" s="14"/>
      <c r="H1" s="13"/>
      <c r="I1" s="13"/>
      <c r="J1" s="13"/>
      <c r="K1" s="25" t="s">
        <v>2506</v>
      </c>
    </row>
    <row r="2" spans="1:13" s="3" customFormat="1" ht="18.75" customHeight="1" x14ac:dyDescent="0.3">
      <c r="B2" s="95" t="s">
        <v>14</v>
      </c>
      <c r="C2" s="95"/>
      <c r="D2" s="95"/>
      <c r="E2" s="95"/>
      <c r="F2" s="95"/>
      <c r="G2" s="95"/>
      <c r="H2" s="95"/>
      <c r="I2" s="95"/>
      <c r="J2" s="95"/>
      <c r="K2" s="95"/>
    </row>
    <row r="3" spans="1:13" s="3" customFormat="1" ht="16.5" customHeight="1" x14ac:dyDescent="0.3">
      <c r="B3" s="96" t="s">
        <v>13</v>
      </c>
      <c r="C3" s="96"/>
      <c r="D3" s="96"/>
      <c r="E3" s="96"/>
      <c r="F3" s="96"/>
      <c r="G3" s="96"/>
      <c r="H3" s="96"/>
      <c r="I3" s="96"/>
      <c r="J3" s="96"/>
      <c r="K3" s="96"/>
    </row>
    <row r="4" spans="1:13" s="3" customFormat="1" ht="13.5" customHeight="1" x14ac:dyDescent="0.3">
      <c r="B4" s="96"/>
      <c r="C4" s="96"/>
      <c r="D4" s="96"/>
      <c r="E4" s="96"/>
      <c r="F4" s="96"/>
      <c r="G4" s="96"/>
      <c r="H4" s="96"/>
      <c r="I4" s="96"/>
      <c r="J4" s="96"/>
      <c r="K4" s="96"/>
    </row>
    <row r="5" spans="1:13" s="3" customFormat="1" x14ac:dyDescent="0.3">
      <c r="B5" s="7" t="s">
        <v>8</v>
      </c>
      <c r="C5" s="7"/>
      <c r="D5" s="8"/>
      <c r="E5" s="8"/>
      <c r="F5" s="8"/>
      <c r="G5" s="8"/>
      <c r="H5" s="7"/>
      <c r="I5" s="7"/>
      <c r="J5" s="7"/>
      <c r="K5" s="22"/>
    </row>
    <row r="6" spans="1:13" s="3" customFormat="1" x14ac:dyDescent="0.3">
      <c r="B6" s="9" t="s">
        <v>7</v>
      </c>
      <c r="C6" s="7"/>
      <c r="D6" s="8"/>
      <c r="E6" s="8"/>
      <c r="F6" s="8"/>
      <c r="G6" s="8"/>
      <c r="H6" s="7"/>
      <c r="I6" s="7"/>
      <c r="J6" s="7"/>
      <c r="K6" s="22"/>
    </row>
    <row r="7" spans="1:13" s="3" customFormat="1" x14ac:dyDescent="0.3">
      <c r="B7" s="27" t="s">
        <v>2507</v>
      </c>
      <c r="C7" s="7"/>
      <c r="D7" s="8"/>
      <c r="E7" s="8"/>
      <c r="F7" s="8"/>
      <c r="G7" s="8"/>
      <c r="H7" s="10"/>
      <c r="I7" s="12"/>
      <c r="J7" s="10"/>
      <c r="K7" s="23"/>
    </row>
    <row r="8" spans="1:13" ht="81" customHeight="1" x14ac:dyDescent="0.3">
      <c r="B8" s="99" t="s">
        <v>0</v>
      </c>
      <c r="C8" s="99" t="s">
        <v>1</v>
      </c>
      <c r="D8" s="97" t="s">
        <v>2</v>
      </c>
      <c r="E8" s="29" t="s">
        <v>3</v>
      </c>
      <c r="F8" s="29"/>
      <c r="G8" s="29"/>
      <c r="H8" s="4" t="s">
        <v>43</v>
      </c>
      <c r="I8" s="5" t="s">
        <v>5</v>
      </c>
      <c r="J8" s="26" t="s">
        <v>4</v>
      </c>
      <c r="K8" s="101" t="s">
        <v>2510</v>
      </c>
    </row>
    <row r="9" spans="1:13" ht="26" x14ac:dyDescent="0.3">
      <c r="B9" s="100"/>
      <c r="C9" s="100"/>
      <c r="D9" s="98"/>
      <c r="E9" s="30" t="s">
        <v>10</v>
      </c>
      <c r="F9" s="30" t="e">
        <f>#REF!+#REF!+F11+#REF!</f>
        <v>#REF!</v>
      </c>
      <c r="G9" s="30" t="e">
        <f>#REF!+#REF!+G11+#REF!</f>
        <v>#REF!</v>
      </c>
      <c r="H9" s="30">
        <f>H11</f>
        <v>-169332.55</v>
      </c>
      <c r="I9" s="74">
        <f>I12</f>
        <v>0.28420000000000001</v>
      </c>
      <c r="J9" s="30">
        <f t="shared" ref="J9" si="0">J11</f>
        <v>-110192.54999999999</v>
      </c>
      <c r="K9" s="102"/>
    </row>
    <row r="10" spans="1:13" ht="15" customHeight="1" x14ac:dyDescent="0.3">
      <c r="B10" s="6">
        <v>1</v>
      </c>
      <c r="C10" s="6">
        <v>2</v>
      </c>
      <c r="D10" s="6">
        <v>3</v>
      </c>
      <c r="E10" s="6">
        <v>4</v>
      </c>
      <c r="F10" s="6"/>
      <c r="G10" s="6"/>
      <c r="H10" s="6">
        <v>5</v>
      </c>
      <c r="I10" s="6">
        <v>6</v>
      </c>
      <c r="J10" s="6">
        <v>7</v>
      </c>
      <c r="K10" s="6">
        <v>8</v>
      </c>
    </row>
    <row r="11" spans="1:13" s="1" customFormat="1" x14ac:dyDescent="0.3">
      <c r="A11" s="2" t="str">
        <f t="shared" ref="A11:A12" si="1">LEFT(RIGHT(D11,17),16)</f>
        <v/>
      </c>
      <c r="B11" s="92" t="s">
        <v>9</v>
      </c>
      <c r="C11" s="93"/>
      <c r="D11" s="93"/>
      <c r="E11" s="94"/>
      <c r="F11" s="31">
        <f>SUBTOTAL(9,F12:F12)</f>
        <v>-169332.55</v>
      </c>
      <c r="G11" s="31">
        <f>SUBTOTAL(9,G12:G12)</f>
        <v>0.28420000000000001</v>
      </c>
      <c r="H11" s="31">
        <f>SUBTOTAL(9,H12:H12)</f>
        <v>-169332.55</v>
      </c>
      <c r="I11" s="31">
        <v>2</v>
      </c>
      <c r="J11" s="31">
        <f>SUBTOTAL(9,J12:J12)</f>
        <v>-110192.54999999999</v>
      </c>
      <c r="K11" s="31"/>
    </row>
    <row r="12" spans="1:13" s="1" customFormat="1" ht="117" x14ac:dyDescent="0.3">
      <c r="A12" s="2" t="str">
        <f t="shared" si="1"/>
        <v>1.1.1.1/19/A/002</v>
      </c>
      <c r="B12" s="28">
        <v>1</v>
      </c>
      <c r="C12" s="39" t="s">
        <v>38</v>
      </c>
      <c r="D12" s="40" t="s">
        <v>2508</v>
      </c>
      <c r="E12" s="40" t="s">
        <v>117</v>
      </c>
      <c r="F12" s="40">
        <v>-169332.55</v>
      </c>
      <c r="G12" s="40">
        <v>0.28420000000000001</v>
      </c>
      <c r="H12" s="42">
        <v>-169332.55</v>
      </c>
      <c r="I12" s="38">
        <v>0.28420000000000001</v>
      </c>
      <c r="J12" s="41">
        <v>-110192.54999999999</v>
      </c>
      <c r="K12" s="40" t="s">
        <v>2509</v>
      </c>
    </row>
    <row r="13" spans="1:13" x14ac:dyDescent="0.3">
      <c r="B13" s="16"/>
      <c r="C13" s="17"/>
      <c r="D13" s="18"/>
      <c r="E13" s="18"/>
      <c r="F13" s="18"/>
      <c r="G13" s="18"/>
      <c r="H13" s="19"/>
      <c r="I13" s="20"/>
      <c r="J13" s="21"/>
      <c r="K13" s="23"/>
    </row>
    <row r="14" spans="1:13" s="32" customFormat="1" ht="19.5" customHeight="1" x14ac:dyDescent="0.4">
      <c r="B14" s="33" t="s">
        <v>11</v>
      </c>
      <c r="K14" s="34" t="s">
        <v>44</v>
      </c>
      <c r="M14" s="34"/>
    </row>
    <row r="15" spans="1:13" s="36" customFormat="1" ht="25.15" customHeight="1" x14ac:dyDescent="0.35">
      <c r="B15" s="15" t="s">
        <v>12</v>
      </c>
      <c r="E15" s="35"/>
      <c r="F15" s="35"/>
      <c r="G15" s="35"/>
      <c r="H15" s="35"/>
      <c r="I15" s="35"/>
      <c r="J15" s="35"/>
      <c r="K15" s="35"/>
      <c r="L15" s="35"/>
      <c r="M15" s="35"/>
    </row>
    <row r="16" spans="1:13" s="36" customFormat="1" ht="15.5" x14ac:dyDescent="0.35">
      <c r="B16" s="37" t="s">
        <v>6</v>
      </c>
      <c r="E16" s="35"/>
      <c r="F16" s="35"/>
      <c r="G16" s="35"/>
      <c r="H16" s="35"/>
      <c r="I16" s="35"/>
      <c r="J16" s="35"/>
      <c r="K16" s="35"/>
      <c r="L16" s="35"/>
      <c r="M16" s="35"/>
    </row>
    <row r="17" spans="5:17" x14ac:dyDescent="0.3">
      <c r="E17" s="2"/>
      <c r="F17" s="2"/>
      <c r="G17" s="2"/>
      <c r="K17" s="2"/>
      <c r="Q17" s="24"/>
    </row>
  </sheetData>
  <sheetProtection formatCells="0" formatColumns="0" formatRows="0" insertColumns="0" insertRows="0" insertHyperlinks="0" deleteColumns="0" deleteRows="0" sort="0" pivotTables="0"/>
  <autoFilter ref="B10:K12" xr:uid="{00000000-0009-0000-0000-000000000000}"/>
  <mergeCells count="7">
    <mergeCell ref="B11:E11"/>
    <mergeCell ref="B2:K2"/>
    <mergeCell ref="B3:K4"/>
    <mergeCell ref="D8:D9"/>
    <mergeCell ref="C8:C9"/>
    <mergeCell ref="B8:B9"/>
    <mergeCell ref="K8:K9"/>
  </mergeCells>
  <conditionalFormatting sqref="B6">
    <cfRule type="iconSet" priority="1472">
      <iconSet iconSet="3Signs" showValue="0" reverse="1">
        <cfvo type="percent" val="0"/>
        <cfvo type="num" val="2"/>
        <cfvo type="num" val="3"/>
      </iconSet>
    </cfRule>
  </conditionalFormatting>
  <conditionalFormatting sqref="E9:J9">
    <cfRule type="duplicateValues" dxfId="2" priority="1677"/>
  </conditionalFormatting>
  <conditionalFormatting sqref="I12">
    <cfRule type="expression" dxfId="1" priority="1">
      <formula>IF(OR(I12="nebija plānots", I12="Pabeigts projekts",I12 &gt;=75%),"true", "ne")</formula>
    </cfRule>
    <cfRule type="expression" dxfId="0" priority="2">
      <formula>IF(I12 &lt;=75.01%,"true", "ne")</formula>
    </cfRule>
  </conditionalFormatting>
  <conditionalFormatting sqref="K7">
    <cfRule type="iconSet" priority="1465">
      <iconSet iconSet="3Signs" showValue="0" reverse="1">
        <cfvo type="percent" val="0"/>
        <cfvo type="num" val="2"/>
        <cfvo type="num" val="3"/>
      </iconSet>
    </cfRule>
  </conditionalFormatting>
  <hyperlinks>
    <hyperlink ref="B16" r:id="rId1" xr:uid="{00000000-0004-0000-0000-000000000000}"/>
  </hyperlinks>
  <pageMargins left="0.11811023622047245" right="0.11811023622047245" top="0.31496062992125984" bottom="0.31496062992125984" header="0.11811023622047245" footer="0.15748031496062992"/>
  <pageSetup paperSize="9" scale="62" fitToHeight="0" orientation="landscape" r:id="rId2"/>
  <headerFooter differentFirst="1">
    <oddHeader>&amp;C&amp;"Times New Roman,Regular"&amp;P</oddHeader>
    <oddFooter>&amp;L&amp;"Times New Roman,Regular"&amp;F _&amp;A&amp;R&amp;P no &amp;N</oddFooter>
    <firstFooter>&amp;L&amp;"Times New Roman,Regular"&amp;F _&amp;A</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5EBF1-CF21-4668-AC75-F38F9576FD38}">
  <sheetPr>
    <pageSetUpPr fitToPage="1"/>
  </sheetPr>
  <dimension ref="A1:AC192"/>
  <sheetViews>
    <sheetView tabSelected="1" view="pageBreakPreview" zoomScale="65" zoomScaleNormal="70" zoomScaleSheetLayoutView="65" zoomScalePageLayoutView="70" workbookViewId="0">
      <selection activeCell="I1" sqref="I1"/>
    </sheetView>
  </sheetViews>
  <sheetFormatPr defaultColWidth="8.81640625" defaultRowHeight="15.5" x14ac:dyDescent="0.35"/>
  <cols>
    <col min="1" max="1" width="3.81640625" style="44" customWidth="1"/>
    <col min="2" max="2" width="10" style="44" customWidth="1"/>
    <col min="3" max="3" width="21.81640625" style="44" customWidth="1"/>
    <col min="4" max="4" width="38.453125" style="44" customWidth="1"/>
    <col min="5" max="5" width="25.453125" style="44" customWidth="1"/>
    <col min="6" max="8" width="16.26953125" style="44" hidden="1" customWidth="1"/>
    <col min="9" max="11" width="16.26953125" style="44" customWidth="1"/>
    <col min="12" max="12" width="15.54296875" style="44" customWidth="1"/>
    <col min="13" max="13" width="82.7265625" style="44" customWidth="1"/>
    <col min="14" max="15" width="10" style="44" hidden="1" customWidth="1"/>
    <col min="16" max="16" width="0.26953125" style="43" hidden="1" customWidth="1"/>
    <col min="17" max="17" width="10" style="43" hidden="1" customWidth="1"/>
    <col min="18" max="18" width="17.26953125" style="44" hidden="1" customWidth="1"/>
    <col min="19" max="19" width="8.7265625" style="43" hidden="1" customWidth="1"/>
    <col min="20" max="29" width="8.81640625" style="43"/>
    <col min="30" max="16384" width="8.81640625" style="44"/>
  </cols>
  <sheetData>
    <row r="1" spans="1:29" ht="77.5" x14ac:dyDescent="0.35">
      <c r="A1" s="43"/>
      <c r="B1" s="43"/>
      <c r="C1" s="43"/>
      <c r="D1" s="43"/>
      <c r="E1" s="43"/>
      <c r="F1" s="43"/>
      <c r="G1" s="43"/>
      <c r="H1" s="43"/>
      <c r="I1" s="43"/>
      <c r="J1" s="43"/>
      <c r="K1" s="43"/>
      <c r="L1" s="43"/>
      <c r="M1" s="91" t="s">
        <v>2725</v>
      </c>
      <c r="N1" s="44" t="s">
        <v>45</v>
      </c>
      <c r="O1" s="44">
        <f>COUNTIF($N$8:$N$73,N1)</f>
        <v>0</v>
      </c>
      <c r="S1" s="45"/>
    </row>
    <row r="2" spans="1:29" ht="27" customHeight="1" x14ac:dyDescent="0.45">
      <c r="A2" s="107" t="s">
        <v>46</v>
      </c>
      <c r="B2" s="107"/>
      <c r="C2" s="107"/>
      <c r="D2" s="107"/>
      <c r="E2" s="107"/>
      <c r="F2" s="107"/>
      <c r="G2" s="107"/>
      <c r="H2" s="107"/>
      <c r="I2" s="107"/>
      <c r="J2" s="107"/>
      <c r="K2" s="107"/>
      <c r="L2" s="107"/>
      <c r="M2" s="107"/>
      <c r="N2" s="44" t="s">
        <v>47</v>
      </c>
      <c r="O2" s="44">
        <f>COUNTIF($N$8:$N$73,N2)</f>
        <v>3</v>
      </c>
    </row>
    <row r="3" spans="1:29" x14ac:dyDescent="0.35">
      <c r="A3" s="90" t="s">
        <v>2723</v>
      </c>
      <c r="B3" s="43"/>
      <c r="C3" s="43"/>
      <c r="D3" s="43"/>
      <c r="E3" s="43"/>
      <c r="F3" s="43"/>
      <c r="G3" s="43"/>
      <c r="H3" s="43"/>
      <c r="I3" s="43"/>
      <c r="J3" s="43"/>
      <c r="K3" s="43"/>
      <c r="L3" s="43"/>
      <c r="M3" s="43"/>
      <c r="N3" s="44" t="s">
        <v>48</v>
      </c>
      <c r="O3" s="44">
        <f>COUNTIF($N$8:$N$73,N3)</f>
        <v>0</v>
      </c>
    </row>
    <row r="4" spans="1:29" ht="24.75" customHeight="1" x14ac:dyDescent="0.35">
      <c r="A4" s="43"/>
      <c r="B4" s="43"/>
      <c r="C4" s="43"/>
      <c r="D4" s="43"/>
      <c r="E4" s="43"/>
      <c r="F4" s="43"/>
      <c r="G4" s="43"/>
      <c r="H4" s="43"/>
      <c r="I4" s="43"/>
      <c r="J4" s="43"/>
      <c r="K4" s="43"/>
      <c r="L4" s="43"/>
      <c r="M4" s="43"/>
      <c r="N4" s="44" t="s">
        <v>49</v>
      </c>
      <c r="O4" s="44">
        <f>COUNTIF($N$8:$N$73,N4)</f>
        <v>0</v>
      </c>
    </row>
    <row r="5" spans="1:29" ht="25.5" customHeight="1" x14ac:dyDescent="0.35">
      <c r="A5" s="108" t="s">
        <v>0</v>
      </c>
      <c r="B5" s="108" t="s">
        <v>50</v>
      </c>
      <c r="C5" s="108" t="s">
        <v>51</v>
      </c>
      <c r="D5" s="108" t="s">
        <v>52</v>
      </c>
      <c r="E5" s="108" t="s">
        <v>2</v>
      </c>
      <c r="F5" s="108" t="s">
        <v>53</v>
      </c>
      <c r="G5" s="108" t="s">
        <v>54</v>
      </c>
      <c r="H5" s="109" t="s">
        <v>2726</v>
      </c>
      <c r="I5" s="110"/>
      <c r="J5" s="108" t="s">
        <v>55</v>
      </c>
      <c r="K5" s="103" t="s">
        <v>56</v>
      </c>
      <c r="L5" s="104"/>
      <c r="M5" s="105" t="s">
        <v>57</v>
      </c>
      <c r="N5" s="44" t="s">
        <v>58</v>
      </c>
      <c r="O5" s="44">
        <f>COUNTIF($N$8:$N$73,N5)</f>
        <v>0</v>
      </c>
    </row>
    <row r="6" spans="1:29" ht="63" customHeight="1" x14ac:dyDescent="0.35">
      <c r="A6" s="106"/>
      <c r="B6" s="106"/>
      <c r="C6" s="106"/>
      <c r="D6" s="106"/>
      <c r="E6" s="106"/>
      <c r="F6" s="106"/>
      <c r="G6" s="106"/>
      <c r="H6" s="111"/>
      <c r="I6" s="112"/>
      <c r="J6" s="106"/>
      <c r="K6" s="4" t="s">
        <v>59</v>
      </c>
      <c r="L6" s="4" t="s">
        <v>60</v>
      </c>
      <c r="M6" s="106"/>
      <c r="R6" s="44" t="s">
        <v>61</v>
      </c>
    </row>
    <row r="7" spans="1:29" x14ac:dyDescent="0.35">
      <c r="A7" s="46">
        <v>1</v>
      </c>
      <c r="B7" s="46">
        <v>2</v>
      </c>
      <c r="C7" s="46">
        <v>1</v>
      </c>
      <c r="D7" s="46">
        <v>3</v>
      </c>
      <c r="E7" s="46">
        <v>4</v>
      </c>
      <c r="F7" s="46">
        <v>6</v>
      </c>
      <c r="G7" s="47" t="s">
        <v>62</v>
      </c>
      <c r="H7" s="46">
        <v>7</v>
      </c>
      <c r="I7" s="46">
        <v>5</v>
      </c>
      <c r="J7" s="46">
        <v>9</v>
      </c>
      <c r="K7" s="46">
        <v>6</v>
      </c>
      <c r="L7" s="46">
        <v>7</v>
      </c>
      <c r="M7" s="46">
        <v>8</v>
      </c>
      <c r="N7" s="44" t="s">
        <v>63</v>
      </c>
      <c r="O7" s="44" t="s">
        <v>64</v>
      </c>
      <c r="Q7" s="43">
        <v>1</v>
      </c>
      <c r="R7" s="44">
        <v>2</v>
      </c>
    </row>
    <row r="8" spans="1:29" s="56" customFormat="1" ht="232.5" x14ac:dyDescent="0.25">
      <c r="A8" s="48">
        <v>1</v>
      </c>
      <c r="B8" s="48" t="str">
        <f>VLOOKUP(C8,'IPIA_termiņu pagrinājumiem'!A:AC,8,0)</f>
        <v>3.1.1</v>
      </c>
      <c r="C8" s="76" t="s">
        <v>732</v>
      </c>
      <c r="D8" s="49" t="str">
        <f>VLOOKUP(C8,'IPIA_termiņu pagrinājumiem'!A:AC,2,0)&amp; " (" &amp;C8&amp;")"</f>
        <v>Ražošanas ēkas izveide Kurzemes reģionā, Liepājā (3.1.1.5/19/A/011)</v>
      </c>
      <c r="E8" s="49" t="str">
        <f>VLOOKUP(C8,'IPIA_termiņu pagrinājumiem'!A:AC,9,0)</f>
        <v>Sabiedrība ar ierobežotu atbildību "EB Liepāja"</v>
      </c>
      <c r="F8" s="50">
        <f>VLOOKUP(C8,'IPIA_termiņu pagrinājumiem'!A:AC,10,0)</f>
        <v>3333333.34</v>
      </c>
      <c r="G8" s="51">
        <f>VLOOKUP(C8,'IPIA_termiņu pagrinājumiem'!A:AC,12,0)</f>
        <v>1500000</v>
      </c>
      <c r="H8" s="51">
        <f>VLOOKUP(C8,'IPIA_termiņu pagrinājumiem'!A:AC,11,0)</f>
        <v>2451115.58</v>
      </c>
      <c r="I8" s="52">
        <f t="shared" ref="I8:I11" si="0">H8/F8</f>
        <v>0.73533467252933071</v>
      </c>
      <c r="J8" s="53">
        <f>VLOOKUP(C8,'IPIA_termiņu pagrinājumiem'!A:AC,3,0)</f>
        <v>43845</v>
      </c>
      <c r="K8" s="54">
        <f>VLOOKUP(C8,'IPIA_termiņu pagrinājumiem'!A:AC,5,0)</f>
        <v>45091</v>
      </c>
      <c r="L8" s="89">
        <v>45290</v>
      </c>
      <c r="M8" s="55" t="s">
        <v>2724</v>
      </c>
      <c r="N8" s="56" t="s">
        <v>47</v>
      </c>
      <c r="O8" s="56">
        <f t="shared" ref="O8:O11" si="1">VLOOKUP(N8,$N$1:$O$5,2,0)</f>
        <v>3</v>
      </c>
      <c r="P8" s="57"/>
      <c r="Q8" s="57"/>
      <c r="R8" s="58"/>
      <c r="S8" s="57"/>
      <c r="T8" s="57"/>
      <c r="U8" s="57"/>
      <c r="V8" s="57"/>
      <c r="W8" s="57"/>
      <c r="X8" s="57"/>
      <c r="Y8" s="57"/>
      <c r="Z8" s="57"/>
      <c r="AA8" s="57"/>
      <c r="AB8" s="57"/>
      <c r="AC8" s="57"/>
    </row>
    <row r="9" spans="1:29" s="56" customFormat="1" ht="77.5" x14ac:dyDescent="0.25">
      <c r="A9" s="48">
        <v>2</v>
      </c>
      <c r="B9" s="48" t="str">
        <f>VLOOKUP(C9,'IPIA_termiņu pagrinājumiem'!A:AC,8,0)</f>
        <v>4.2.1</v>
      </c>
      <c r="C9" s="76" t="s">
        <v>65</v>
      </c>
      <c r="D9" s="49" t="str">
        <f>VLOOKUP(C9,'IPIA_termiņu pagrinājumiem'!A:AC,2,0)&amp; " (" &amp;C9&amp;")"</f>
        <v>Paaugstināt valsts ēku Ezermalas ielā 8A, Rīgā, energoefektivitāti (4.2.1.2/19/I/012)</v>
      </c>
      <c r="E9" s="49" t="str">
        <f>VLOOKUP(C9,'IPIA_termiņu pagrinājumiem'!A:AC,9,0)</f>
        <v>Nodrošinājuma valsts aģentūra</v>
      </c>
      <c r="F9" s="50">
        <f>VLOOKUP(C9,'IPIA_termiņu pagrinājumiem'!A:AC,10,0)</f>
        <v>5223361.7699999996</v>
      </c>
      <c r="G9" s="51">
        <f>VLOOKUP(C9,'IPIA_termiņu pagrinājumiem'!A:AC,12,0)</f>
        <v>4439857.5</v>
      </c>
      <c r="H9" s="51">
        <f>VLOOKUP(C9,'IPIA_termiņu pagrinājumiem'!A:AC,11,0)</f>
        <v>4745699.76</v>
      </c>
      <c r="I9" s="52">
        <f t="shared" ref="I9" si="2">H9/F9</f>
        <v>0.90855276141441765</v>
      </c>
      <c r="J9" s="53">
        <f>VLOOKUP(C9,'IPIA_termiņu pagrinājumiem'!A:AC,3,0)</f>
        <v>44090</v>
      </c>
      <c r="K9" s="54">
        <f>VLOOKUP(C9,'IPIA_termiņu pagrinājumiem'!A:AC,5,0)</f>
        <v>45230</v>
      </c>
      <c r="L9" s="89">
        <v>45291</v>
      </c>
      <c r="M9" s="55" t="s">
        <v>2719</v>
      </c>
      <c r="P9" s="57"/>
      <c r="Q9" s="57"/>
      <c r="R9" s="58"/>
      <c r="S9" s="57"/>
      <c r="T9" s="57"/>
      <c r="U9" s="57"/>
      <c r="V9" s="57"/>
      <c r="W9" s="57"/>
      <c r="X9" s="57"/>
      <c r="Y9" s="57"/>
      <c r="Z9" s="57"/>
      <c r="AA9" s="57"/>
      <c r="AB9" s="57"/>
      <c r="AC9" s="57"/>
    </row>
    <row r="10" spans="1:29" s="56" customFormat="1" ht="124" x14ac:dyDescent="0.25">
      <c r="A10" s="48">
        <v>3</v>
      </c>
      <c r="B10" s="48" t="str">
        <f>VLOOKUP(C10,'IPIA_termiņu pagrinājumiem'!A:AC,8,0)</f>
        <v>5.2.1</v>
      </c>
      <c r="C10" s="76" t="s">
        <v>1294</v>
      </c>
      <c r="D10" s="49" t="str">
        <f>VLOOKUP(C10,'IPIA_termiņu pagrinājumiem'!A:AC,2,0)&amp; " (" &amp;C10&amp;")"</f>
        <v>Poliolefīnu pārstrādes rūpnīca (5.2.1.2/17/A/002)</v>
      </c>
      <c r="E10" s="49" t="str">
        <f>VLOOKUP(C10,'IPIA_termiņu pagrinājumiem'!A:AC,9,0)</f>
        <v>Sabiedrība ar ierobežotu atbildību "Clean R"</v>
      </c>
      <c r="F10" s="50">
        <f>VLOOKUP(C10,'IPIA_termiņu pagrinājumiem'!A:AC,10,0)</f>
        <v>3606221.91</v>
      </c>
      <c r="G10" s="51">
        <f>VLOOKUP(C10,'IPIA_termiņu pagrinājumiem'!A:AC,12,0)</f>
        <v>0</v>
      </c>
      <c r="H10" s="51">
        <f>VLOOKUP(C10,'IPIA_termiņu pagrinājumiem'!A:AC,11,0)</f>
        <v>3198052.72</v>
      </c>
      <c r="I10" s="52">
        <f t="shared" si="0"/>
        <v>0.88681528752621885</v>
      </c>
      <c r="J10" s="53">
        <f>VLOOKUP(C10,'IPIA_termiņu pagrinājumiem'!A:AC,3,0)</f>
        <v>43098</v>
      </c>
      <c r="K10" s="54">
        <f>VLOOKUP(C10,'IPIA_termiņu pagrinājumiem'!A:AC,5,0)</f>
        <v>45104</v>
      </c>
      <c r="L10" s="54">
        <v>45257</v>
      </c>
      <c r="M10" s="55" t="s">
        <v>2720</v>
      </c>
      <c r="N10" s="56" t="s">
        <v>47</v>
      </c>
      <c r="O10" s="56">
        <f t="shared" si="1"/>
        <v>3</v>
      </c>
      <c r="P10" s="57"/>
      <c r="Q10" s="57"/>
      <c r="R10" s="59" t="s">
        <v>67</v>
      </c>
      <c r="S10" s="57"/>
      <c r="T10" s="57"/>
      <c r="U10" s="57"/>
      <c r="V10" s="57"/>
      <c r="W10" s="57"/>
      <c r="X10" s="57"/>
      <c r="Y10" s="57"/>
      <c r="Z10" s="57"/>
      <c r="AA10" s="57"/>
      <c r="AB10" s="57"/>
      <c r="AC10" s="57"/>
    </row>
    <row r="11" spans="1:29" s="56" customFormat="1" ht="93" x14ac:dyDescent="0.25">
      <c r="A11" s="48">
        <v>4</v>
      </c>
      <c r="B11" s="48" t="str">
        <f>VLOOKUP(C11,'IPIA_termiņu pagrinājumiem'!A:AC,8,0)</f>
        <v>5.3.1</v>
      </c>
      <c r="C11" s="76" t="s">
        <v>1383</v>
      </c>
      <c r="D11" s="49" t="str">
        <f>VLOOKUP(C11,'IPIA_termiņu pagrinājumiem'!A:AC,2,0)&amp; " (" &amp;C11&amp;")"</f>
        <v>Ūdenssaimniecības pakalpojumu attīstība Kārsavā, 2.kārta (5.3.1.0/17/I/022)</v>
      </c>
      <c r="E11" s="49" t="str">
        <f>VLOOKUP(C11,'IPIA_termiņu pagrinājumiem'!A:AC,9,0)</f>
        <v>Sabiedrība ar ierobežotu atbildību "KĀRSAVAS NAMSAIMNIEKS"</v>
      </c>
      <c r="F11" s="50">
        <f>VLOOKUP(C11,'IPIA_termiņu pagrinājumiem'!A:AC,10,0)</f>
        <v>274758.8</v>
      </c>
      <c r="G11" s="51">
        <f>VLOOKUP(C11,'IPIA_termiņu pagrinājumiem'!A:AC,12,0)</f>
        <v>0</v>
      </c>
      <c r="H11" s="51">
        <f>VLOOKUP(C11,'IPIA_termiņu pagrinājumiem'!A:AC,11,0)</f>
        <v>208762.51</v>
      </c>
      <c r="I11" s="52">
        <f t="shared" si="0"/>
        <v>0.75980281614274059</v>
      </c>
      <c r="J11" s="53">
        <f>VLOOKUP(C11,'IPIA_termiņu pagrinājumiem'!A:AC,3,0)</f>
        <v>43171</v>
      </c>
      <c r="K11" s="54">
        <f>VLOOKUP(C11,'IPIA_termiņu pagrinājumiem'!A:AC,5,0)</f>
        <v>45180</v>
      </c>
      <c r="L11" s="54">
        <v>45291</v>
      </c>
      <c r="M11" s="55" t="s">
        <v>2721</v>
      </c>
      <c r="N11" s="56" t="s">
        <v>47</v>
      </c>
      <c r="O11" s="56">
        <f t="shared" si="1"/>
        <v>3</v>
      </c>
      <c r="P11" s="57"/>
      <c r="Q11" s="57"/>
      <c r="R11" s="59" t="s">
        <v>67</v>
      </c>
      <c r="S11" s="57"/>
      <c r="T11" s="57"/>
      <c r="U11" s="57"/>
      <c r="V11" s="57"/>
      <c r="W11" s="57"/>
      <c r="X11" s="57"/>
      <c r="Y11" s="57"/>
      <c r="Z11" s="57"/>
      <c r="AA11" s="57"/>
      <c r="AB11" s="57"/>
      <c r="AC11" s="57"/>
    </row>
    <row r="12" spans="1:29" s="56" customFormat="1" ht="46.5" x14ac:dyDescent="0.25">
      <c r="A12" s="48">
        <v>5</v>
      </c>
      <c r="B12" s="48" t="str">
        <f>VLOOKUP(C12,'IPIA_termiņu pagrinājumiem'!A:AC,8,0)</f>
        <v>5.5.1</v>
      </c>
      <c r="C12" s="76" t="s">
        <v>1489</v>
      </c>
      <c r="D12" s="49" t="str">
        <f>VLOOKUP(C12,'IPIA_termiņu pagrinājumiem'!A:AC,2,0)&amp; " (" &amp;C12&amp;")"</f>
        <v>Latviešu strēlnieku laukuma atjaunošana (5.5.1.0/20/I/004)</v>
      </c>
      <c r="E12" s="49" t="str">
        <f>VLOOKUP(C12,'IPIA_termiņu pagrinājumiem'!A:AC,9,0)</f>
        <v>Valsts akciju sabiedrība "Valsts nekustamie īpašumi"</v>
      </c>
      <c r="F12" s="50">
        <f>VLOOKUP(C12,'IPIA_termiņu pagrinājumiem'!A:AC,10,0)</f>
        <v>869672.94</v>
      </c>
      <c r="G12" s="51">
        <f>VLOOKUP(C12,'IPIA_termiņu pagrinājumiem'!A:AC,12,0)</f>
        <v>739222</v>
      </c>
      <c r="H12" s="51">
        <f>VLOOKUP(C12,'IPIA_termiņu pagrinājumiem'!A:AC,11,0)</f>
        <v>753696.91</v>
      </c>
      <c r="I12" s="52">
        <f t="shared" ref="I12" si="3">H12/F12</f>
        <v>0.86664408576401153</v>
      </c>
      <c r="J12" s="53">
        <f>VLOOKUP(C12,'IPIA_termiņu pagrinājumiem'!A:AC,3,0)</f>
        <v>44193</v>
      </c>
      <c r="K12" s="54">
        <f>VLOOKUP(C12,'IPIA_termiņu pagrinājumiem'!A:AC,5,0)</f>
        <v>45196</v>
      </c>
      <c r="L12" s="54">
        <v>45291</v>
      </c>
      <c r="M12" s="55" t="s">
        <v>2722</v>
      </c>
      <c r="P12" s="57"/>
      <c r="Q12" s="57"/>
      <c r="R12" s="59"/>
      <c r="S12" s="57"/>
      <c r="T12" s="57"/>
      <c r="U12" s="57"/>
      <c r="V12" s="57"/>
      <c r="W12" s="57"/>
      <c r="X12" s="57"/>
      <c r="Y12" s="57"/>
      <c r="Z12" s="57"/>
      <c r="AA12" s="57"/>
      <c r="AB12" s="57"/>
      <c r="AC12" s="57"/>
    </row>
    <row r="13" spans="1:29" ht="18" x14ac:dyDescent="0.35">
      <c r="A13" s="57"/>
      <c r="B13" s="57"/>
      <c r="C13" s="60"/>
      <c r="D13" s="61"/>
      <c r="E13" s="61"/>
      <c r="F13" s="62"/>
      <c r="G13" s="63"/>
      <c r="H13" s="63"/>
      <c r="I13" s="64"/>
      <c r="J13" s="65"/>
      <c r="K13" s="66"/>
      <c r="L13" s="66"/>
      <c r="M13" s="67"/>
    </row>
    <row r="14" spans="1:29" s="69" customFormat="1" ht="18" x14ac:dyDescent="0.4">
      <c r="A14" s="68" t="s">
        <v>11</v>
      </c>
      <c r="M14" s="70" t="s">
        <v>44</v>
      </c>
    </row>
    <row r="15" spans="1:29" s="73" customFormat="1" ht="25.15" customHeight="1" x14ac:dyDescent="0.35">
      <c r="A15" s="71" t="s">
        <v>12</v>
      </c>
      <c r="B15" s="72"/>
      <c r="C15" s="72"/>
      <c r="D15" s="72"/>
      <c r="E15" s="72"/>
      <c r="F15" s="72"/>
      <c r="G15" s="72"/>
      <c r="H15" s="72"/>
      <c r="I15" s="72"/>
      <c r="J15" s="72"/>
      <c r="K15" s="72"/>
      <c r="L15" s="72"/>
      <c r="M15" s="72"/>
      <c r="P15" s="72"/>
      <c r="Q15" s="72"/>
      <c r="S15" s="72"/>
      <c r="T15" s="72"/>
      <c r="U15" s="72"/>
      <c r="V15" s="72"/>
      <c r="W15" s="72"/>
      <c r="X15" s="72"/>
      <c r="Y15" s="72"/>
      <c r="Z15" s="72"/>
      <c r="AA15" s="72"/>
      <c r="AB15" s="72"/>
      <c r="AC15" s="72"/>
    </row>
    <row r="16" spans="1:29" s="73" customFormat="1" x14ac:dyDescent="0.35">
      <c r="A16" s="37" t="s">
        <v>6</v>
      </c>
      <c r="B16" s="72"/>
      <c r="C16" s="72"/>
      <c r="D16" s="72"/>
      <c r="E16" s="72"/>
      <c r="F16" s="72"/>
      <c r="G16" s="72"/>
      <c r="H16" s="72"/>
      <c r="I16" s="72"/>
      <c r="J16" s="72"/>
      <c r="K16" s="72"/>
      <c r="L16" s="72"/>
      <c r="M16" s="72"/>
      <c r="P16" s="72"/>
      <c r="Q16" s="72"/>
      <c r="S16" s="72"/>
      <c r="T16" s="72"/>
      <c r="U16" s="72"/>
      <c r="V16" s="72"/>
      <c r="W16" s="72"/>
      <c r="X16" s="72"/>
      <c r="Y16" s="72"/>
      <c r="Z16" s="72"/>
      <c r="AA16" s="72"/>
      <c r="AB16" s="72"/>
      <c r="AC16" s="72"/>
    </row>
    <row r="17" spans="1:13" ht="30" customHeight="1" x14ac:dyDescent="0.35">
      <c r="A17" s="43"/>
      <c r="B17" s="43"/>
      <c r="C17" s="43"/>
      <c r="D17" s="43"/>
      <c r="E17" s="43"/>
      <c r="F17" s="43"/>
      <c r="G17" s="43"/>
      <c r="H17" s="43"/>
      <c r="I17" s="43"/>
      <c r="J17" s="43"/>
      <c r="K17" s="43"/>
      <c r="L17" s="43"/>
      <c r="M17" s="43"/>
    </row>
    <row r="18" spans="1:13" s="43" customFormat="1" x14ac:dyDescent="0.35"/>
    <row r="19" spans="1:13" s="43" customFormat="1" ht="35.5" customHeight="1" x14ac:dyDescent="0.35"/>
    <row r="20" spans="1:13" s="43" customFormat="1" x14ac:dyDescent="0.35"/>
    <row r="21" spans="1:13" s="43" customFormat="1" x14ac:dyDescent="0.35"/>
    <row r="22" spans="1:13" s="43" customFormat="1" x14ac:dyDescent="0.35"/>
    <row r="23" spans="1:13" s="43" customFormat="1" x14ac:dyDescent="0.35"/>
    <row r="24" spans="1:13" x14ac:dyDescent="0.35">
      <c r="A24" s="43"/>
      <c r="B24" s="43"/>
      <c r="C24" s="43"/>
      <c r="D24" s="43"/>
      <c r="E24" s="43"/>
      <c r="F24" s="43"/>
      <c r="G24" s="43"/>
      <c r="H24" s="43"/>
      <c r="I24" s="43"/>
      <c r="J24" s="43"/>
      <c r="K24" s="43"/>
      <c r="L24" s="43"/>
      <c r="M24" s="43"/>
    </row>
    <row r="25" spans="1:13" x14ac:dyDescent="0.35">
      <c r="A25" s="43"/>
      <c r="B25" s="43"/>
      <c r="C25" s="43"/>
      <c r="D25" s="43"/>
      <c r="E25" s="43"/>
      <c r="F25" s="43"/>
      <c r="G25" s="43"/>
      <c r="H25" s="43"/>
      <c r="I25" s="43"/>
      <c r="J25" s="43"/>
      <c r="K25" s="43"/>
      <c r="L25" s="43"/>
      <c r="M25" s="43"/>
    </row>
    <row r="26" spans="1:13" x14ac:dyDescent="0.35">
      <c r="A26" s="43"/>
      <c r="B26" s="43"/>
      <c r="C26" s="43"/>
      <c r="D26" s="43"/>
      <c r="E26" s="43"/>
      <c r="F26" s="43"/>
      <c r="G26" s="43"/>
      <c r="H26" s="43"/>
      <c r="I26" s="43"/>
      <c r="J26" s="43"/>
      <c r="K26" s="43"/>
      <c r="L26" s="43"/>
      <c r="M26" s="43"/>
    </row>
    <row r="27" spans="1:13" x14ac:dyDescent="0.35">
      <c r="A27" s="43"/>
      <c r="B27" s="43"/>
      <c r="C27" s="43"/>
      <c r="D27" s="43"/>
      <c r="E27" s="43"/>
      <c r="F27" s="43"/>
      <c r="G27" s="43"/>
      <c r="H27" s="43"/>
      <c r="I27" s="43"/>
      <c r="J27" s="43"/>
      <c r="K27" s="43"/>
      <c r="L27" s="43"/>
      <c r="M27" s="43"/>
    </row>
    <row r="28" spans="1:13" x14ac:dyDescent="0.35">
      <c r="A28" s="43"/>
      <c r="B28" s="43"/>
      <c r="C28" s="43"/>
      <c r="D28" s="43"/>
      <c r="E28" s="43"/>
      <c r="F28" s="43"/>
      <c r="G28" s="43"/>
      <c r="H28" s="43"/>
      <c r="I28" s="43"/>
      <c r="J28" s="43"/>
      <c r="K28" s="43"/>
      <c r="L28" s="43"/>
      <c r="M28" s="43"/>
    </row>
    <row r="29" spans="1:13" x14ac:dyDescent="0.35">
      <c r="A29" s="43"/>
      <c r="B29" s="43"/>
      <c r="C29" s="43"/>
      <c r="D29" s="43"/>
      <c r="E29" s="43"/>
      <c r="F29" s="43"/>
      <c r="G29" s="43"/>
      <c r="H29" s="43"/>
      <c r="I29" s="43"/>
      <c r="J29" s="43"/>
      <c r="K29" s="43"/>
      <c r="L29" s="43"/>
      <c r="M29" s="43"/>
    </row>
    <row r="30" spans="1:13" x14ac:dyDescent="0.35">
      <c r="A30" s="43"/>
      <c r="B30" s="43"/>
      <c r="C30" s="43"/>
      <c r="D30" s="43"/>
      <c r="E30" s="43"/>
      <c r="F30" s="43"/>
      <c r="G30" s="43"/>
      <c r="H30" s="43"/>
      <c r="I30" s="43"/>
      <c r="J30" s="43"/>
      <c r="K30" s="43"/>
      <c r="L30" s="43"/>
      <c r="M30" s="43"/>
    </row>
    <row r="31" spans="1:13" x14ac:dyDescent="0.35">
      <c r="A31" s="43"/>
      <c r="B31" s="43"/>
      <c r="C31" s="43"/>
      <c r="D31" s="43"/>
      <c r="E31" s="43"/>
      <c r="F31" s="43"/>
      <c r="G31" s="43"/>
      <c r="H31" s="43"/>
      <c r="I31" s="43"/>
      <c r="J31" s="43"/>
      <c r="K31" s="43"/>
      <c r="L31" s="43"/>
      <c r="M31" s="43"/>
    </row>
    <row r="32" spans="1:13" x14ac:dyDescent="0.35">
      <c r="A32" s="43"/>
      <c r="B32" s="43"/>
      <c r="C32" s="43"/>
      <c r="D32" s="43"/>
      <c r="E32" s="43"/>
      <c r="F32" s="43"/>
      <c r="G32" s="43"/>
      <c r="H32" s="43"/>
      <c r="I32" s="43"/>
      <c r="J32" s="43"/>
      <c r="K32" s="43"/>
      <c r="L32" s="43"/>
      <c r="M32" s="43"/>
    </row>
    <row r="33" spans="1:13" x14ac:dyDescent="0.35">
      <c r="A33" s="43"/>
      <c r="B33" s="43"/>
      <c r="C33" s="43"/>
      <c r="D33" s="43"/>
      <c r="E33" s="43"/>
      <c r="F33" s="43"/>
      <c r="G33" s="43"/>
      <c r="H33" s="43"/>
      <c r="I33" s="43"/>
      <c r="J33" s="43"/>
      <c r="K33" s="43"/>
      <c r="L33" s="43"/>
      <c r="M33" s="43"/>
    </row>
    <row r="34" spans="1:13" x14ac:dyDescent="0.35">
      <c r="A34" s="43"/>
      <c r="B34" s="43"/>
      <c r="C34" s="43"/>
      <c r="D34" s="43"/>
      <c r="E34" s="43"/>
      <c r="F34" s="43"/>
      <c r="G34" s="43"/>
      <c r="H34" s="43"/>
      <c r="I34" s="43"/>
      <c r="J34" s="43"/>
      <c r="K34" s="43"/>
      <c r="L34" s="43"/>
      <c r="M34" s="43"/>
    </row>
    <row r="35" spans="1:13" x14ac:dyDescent="0.35">
      <c r="A35" s="43"/>
      <c r="B35" s="43"/>
      <c r="C35" s="43"/>
      <c r="D35" s="43"/>
      <c r="E35" s="43"/>
      <c r="F35" s="43"/>
      <c r="G35" s="43"/>
      <c r="H35" s="43"/>
      <c r="I35" s="43"/>
      <c r="J35" s="43"/>
      <c r="K35" s="43"/>
      <c r="L35" s="43"/>
      <c r="M35" s="43"/>
    </row>
    <row r="36" spans="1:13" x14ac:dyDescent="0.35">
      <c r="A36" s="43"/>
      <c r="B36" s="43"/>
      <c r="C36" s="43"/>
      <c r="D36" s="43"/>
      <c r="E36" s="43"/>
      <c r="F36" s="43"/>
      <c r="G36" s="43"/>
      <c r="H36" s="43"/>
      <c r="I36" s="43"/>
      <c r="J36" s="43"/>
      <c r="K36" s="43"/>
      <c r="L36" s="43"/>
      <c r="M36" s="43"/>
    </row>
    <row r="37" spans="1:13" x14ac:dyDescent="0.35">
      <c r="A37" s="43"/>
      <c r="B37" s="43"/>
      <c r="C37" s="43"/>
      <c r="D37" s="43"/>
      <c r="E37" s="43"/>
      <c r="F37" s="43"/>
      <c r="G37" s="43"/>
      <c r="H37" s="43"/>
      <c r="I37" s="43"/>
      <c r="J37" s="43"/>
      <c r="K37" s="43"/>
      <c r="L37" s="43"/>
      <c r="M37" s="43"/>
    </row>
    <row r="38" spans="1:13" x14ac:dyDescent="0.35">
      <c r="A38" s="43"/>
      <c r="B38" s="43"/>
      <c r="C38" s="43"/>
      <c r="D38" s="43"/>
      <c r="E38" s="43"/>
      <c r="F38" s="43"/>
      <c r="G38" s="43"/>
      <c r="H38" s="43"/>
      <c r="I38" s="43"/>
      <c r="J38" s="43"/>
      <c r="K38" s="43"/>
      <c r="L38" s="43"/>
      <c r="M38" s="43"/>
    </row>
    <row r="39" spans="1:13" x14ac:dyDescent="0.35">
      <c r="A39" s="43"/>
      <c r="B39" s="43"/>
      <c r="C39" s="43"/>
      <c r="D39" s="43"/>
      <c r="E39" s="43"/>
      <c r="F39" s="43"/>
      <c r="G39" s="43"/>
      <c r="H39" s="43"/>
      <c r="I39" s="43"/>
      <c r="J39" s="43"/>
      <c r="K39" s="43"/>
      <c r="L39" s="43"/>
      <c r="M39" s="43"/>
    </row>
    <row r="40" spans="1:13" x14ac:dyDescent="0.35">
      <c r="A40" s="43"/>
      <c r="B40" s="43"/>
      <c r="C40" s="43"/>
      <c r="D40" s="43"/>
      <c r="E40" s="43"/>
      <c r="F40" s="43"/>
      <c r="G40" s="43"/>
      <c r="H40" s="43"/>
      <c r="I40" s="43"/>
      <c r="J40" s="43"/>
      <c r="K40" s="43"/>
      <c r="L40" s="43"/>
      <c r="M40" s="43"/>
    </row>
    <row r="41" spans="1:13" x14ac:dyDescent="0.35">
      <c r="A41" s="43"/>
      <c r="B41" s="43"/>
      <c r="C41" s="43"/>
      <c r="D41" s="43"/>
      <c r="E41" s="43"/>
      <c r="F41" s="43"/>
      <c r="G41" s="43"/>
      <c r="H41" s="43"/>
      <c r="I41" s="43"/>
      <c r="J41" s="43"/>
      <c r="K41" s="43"/>
      <c r="L41" s="43"/>
      <c r="M41" s="43"/>
    </row>
    <row r="42" spans="1:13" x14ac:dyDescent="0.35">
      <c r="A42" s="43"/>
      <c r="B42" s="43"/>
      <c r="C42" s="43"/>
      <c r="D42" s="43"/>
      <c r="E42" s="43"/>
      <c r="F42" s="43"/>
      <c r="G42" s="43"/>
      <c r="H42" s="43"/>
      <c r="I42" s="43"/>
      <c r="J42" s="43"/>
      <c r="K42" s="43"/>
      <c r="L42" s="43"/>
      <c r="M42" s="43"/>
    </row>
    <row r="43" spans="1:13" x14ac:dyDescent="0.35">
      <c r="A43" s="43"/>
      <c r="B43" s="43"/>
      <c r="C43" s="43"/>
      <c r="D43" s="43"/>
      <c r="E43" s="43"/>
      <c r="F43" s="43"/>
      <c r="G43" s="43"/>
      <c r="H43" s="43"/>
      <c r="I43" s="43"/>
      <c r="J43" s="43"/>
      <c r="K43" s="43"/>
      <c r="L43" s="43"/>
      <c r="M43" s="43"/>
    </row>
    <row r="44" spans="1:13" x14ac:dyDescent="0.35">
      <c r="A44" s="43"/>
      <c r="B44" s="43"/>
      <c r="C44" s="43"/>
      <c r="D44" s="43"/>
      <c r="E44" s="43"/>
      <c r="F44" s="43"/>
      <c r="G44" s="43"/>
      <c r="H44" s="43"/>
      <c r="I44" s="43"/>
      <c r="J44" s="43"/>
      <c r="K44" s="43"/>
      <c r="L44" s="43"/>
      <c r="M44" s="43"/>
    </row>
    <row r="45" spans="1:13" x14ac:dyDescent="0.35">
      <c r="A45" s="43"/>
      <c r="B45" s="43"/>
      <c r="C45" s="43"/>
      <c r="D45" s="43"/>
      <c r="E45" s="43"/>
      <c r="F45" s="43"/>
      <c r="G45" s="43"/>
      <c r="H45" s="43"/>
      <c r="I45" s="43"/>
      <c r="J45" s="43"/>
      <c r="K45" s="43"/>
      <c r="L45" s="43"/>
      <c r="M45" s="43"/>
    </row>
    <row r="46" spans="1:13" x14ac:dyDescent="0.35">
      <c r="A46" s="43"/>
      <c r="B46" s="43"/>
      <c r="C46" s="43"/>
      <c r="D46" s="43"/>
      <c r="E46" s="43"/>
      <c r="F46" s="43"/>
      <c r="G46" s="43"/>
      <c r="H46" s="43"/>
      <c r="I46" s="43"/>
      <c r="J46" s="43"/>
      <c r="K46" s="43"/>
      <c r="L46" s="43"/>
      <c r="M46" s="43"/>
    </row>
    <row r="47" spans="1:13" x14ac:dyDescent="0.35">
      <c r="A47" s="43"/>
      <c r="B47" s="43"/>
      <c r="C47" s="43"/>
      <c r="D47" s="43"/>
      <c r="E47" s="43"/>
      <c r="F47" s="43"/>
      <c r="G47" s="43"/>
      <c r="H47" s="43"/>
      <c r="I47" s="43"/>
      <c r="J47" s="43"/>
      <c r="K47" s="43"/>
      <c r="L47" s="43"/>
      <c r="M47" s="43"/>
    </row>
    <row r="48" spans="1:13" x14ac:dyDescent="0.35">
      <c r="A48" s="43"/>
      <c r="B48" s="43"/>
      <c r="C48" s="43"/>
      <c r="D48" s="43"/>
      <c r="E48" s="43"/>
      <c r="F48" s="43"/>
      <c r="G48" s="43"/>
      <c r="H48" s="43"/>
      <c r="I48" s="43"/>
      <c r="J48" s="43"/>
      <c r="K48" s="43"/>
      <c r="L48" s="43"/>
      <c r="M48" s="43"/>
    </row>
    <row r="49" spans="1:13" x14ac:dyDescent="0.35">
      <c r="A49" s="43"/>
      <c r="B49" s="43"/>
      <c r="C49" s="43"/>
      <c r="D49" s="43"/>
      <c r="E49" s="43"/>
      <c r="F49" s="43"/>
      <c r="G49" s="43"/>
      <c r="H49" s="43"/>
      <c r="I49" s="43"/>
      <c r="J49" s="43"/>
      <c r="K49" s="43"/>
      <c r="L49" s="43"/>
      <c r="M49" s="43"/>
    </row>
    <row r="50" spans="1:13" x14ac:dyDescent="0.35">
      <c r="A50" s="43"/>
      <c r="B50" s="43"/>
      <c r="C50" s="43"/>
      <c r="D50" s="43"/>
      <c r="E50" s="43"/>
      <c r="F50" s="43"/>
      <c r="G50" s="43"/>
      <c r="H50" s="43"/>
      <c r="I50" s="43"/>
      <c r="J50" s="43"/>
      <c r="K50" s="43"/>
      <c r="L50" s="43"/>
      <c r="M50" s="43"/>
    </row>
    <row r="51" spans="1:13" x14ac:dyDescent="0.35">
      <c r="A51" s="43"/>
      <c r="B51" s="43"/>
      <c r="C51" s="43"/>
      <c r="D51" s="43"/>
      <c r="E51" s="43"/>
      <c r="F51" s="43"/>
      <c r="G51" s="43"/>
      <c r="H51" s="43"/>
      <c r="I51" s="43"/>
      <c r="J51" s="43"/>
      <c r="K51" s="43"/>
      <c r="L51" s="43"/>
      <c r="M51" s="43"/>
    </row>
    <row r="52" spans="1:13" x14ac:dyDescent="0.35">
      <c r="A52" s="43"/>
      <c r="B52" s="43"/>
      <c r="C52" s="43"/>
      <c r="D52" s="43"/>
      <c r="E52" s="43"/>
      <c r="F52" s="43"/>
      <c r="G52" s="43"/>
      <c r="H52" s="43"/>
      <c r="I52" s="43"/>
      <c r="J52" s="43"/>
      <c r="K52" s="43"/>
      <c r="L52" s="43"/>
      <c r="M52" s="43"/>
    </row>
    <row r="53" spans="1:13" x14ac:dyDescent="0.35">
      <c r="A53" s="43"/>
      <c r="B53" s="43"/>
      <c r="C53" s="43"/>
      <c r="D53" s="43"/>
      <c r="E53" s="43"/>
      <c r="F53" s="43"/>
      <c r="G53" s="43"/>
      <c r="H53" s="43"/>
      <c r="I53" s="43"/>
      <c r="J53" s="43"/>
      <c r="K53" s="43"/>
      <c r="L53" s="43"/>
      <c r="M53" s="43"/>
    </row>
    <row r="54" spans="1:13" x14ac:dyDescent="0.35">
      <c r="A54" s="43"/>
      <c r="B54" s="43"/>
      <c r="C54" s="43"/>
      <c r="D54" s="43"/>
      <c r="E54" s="43"/>
      <c r="F54" s="43"/>
      <c r="G54" s="43"/>
      <c r="H54" s="43"/>
      <c r="I54" s="43"/>
      <c r="J54" s="43"/>
      <c r="K54" s="43"/>
      <c r="L54" s="43"/>
      <c r="M54" s="43"/>
    </row>
    <row r="55" spans="1:13" x14ac:dyDescent="0.35">
      <c r="A55" s="43"/>
      <c r="B55" s="43"/>
      <c r="C55" s="43"/>
      <c r="D55" s="43"/>
      <c r="E55" s="43"/>
      <c r="F55" s="43"/>
      <c r="G55" s="43"/>
      <c r="H55" s="43"/>
      <c r="I55" s="43"/>
      <c r="J55" s="43"/>
      <c r="K55" s="43"/>
      <c r="L55" s="43"/>
      <c r="M55" s="43"/>
    </row>
    <row r="56" spans="1:13" x14ac:dyDescent="0.35">
      <c r="A56" s="43"/>
      <c r="B56" s="43"/>
      <c r="C56" s="43"/>
      <c r="D56" s="43"/>
      <c r="E56" s="43"/>
      <c r="F56" s="43"/>
      <c r="G56" s="43"/>
      <c r="H56" s="43"/>
      <c r="I56" s="43"/>
      <c r="J56" s="43"/>
      <c r="K56" s="43"/>
      <c r="L56" s="43"/>
      <c r="M56" s="43"/>
    </row>
    <row r="57" spans="1:13" x14ac:dyDescent="0.35">
      <c r="A57" s="43"/>
      <c r="B57" s="43"/>
      <c r="C57" s="43"/>
      <c r="D57" s="43"/>
      <c r="E57" s="43"/>
      <c r="F57" s="43"/>
      <c r="G57" s="43"/>
      <c r="H57" s="43"/>
      <c r="I57" s="43"/>
      <c r="J57" s="43"/>
      <c r="K57" s="43"/>
      <c r="L57" s="43"/>
      <c r="M57" s="43"/>
    </row>
    <row r="58" spans="1:13" x14ac:dyDescent="0.35">
      <c r="A58" s="43"/>
      <c r="B58" s="43"/>
      <c r="C58" s="43"/>
      <c r="D58" s="43"/>
      <c r="E58" s="43"/>
      <c r="F58" s="43"/>
      <c r="G58" s="43"/>
      <c r="H58" s="43"/>
      <c r="I58" s="43"/>
      <c r="J58" s="43"/>
      <c r="K58" s="43"/>
      <c r="L58" s="43"/>
      <c r="M58" s="43"/>
    </row>
    <row r="59" spans="1:13" x14ac:dyDescent="0.35">
      <c r="A59" s="43"/>
      <c r="B59" s="43"/>
      <c r="C59" s="43"/>
      <c r="D59" s="43"/>
      <c r="E59" s="43"/>
      <c r="F59" s="43"/>
      <c r="G59" s="43"/>
      <c r="H59" s="43"/>
      <c r="I59" s="43"/>
      <c r="J59" s="43"/>
      <c r="K59" s="43"/>
      <c r="L59" s="43"/>
      <c r="M59" s="43"/>
    </row>
    <row r="60" spans="1:13" x14ac:dyDescent="0.35">
      <c r="A60" s="43"/>
      <c r="B60" s="43"/>
      <c r="C60" s="43"/>
      <c r="D60" s="43"/>
      <c r="E60" s="43"/>
      <c r="F60" s="43"/>
      <c r="G60" s="43"/>
      <c r="H60" s="43"/>
      <c r="I60" s="43"/>
      <c r="J60" s="43"/>
      <c r="K60" s="43"/>
      <c r="L60" s="43"/>
      <c r="M60" s="43"/>
    </row>
    <row r="61" spans="1:13" x14ac:dyDescent="0.35">
      <c r="A61" s="43"/>
      <c r="B61" s="43"/>
      <c r="C61" s="43"/>
      <c r="D61" s="43"/>
      <c r="E61" s="43"/>
      <c r="F61" s="43"/>
      <c r="G61" s="43"/>
      <c r="H61" s="43"/>
      <c r="I61" s="43"/>
      <c r="J61" s="43"/>
      <c r="K61" s="43"/>
      <c r="L61" s="43"/>
      <c r="M61" s="43"/>
    </row>
    <row r="62" spans="1:13" x14ac:dyDescent="0.35">
      <c r="A62" s="43"/>
      <c r="B62" s="43"/>
      <c r="C62" s="43"/>
      <c r="D62" s="43"/>
      <c r="E62" s="43"/>
      <c r="F62" s="43"/>
      <c r="G62" s="43"/>
      <c r="H62" s="43"/>
      <c r="I62" s="43"/>
      <c r="J62" s="43"/>
      <c r="K62" s="43"/>
      <c r="L62" s="43"/>
      <c r="M62" s="43"/>
    </row>
    <row r="63" spans="1:13" x14ac:dyDescent="0.35">
      <c r="A63" s="43"/>
      <c r="B63" s="43"/>
      <c r="C63" s="43"/>
      <c r="D63" s="43"/>
      <c r="E63" s="43"/>
      <c r="F63" s="43"/>
      <c r="G63" s="43"/>
      <c r="H63" s="43"/>
      <c r="I63" s="43"/>
      <c r="J63" s="43"/>
      <c r="K63" s="43"/>
      <c r="L63" s="43"/>
      <c r="M63" s="43"/>
    </row>
    <row r="64" spans="1:13" x14ac:dyDescent="0.35">
      <c r="A64" s="43"/>
      <c r="B64" s="43"/>
      <c r="C64" s="43"/>
      <c r="D64" s="43"/>
      <c r="E64" s="43"/>
      <c r="F64" s="43"/>
      <c r="G64" s="43"/>
      <c r="H64" s="43"/>
      <c r="I64" s="43"/>
      <c r="J64" s="43"/>
      <c r="K64" s="43"/>
      <c r="L64" s="43"/>
      <c r="M64" s="43"/>
    </row>
    <row r="65" spans="1:13" x14ac:dyDescent="0.35">
      <c r="A65" s="43"/>
      <c r="B65" s="43"/>
      <c r="C65" s="43"/>
      <c r="D65" s="43"/>
      <c r="E65" s="43"/>
      <c r="F65" s="43"/>
      <c r="G65" s="43"/>
      <c r="H65" s="43"/>
      <c r="I65" s="43"/>
      <c r="J65" s="43"/>
      <c r="K65" s="43"/>
      <c r="L65" s="43"/>
      <c r="M65" s="43"/>
    </row>
    <row r="66" spans="1:13" x14ac:dyDescent="0.35">
      <c r="A66" s="43"/>
      <c r="B66" s="43"/>
      <c r="C66" s="43"/>
      <c r="D66" s="43"/>
      <c r="E66" s="43"/>
      <c r="F66" s="43"/>
      <c r="G66" s="43"/>
      <c r="H66" s="43"/>
      <c r="I66" s="43"/>
      <c r="J66" s="43"/>
      <c r="K66" s="43"/>
      <c r="L66" s="43"/>
      <c r="M66" s="43"/>
    </row>
    <row r="67" spans="1:13" x14ac:dyDescent="0.35">
      <c r="A67" s="43"/>
      <c r="B67" s="43"/>
      <c r="C67" s="43"/>
      <c r="D67" s="43"/>
      <c r="E67" s="43"/>
      <c r="F67" s="43"/>
      <c r="G67" s="43"/>
      <c r="H67" s="43"/>
      <c r="I67" s="43"/>
      <c r="J67" s="43"/>
      <c r="K67" s="43"/>
      <c r="L67" s="43"/>
      <c r="M67" s="43"/>
    </row>
    <row r="68" spans="1:13" x14ac:dyDescent="0.35">
      <c r="A68" s="43"/>
      <c r="B68" s="43"/>
      <c r="C68" s="43"/>
      <c r="D68" s="43"/>
      <c r="E68" s="43"/>
      <c r="F68" s="43"/>
      <c r="G68" s="43"/>
      <c r="H68" s="43"/>
      <c r="I68" s="43"/>
      <c r="J68" s="43"/>
      <c r="K68" s="43"/>
      <c r="L68" s="43"/>
      <c r="M68" s="43"/>
    </row>
    <row r="69" spans="1:13" x14ac:dyDescent="0.35">
      <c r="A69" s="43"/>
      <c r="B69" s="43"/>
      <c r="C69" s="43"/>
      <c r="D69" s="43"/>
      <c r="E69" s="43"/>
      <c r="F69" s="43"/>
      <c r="G69" s="43"/>
      <c r="H69" s="43"/>
      <c r="I69" s="43"/>
      <c r="J69" s="43"/>
      <c r="K69" s="43"/>
      <c r="L69" s="43"/>
      <c r="M69" s="43"/>
    </row>
    <row r="70" spans="1:13" x14ac:dyDescent="0.35">
      <c r="A70" s="43"/>
      <c r="B70" s="43"/>
      <c r="C70" s="43"/>
      <c r="D70" s="43"/>
      <c r="E70" s="43"/>
      <c r="F70" s="43"/>
      <c r="G70" s="43"/>
      <c r="H70" s="43"/>
      <c r="I70" s="43"/>
      <c r="J70" s="43"/>
      <c r="K70" s="43"/>
      <c r="L70" s="43"/>
      <c r="M70" s="43"/>
    </row>
    <row r="71" spans="1:13" x14ac:dyDescent="0.35">
      <c r="A71" s="43"/>
      <c r="B71" s="43"/>
      <c r="C71" s="43"/>
      <c r="D71" s="43"/>
      <c r="E71" s="43"/>
      <c r="F71" s="43"/>
      <c r="G71" s="43"/>
      <c r="H71" s="43"/>
      <c r="I71" s="43"/>
      <c r="J71" s="43"/>
      <c r="K71" s="43"/>
      <c r="L71" s="43"/>
      <c r="M71" s="43"/>
    </row>
    <row r="72" spans="1:13" x14ac:dyDescent="0.35">
      <c r="A72" s="43"/>
      <c r="B72" s="43"/>
      <c r="C72" s="43"/>
      <c r="D72" s="43"/>
      <c r="E72" s="43"/>
      <c r="F72" s="43"/>
      <c r="G72" s="43"/>
      <c r="H72" s="43"/>
      <c r="I72" s="43"/>
      <c r="J72" s="43"/>
      <c r="K72" s="43"/>
      <c r="L72" s="43"/>
      <c r="M72" s="43"/>
    </row>
    <row r="73" spans="1:13" x14ac:dyDescent="0.35">
      <c r="A73" s="43"/>
      <c r="B73" s="43"/>
      <c r="C73" s="43"/>
      <c r="D73" s="43"/>
      <c r="E73" s="43"/>
      <c r="F73" s="43"/>
      <c r="G73" s="43"/>
      <c r="H73" s="43"/>
      <c r="I73" s="43"/>
      <c r="J73" s="43"/>
      <c r="K73" s="43"/>
      <c r="L73" s="43"/>
      <c r="M73" s="43"/>
    </row>
    <row r="74" spans="1:13" x14ac:dyDescent="0.35">
      <c r="A74" s="43"/>
      <c r="B74" s="43"/>
      <c r="C74" s="43"/>
      <c r="D74" s="43"/>
      <c r="E74" s="43"/>
      <c r="F74" s="43"/>
      <c r="G74" s="43"/>
      <c r="H74" s="43"/>
      <c r="I74" s="43"/>
      <c r="J74" s="43"/>
      <c r="K74" s="43"/>
      <c r="L74" s="43"/>
      <c r="M74" s="43"/>
    </row>
    <row r="75" spans="1:13" x14ac:dyDescent="0.35">
      <c r="A75" s="43"/>
      <c r="B75" s="43"/>
      <c r="C75" s="43"/>
      <c r="D75" s="43"/>
      <c r="E75" s="43"/>
      <c r="F75" s="43"/>
      <c r="G75" s="43"/>
      <c r="H75" s="43"/>
      <c r="I75" s="43"/>
      <c r="J75" s="43"/>
      <c r="K75" s="43"/>
      <c r="L75" s="43"/>
      <c r="M75" s="43"/>
    </row>
    <row r="76" spans="1:13" x14ac:dyDescent="0.35">
      <c r="A76" s="43"/>
      <c r="B76" s="43"/>
      <c r="C76" s="43"/>
      <c r="D76" s="43"/>
      <c r="E76" s="43"/>
      <c r="F76" s="43"/>
      <c r="G76" s="43"/>
      <c r="H76" s="43"/>
      <c r="I76" s="43"/>
      <c r="J76" s="43"/>
      <c r="K76" s="43"/>
      <c r="L76" s="43"/>
      <c r="M76" s="43"/>
    </row>
    <row r="77" spans="1:13" x14ac:dyDescent="0.35">
      <c r="A77" s="43"/>
      <c r="B77" s="43"/>
      <c r="C77" s="43"/>
      <c r="D77" s="43"/>
      <c r="E77" s="43"/>
      <c r="F77" s="43"/>
      <c r="G77" s="43"/>
      <c r="H77" s="43"/>
      <c r="I77" s="43"/>
      <c r="J77" s="43"/>
      <c r="K77" s="43"/>
      <c r="L77" s="43"/>
      <c r="M77" s="43"/>
    </row>
    <row r="78" spans="1:13" x14ac:dyDescent="0.35">
      <c r="A78" s="43"/>
      <c r="B78" s="43"/>
      <c r="C78" s="43"/>
      <c r="D78" s="43"/>
      <c r="E78" s="43"/>
      <c r="F78" s="43"/>
      <c r="G78" s="43"/>
      <c r="H78" s="43"/>
      <c r="I78" s="43"/>
      <c r="J78" s="43"/>
      <c r="K78" s="43"/>
      <c r="L78" s="43"/>
      <c r="M78" s="43"/>
    </row>
    <row r="79" spans="1:13" x14ac:dyDescent="0.35">
      <c r="A79" s="43"/>
      <c r="B79" s="43"/>
      <c r="C79" s="43"/>
      <c r="D79" s="43"/>
      <c r="E79" s="43"/>
      <c r="F79" s="43"/>
      <c r="G79" s="43"/>
      <c r="H79" s="43"/>
      <c r="I79" s="43"/>
      <c r="J79" s="43"/>
      <c r="K79" s="43"/>
      <c r="L79" s="43"/>
      <c r="M79" s="43"/>
    </row>
    <row r="80" spans="1:13" x14ac:dyDescent="0.35">
      <c r="A80" s="43"/>
      <c r="B80" s="43"/>
      <c r="C80" s="43"/>
      <c r="D80" s="43"/>
      <c r="E80" s="43"/>
      <c r="F80" s="43"/>
      <c r="G80" s="43"/>
      <c r="H80" s="43"/>
      <c r="I80" s="43"/>
      <c r="J80" s="43"/>
      <c r="K80" s="43"/>
      <c r="L80" s="43"/>
      <c r="M80" s="43"/>
    </row>
    <row r="81" spans="1:13" x14ac:dyDescent="0.35">
      <c r="A81" s="43"/>
      <c r="B81" s="43"/>
      <c r="C81" s="43"/>
      <c r="D81" s="43"/>
      <c r="E81" s="43"/>
      <c r="F81" s="43"/>
      <c r="G81" s="43"/>
      <c r="H81" s="43"/>
      <c r="I81" s="43"/>
      <c r="J81" s="43"/>
      <c r="K81" s="43"/>
      <c r="L81" s="43"/>
      <c r="M81" s="43"/>
    </row>
    <row r="82" spans="1:13" x14ac:dyDescent="0.35">
      <c r="A82" s="43"/>
      <c r="B82" s="43"/>
      <c r="C82" s="43"/>
      <c r="D82" s="43"/>
      <c r="E82" s="43"/>
      <c r="F82" s="43"/>
      <c r="G82" s="43"/>
      <c r="H82" s="43"/>
      <c r="I82" s="43"/>
      <c r="J82" s="43"/>
      <c r="K82" s="43"/>
      <c r="L82" s="43"/>
      <c r="M82" s="43"/>
    </row>
    <row r="83" spans="1:13" x14ac:dyDescent="0.35">
      <c r="A83" s="43"/>
      <c r="B83" s="43"/>
      <c r="C83" s="43"/>
      <c r="D83" s="43"/>
      <c r="E83" s="43"/>
      <c r="F83" s="43"/>
      <c r="G83" s="43"/>
      <c r="H83" s="43"/>
      <c r="I83" s="43"/>
      <c r="J83" s="43"/>
      <c r="K83" s="43"/>
      <c r="L83" s="43"/>
      <c r="M83" s="43"/>
    </row>
    <row r="84" spans="1:13" x14ac:dyDescent="0.35">
      <c r="A84" s="43"/>
      <c r="B84" s="43"/>
      <c r="C84" s="43"/>
      <c r="D84" s="43"/>
      <c r="E84" s="43"/>
      <c r="F84" s="43"/>
      <c r="G84" s="43"/>
      <c r="H84" s="43"/>
      <c r="I84" s="43"/>
      <c r="J84" s="43"/>
      <c r="K84" s="43"/>
      <c r="L84" s="43"/>
      <c r="M84" s="43"/>
    </row>
    <row r="85" spans="1:13" x14ac:dyDescent="0.35">
      <c r="A85" s="43"/>
      <c r="B85" s="43"/>
      <c r="C85" s="43"/>
      <c r="D85" s="43"/>
      <c r="E85" s="43"/>
      <c r="F85" s="43"/>
      <c r="G85" s="43"/>
      <c r="H85" s="43"/>
      <c r="I85" s="43"/>
      <c r="J85" s="43"/>
      <c r="K85" s="43"/>
      <c r="L85" s="43"/>
      <c r="M85" s="43"/>
    </row>
    <row r="86" spans="1:13" x14ac:dyDescent="0.35">
      <c r="A86" s="43"/>
      <c r="B86" s="43"/>
      <c r="C86" s="43"/>
      <c r="D86" s="43"/>
      <c r="E86" s="43"/>
      <c r="F86" s="43"/>
      <c r="G86" s="43"/>
      <c r="H86" s="43"/>
      <c r="I86" s="43"/>
      <c r="J86" s="43"/>
      <c r="K86" s="43"/>
      <c r="L86" s="43"/>
      <c r="M86" s="43"/>
    </row>
    <row r="87" spans="1:13" x14ac:dyDescent="0.35">
      <c r="A87" s="43"/>
      <c r="B87" s="43"/>
      <c r="C87" s="43"/>
      <c r="D87" s="43"/>
      <c r="E87" s="43"/>
      <c r="F87" s="43"/>
      <c r="G87" s="43"/>
      <c r="H87" s="43"/>
      <c r="I87" s="43"/>
      <c r="J87" s="43"/>
      <c r="K87" s="43"/>
      <c r="L87" s="43"/>
      <c r="M87" s="43"/>
    </row>
    <row r="88" spans="1:13" x14ac:dyDescent="0.35">
      <c r="A88" s="43"/>
      <c r="B88" s="43"/>
      <c r="C88" s="43"/>
      <c r="D88" s="43"/>
      <c r="E88" s="43"/>
      <c r="F88" s="43"/>
      <c r="G88" s="43"/>
      <c r="H88" s="43"/>
      <c r="I88" s="43"/>
      <c r="J88" s="43"/>
      <c r="K88" s="43"/>
      <c r="L88" s="43"/>
      <c r="M88" s="43"/>
    </row>
    <row r="89" spans="1:13" x14ac:dyDescent="0.35">
      <c r="A89" s="43"/>
      <c r="B89" s="43"/>
      <c r="C89" s="43"/>
      <c r="D89" s="43"/>
      <c r="E89" s="43"/>
      <c r="F89" s="43"/>
      <c r="G89" s="43"/>
      <c r="H89" s="43"/>
      <c r="I89" s="43"/>
      <c r="J89" s="43"/>
      <c r="K89" s="43"/>
      <c r="L89" s="43"/>
      <c r="M89" s="43"/>
    </row>
    <row r="90" spans="1:13" x14ac:dyDescent="0.35">
      <c r="A90" s="43"/>
      <c r="B90" s="43"/>
      <c r="C90" s="43"/>
      <c r="D90" s="43"/>
      <c r="E90" s="43"/>
      <c r="F90" s="43"/>
      <c r="G90" s="43"/>
      <c r="H90" s="43"/>
      <c r="I90" s="43"/>
      <c r="J90" s="43"/>
      <c r="K90" s="43"/>
      <c r="L90" s="43"/>
      <c r="M90" s="43"/>
    </row>
    <row r="91" spans="1:13" x14ac:dyDescent="0.35">
      <c r="A91" s="43"/>
      <c r="B91" s="43"/>
      <c r="C91" s="43"/>
      <c r="D91" s="43"/>
      <c r="E91" s="43"/>
      <c r="F91" s="43"/>
      <c r="G91" s="43"/>
      <c r="H91" s="43"/>
      <c r="I91" s="43"/>
      <c r="J91" s="43"/>
      <c r="K91" s="43"/>
      <c r="L91" s="43"/>
      <c r="M91" s="43"/>
    </row>
    <row r="92" spans="1:13" x14ac:dyDescent="0.35">
      <c r="A92" s="43"/>
      <c r="B92" s="43"/>
      <c r="C92" s="43"/>
      <c r="D92" s="43"/>
      <c r="E92" s="43"/>
      <c r="F92" s="43"/>
      <c r="G92" s="43"/>
      <c r="H92" s="43"/>
      <c r="I92" s="43"/>
      <c r="J92" s="43"/>
      <c r="K92" s="43"/>
      <c r="L92" s="43"/>
      <c r="M92" s="43"/>
    </row>
    <row r="93" spans="1:13" x14ac:dyDescent="0.35">
      <c r="A93" s="43"/>
      <c r="B93" s="43"/>
      <c r="C93" s="43"/>
      <c r="D93" s="43"/>
      <c r="E93" s="43"/>
      <c r="F93" s="43"/>
      <c r="G93" s="43"/>
      <c r="H93" s="43"/>
      <c r="I93" s="43"/>
      <c r="J93" s="43"/>
      <c r="K93" s="43"/>
      <c r="L93" s="43"/>
      <c r="M93" s="43"/>
    </row>
    <row r="94" spans="1:13" x14ac:dyDescent="0.35">
      <c r="A94" s="43"/>
      <c r="B94" s="43"/>
      <c r="C94" s="43"/>
      <c r="D94" s="43"/>
      <c r="E94" s="43"/>
      <c r="F94" s="43"/>
      <c r="G94" s="43"/>
      <c r="H94" s="43"/>
      <c r="I94" s="43"/>
      <c r="J94" s="43"/>
      <c r="K94" s="43"/>
      <c r="L94" s="43"/>
      <c r="M94" s="43"/>
    </row>
    <row r="95" spans="1:13" x14ac:dyDescent="0.35">
      <c r="A95" s="43"/>
      <c r="B95" s="43"/>
      <c r="C95" s="43"/>
      <c r="D95" s="43"/>
      <c r="E95" s="43"/>
      <c r="F95" s="43"/>
      <c r="G95" s="43"/>
      <c r="H95" s="43"/>
      <c r="I95" s="43"/>
      <c r="J95" s="43"/>
      <c r="K95" s="43"/>
      <c r="L95" s="43"/>
      <c r="M95" s="43"/>
    </row>
    <row r="96" spans="1:13" x14ac:dyDescent="0.35">
      <c r="A96" s="43"/>
      <c r="B96" s="43"/>
      <c r="C96" s="43"/>
      <c r="D96" s="43"/>
      <c r="E96" s="43"/>
      <c r="F96" s="43"/>
      <c r="G96" s="43"/>
      <c r="H96" s="43"/>
      <c r="I96" s="43"/>
      <c r="J96" s="43"/>
      <c r="K96" s="43"/>
      <c r="L96" s="43"/>
      <c r="M96" s="43"/>
    </row>
    <row r="97" spans="1:13" x14ac:dyDescent="0.35">
      <c r="A97" s="43"/>
      <c r="B97" s="43"/>
      <c r="C97" s="43"/>
      <c r="D97" s="43"/>
      <c r="E97" s="43"/>
      <c r="F97" s="43"/>
      <c r="G97" s="43"/>
      <c r="H97" s="43"/>
      <c r="I97" s="43"/>
      <c r="J97" s="43"/>
      <c r="K97" s="43"/>
      <c r="L97" s="43"/>
      <c r="M97" s="43"/>
    </row>
    <row r="98" spans="1:13" x14ac:dyDescent="0.35">
      <c r="A98" s="43"/>
      <c r="B98" s="43"/>
      <c r="C98" s="43"/>
      <c r="D98" s="43"/>
      <c r="E98" s="43"/>
      <c r="F98" s="43"/>
      <c r="G98" s="43"/>
      <c r="H98" s="43"/>
      <c r="I98" s="43"/>
      <c r="J98" s="43"/>
      <c r="K98" s="43"/>
      <c r="L98" s="43"/>
      <c r="M98" s="43"/>
    </row>
    <row r="99" spans="1:13" x14ac:dyDescent="0.35">
      <c r="A99" s="43"/>
      <c r="B99" s="43"/>
      <c r="C99" s="43"/>
      <c r="D99" s="43"/>
      <c r="E99" s="43"/>
      <c r="F99" s="43"/>
      <c r="G99" s="43"/>
      <c r="H99" s="43"/>
      <c r="I99" s="43"/>
      <c r="J99" s="43"/>
      <c r="K99" s="43"/>
      <c r="L99" s="43"/>
      <c r="M99" s="43"/>
    </row>
    <row r="100" spans="1:13" x14ac:dyDescent="0.35">
      <c r="A100" s="43"/>
      <c r="B100" s="43"/>
      <c r="C100" s="43"/>
      <c r="D100" s="43"/>
      <c r="E100" s="43"/>
      <c r="F100" s="43"/>
      <c r="G100" s="43"/>
      <c r="H100" s="43"/>
      <c r="I100" s="43"/>
      <c r="J100" s="43"/>
      <c r="K100" s="43"/>
      <c r="L100" s="43"/>
      <c r="M100" s="43"/>
    </row>
    <row r="101" spans="1:13" x14ac:dyDescent="0.35">
      <c r="A101" s="43"/>
      <c r="B101" s="43"/>
      <c r="C101" s="43"/>
      <c r="D101" s="43"/>
      <c r="E101" s="43"/>
      <c r="F101" s="43"/>
      <c r="G101" s="43"/>
      <c r="H101" s="43"/>
      <c r="I101" s="43"/>
      <c r="J101" s="43"/>
      <c r="K101" s="43"/>
      <c r="L101" s="43"/>
      <c r="M101" s="43"/>
    </row>
    <row r="102" spans="1:13" x14ac:dyDescent="0.35">
      <c r="A102" s="43"/>
      <c r="B102" s="43"/>
      <c r="C102" s="43"/>
      <c r="D102" s="43"/>
      <c r="E102" s="43"/>
      <c r="F102" s="43"/>
      <c r="G102" s="43"/>
      <c r="H102" s="43"/>
      <c r="I102" s="43"/>
      <c r="J102" s="43"/>
      <c r="K102" s="43"/>
      <c r="L102" s="43"/>
      <c r="M102" s="43"/>
    </row>
    <row r="103" spans="1:13" x14ac:dyDescent="0.35">
      <c r="A103" s="43"/>
      <c r="B103" s="43"/>
      <c r="C103" s="43"/>
      <c r="D103" s="43"/>
      <c r="E103" s="43"/>
      <c r="F103" s="43"/>
      <c r="G103" s="43"/>
      <c r="H103" s="43"/>
      <c r="I103" s="43"/>
      <c r="J103" s="43"/>
      <c r="K103" s="43"/>
      <c r="L103" s="43"/>
      <c r="M103" s="43"/>
    </row>
    <row r="104" spans="1:13" x14ac:dyDescent="0.35">
      <c r="A104" s="43"/>
      <c r="B104" s="43"/>
      <c r="C104" s="43"/>
      <c r="D104" s="43"/>
      <c r="E104" s="43"/>
      <c r="F104" s="43"/>
      <c r="G104" s="43"/>
      <c r="H104" s="43"/>
      <c r="I104" s="43"/>
      <c r="J104" s="43"/>
      <c r="K104" s="43"/>
      <c r="L104" s="43"/>
      <c r="M104" s="43"/>
    </row>
    <row r="105" spans="1:13" x14ac:dyDescent="0.35">
      <c r="A105" s="43"/>
      <c r="B105" s="43"/>
      <c r="C105" s="43"/>
      <c r="D105" s="43"/>
      <c r="E105" s="43"/>
      <c r="F105" s="43"/>
      <c r="G105" s="43"/>
      <c r="H105" s="43"/>
      <c r="I105" s="43"/>
      <c r="J105" s="43"/>
      <c r="K105" s="43"/>
      <c r="L105" s="43"/>
      <c r="M105" s="43"/>
    </row>
    <row r="106" spans="1:13" x14ac:dyDescent="0.35">
      <c r="A106" s="43"/>
      <c r="B106" s="43"/>
      <c r="C106" s="43"/>
      <c r="D106" s="43"/>
      <c r="E106" s="43"/>
      <c r="F106" s="43"/>
      <c r="G106" s="43"/>
      <c r="H106" s="43"/>
      <c r="I106" s="43"/>
      <c r="J106" s="43"/>
      <c r="K106" s="43"/>
      <c r="L106" s="43"/>
      <c r="M106" s="43"/>
    </row>
    <row r="107" spans="1:13" x14ac:dyDescent="0.35">
      <c r="A107" s="43"/>
      <c r="B107" s="43"/>
      <c r="C107" s="43"/>
      <c r="D107" s="43"/>
      <c r="E107" s="43"/>
      <c r="F107" s="43"/>
      <c r="G107" s="43"/>
      <c r="H107" s="43"/>
      <c r="I107" s="43"/>
      <c r="J107" s="43"/>
      <c r="K107" s="43"/>
      <c r="L107" s="43"/>
      <c r="M107" s="43"/>
    </row>
    <row r="108" spans="1:13" x14ac:dyDescent="0.35">
      <c r="A108" s="43"/>
      <c r="B108" s="43"/>
      <c r="C108" s="43"/>
      <c r="D108" s="43"/>
      <c r="E108" s="43"/>
      <c r="F108" s="43"/>
      <c r="G108" s="43"/>
      <c r="H108" s="43"/>
      <c r="I108" s="43"/>
      <c r="J108" s="43"/>
      <c r="K108" s="43"/>
      <c r="L108" s="43"/>
      <c r="M108" s="43"/>
    </row>
    <row r="109" spans="1:13" x14ac:dyDescent="0.35">
      <c r="A109" s="43"/>
      <c r="B109" s="43"/>
      <c r="C109" s="43"/>
      <c r="D109" s="43"/>
      <c r="E109" s="43"/>
      <c r="F109" s="43"/>
      <c r="G109" s="43"/>
      <c r="H109" s="43"/>
      <c r="I109" s="43"/>
      <c r="J109" s="43"/>
      <c r="K109" s="43"/>
      <c r="L109" s="43"/>
      <c r="M109" s="43"/>
    </row>
    <row r="110" spans="1:13" x14ac:dyDescent="0.35">
      <c r="A110" s="43"/>
      <c r="B110" s="43"/>
      <c r="C110" s="43"/>
      <c r="D110" s="43"/>
      <c r="E110" s="43"/>
      <c r="F110" s="43"/>
      <c r="G110" s="43"/>
      <c r="H110" s="43"/>
      <c r="I110" s="43"/>
      <c r="J110" s="43"/>
      <c r="K110" s="43"/>
      <c r="L110" s="43"/>
      <c r="M110" s="43"/>
    </row>
    <row r="111" spans="1:13" x14ac:dyDescent="0.35">
      <c r="A111" s="43"/>
      <c r="B111" s="43"/>
      <c r="C111" s="43"/>
      <c r="D111" s="43"/>
      <c r="E111" s="43"/>
      <c r="F111" s="43"/>
      <c r="G111" s="43"/>
      <c r="H111" s="43"/>
      <c r="I111" s="43"/>
      <c r="J111" s="43"/>
      <c r="K111" s="43"/>
      <c r="L111" s="43"/>
      <c r="M111" s="43"/>
    </row>
    <row r="112" spans="1:13" x14ac:dyDescent="0.35">
      <c r="A112" s="43"/>
      <c r="B112" s="43"/>
      <c r="C112" s="43"/>
      <c r="D112" s="43"/>
      <c r="E112" s="43"/>
      <c r="F112" s="43"/>
      <c r="G112" s="43"/>
      <c r="H112" s="43"/>
      <c r="I112" s="43"/>
      <c r="J112" s="43"/>
      <c r="K112" s="43"/>
      <c r="L112" s="43"/>
      <c r="M112" s="43"/>
    </row>
    <row r="113" spans="1:13" x14ac:dyDescent="0.35">
      <c r="A113" s="43"/>
      <c r="B113" s="43"/>
      <c r="C113" s="43"/>
      <c r="D113" s="43"/>
      <c r="E113" s="43"/>
      <c r="F113" s="43"/>
      <c r="G113" s="43"/>
      <c r="H113" s="43"/>
      <c r="I113" s="43"/>
      <c r="J113" s="43"/>
      <c r="K113" s="43"/>
      <c r="L113" s="43"/>
      <c r="M113" s="43"/>
    </row>
    <row r="114" spans="1:13" x14ac:dyDescent="0.35">
      <c r="A114" s="43"/>
      <c r="B114" s="43"/>
      <c r="C114" s="43"/>
      <c r="D114" s="43"/>
      <c r="E114" s="43"/>
      <c r="F114" s="43"/>
      <c r="G114" s="43"/>
      <c r="H114" s="43"/>
      <c r="I114" s="43"/>
      <c r="J114" s="43"/>
      <c r="K114" s="43"/>
      <c r="L114" s="43"/>
      <c r="M114" s="43"/>
    </row>
    <row r="115" spans="1:13" x14ac:dyDescent="0.35">
      <c r="A115" s="43"/>
      <c r="B115" s="43"/>
      <c r="C115" s="43"/>
      <c r="D115" s="43"/>
      <c r="E115" s="43"/>
      <c r="F115" s="43"/>
      <c r="G115" s="43"/>
      <c r="H115" s="43"/>
      <c r="I115" s="43"/>
      <c r="J115" s="43"/>
      <c r="K115" s="43"/>
      <c r="L115" s="43"/>
      <c r="M115" s="43"/>
    </row>
    <row r="116" spans="1:13" x14ac:dyDescent="0.35">
      <c r="A116" s="43"/>
      <c r="B116" s="43"/>
      <c r="C116" s="43"/>
      <c r="D116" s="43"/>
      <c r="E116" s="43"/>
      <c r="F116" s="43"/>
      <c r="G116" s="43"/>
      <c r="H116" s="43"/>
      <c r="I116" s="43"/>
      <c r="J116" s="43"/>
      <c r="K116" s="43"/>
      <c r="L116" s="43"/>
      <c r="M116" s="43"/>
    </row>
    <row r="117" spans="1:13" x14ac:dyDescent="0.35">
      <c r="A117" s="43"/>
      <c r="B117" s="43"/>
      <c r="C117" s="43"/>
      <c r="D117" s="43"/>
      <c r="E117" s="43"/>
      <c r="F117" s="43"/>
      <c r="G117" s="43"/>
      <c r="H117" s="43"/>
      <c r="I117" s="43"/>
      <c r="J117" s="43"/>
      <c r="K117" s="43"/>
      <c r="L117" s="43"/>
      <c r="M117" s="43"/>
    </row>
    <row r="118" spans="1:13" x14ac:dyDescent="0.35">
      <c r="A118" s="43"/>
      <c r="B118" s="43"/>
      <c r="C118" s="43"/>
      <c r="D118" s="43"/>
      <c r="E118" s="43"/>
      <c r="F118" s="43"/>
      <c r="G118" s="43"/>
      <c r="H118" s="43"/>
      <c r="I118" s="43"/>
      <c r="J118" s="43"/>
      <c r="K118" s="43"/>
      <c r="L118" s="43"/>
      <c r="M118" s="43"/>
    </row>
    <row r="119" spans="1:13" x14ac:dyDescent="0.35">
      <c r="A119" s="43"/>
      <c r="B119" s="43"/>
      <c r="C119" s="43"/>
      <c r="D119" s="43"/>
      <c r="E119" s="43"/>
      <c r="F119" s="43"/>
      <c r="G119" s="43"/>
      <c r="H119" s="43"/>
      <c r="I119" s="43"/>
      <c r="J119" s="43"/>
      <c r="K119" s="43"/>
      <c r="L119" s="43"/>
      <c r="M119" s="43"/>
    </row>
    <row r="120" spans="1:13" x14ac:dyDescent="0.35">
      <c r="A120" s="43"/>
      <c r="B120" s="43"/>
      <c r="C120" s="43"/>
      <c r="D120" s="43"/>
      <c r="E120" s="43"/>
      <c r="F120" s="43"/>
      <c r="G120" s="43"/>
      <c r="H120" s="43"/>
      <c r="I120" s="43"/>
      <c r="J120" s="43"/>
      <c r="K120" s="43"/>
      <c r="L120" s="43"/>
      <c r="M120" s="43"/>
    </row>
    <row r="121" spans="1:13" x14ac:dyDescent="0.35">
      <c r="A121" s="43"/>
      <c r="B121" s="43"/>
      <c r="C121" s="43"/>
      <c r="D121" s="43"/>
      <c r="E121" s="43"/>
      <c r="F121" s="43"/>
      <c r="G121" s="43"/>
      <c r="H121" s="43"/>
      <c r="I121" s="43"/>
      <c r="J121" s="43"/>
      <c r="K121" s="43"/>
      <c r="L121" s="43"/>
      <c r="M121" s="43"/>
    </row>
    <row r="122" spans="1:13" x14ac:dyDescent="0.35">
      <c r="A122" s="43"/>
      <c r="B122" s="43"/>
      <c r="C122" s="43"/>
      <c r="D122" s="43"/>
      <c r="E122" s="43"/>
      <c r="F122" s="43"/>
      <c r="G122" s="43"/>
      <c r="H122" s="43"/>
      <c r="I122" s="43"/>
      <c r="J122" s="43"/>
      <c r="K122" s="43"/>
      <c r="L122" s="43"/>
      <c r="M122" s="43"/>
    </row>
    <row r="123" spans="1:13" x14ac:dyDescent="0.35">
      <c r="A123" s="43"/>
      <c r="B123" s="43"/>
      <c r="C123" s="43"/>
      <c r="D123" s="43"/>
      <c r="E123" s="43"/>
      <c r="F123" s="43"/>
      <c r="G123" s="43"/>
      <c r="H123" s="43"/>
      <c r="I123" s="43"/>
      <c r="J123" s="43"/>
      <c r="K123" s="43"/>
      <c r="L123" s="43"/>
      <c r="M123" s="43"/>
    </row>
    <row r="124" spans="1:13" x14ac:dyDescent="0.35">
      <c r="A124" s="43"/>
      <c r="B124" s="43"/>
      <c r="C124" s="43"/>
      <c r="D124" s="43"/>
      <c r="E124" s="43"/>
      <c r="F124" s="43"/>
      <c r="G124" s="43"/>
      <c r="H124" s="43"/>
      <c r="I124" s="43"/>
      <c r="J124" s="43"/>
      <c r="K124" s="43"/>
      <c r="L124" s="43"/>
      <c r="M124" s="43"/>
    </row>
    <row r="125" spans="1:13" x14ac:dyDescent="0.35">
      <c r="A125" s="43"/>
      <c r="B125" s="43"/>
      <c r="C125" s="43"/>
      <c r="D125" s="43"/>
      <c r="E125" s="43"/>
      <c r="F125" s="43"/>
      <c r="G125" s="43"/>
      <c r="H125" s="43"/>
      <c r="I125" s="43"/>
      <c r="J125" s="43"/>
      <c r="K125" s="43"/>
      <c r="L125" s="43"/>
      <c r="M125" s="43"/>
    </row>
    <row r="126" spans="1:13" x14ac:dyDescent="0.35">
      <c r="A126" s="43"/>
      <c r="B126" s="43"/>
      <c r="C126" s="43"/>
      <c r="D126" s="43"/>
      <c r="E126" s="43"/>
      <c r="F126" s="43"/>
      <c r="G126" s="43"/>
      <c r="H126" s="43"/>
      <c r="I126" s="43"/>
      <c r="J126" s="43"/>
      <c r="K126" s="43"/>
      <c r="L126" s="43"/>
      <c r="M126" s="43"/>
    </row>
    <row r="127" spans="1:13" x14ac:dyDescent="0.35">
      <c r="A127" s="43"/>
      <c r="B127" s="43"/>
      <c r="C127" s="43"/>
      <c r="D127" s="43"/>
      <c r="E127" s="43"/>
      <c r="F127" s="43"/>
      <c r="G127" s="43"/>
      <c r="H127" s="43"/>
      <c r="I127" s="43"/>
      <c r="J127" s="43"/>
      <c r="K127" s="43"/>
      <c r="L127" s="43"/>
      <c r="M127" s="43"/>
    </row>
    <row r="128" spans="1:13" x14ac:dyDescent="0.35">
      <c r="A128" s="43"/>
      <c r="B128" s="43"/>
      <c r="C128" s="43"/>
      <c r="D128" s="43"/>
      <c r="E128" s="43"/>
      <c r="F128" s="43"/>
      <c r="G128" s="43"/>
      <c r="H128" s="43"/>
      <c r="I128" s="43"/>
      <c r="J128" s="43"/>
      <c r="K128" s="43"/>
      <c r="L128" s="43"/>
      <c r="M128" s="43"/>
    </row>
    <row r="129" spans="1:13" x14ac:dyDescent="0.35">
      <c r="A129" s="43"/>
      <c r="B129" s="43"/>
      <c r="C129" s="43"/>
      <c r="D129" s="43"/>
      <c r="E129" s="43"/>
      <c r="F129" s="43"/>
      <c r="G129" s="43"/>
      <c r="H129" s="43"/>
      <c r="I129" s="43"/>
      <c r="J129" s="43"/>
      <c r="K129" s="43"/>
      <c r="L129" s="43"/>
      <c r="M129" s="43"/>
    </row>
    <row r="130" spans="1:13" x14ac:dyDescent="0.35">
      <c r="A130" s="43"/>
      <c r="B130" s="43"/>
      <c r="C130" s="43"/>
      <c r="D130" s="43"/>
      <c r="E130" s="43"/>
      <c r="F130" s="43"/>
      <c r="G130" s="43"/>
      <c r="H130" s="43"/>
      <c r="I130" s="43"/>
      <c r="J130" s="43"/>
      <c r="K130" s="43"/>
      <c r="L130" s="43"/>
      <c r="M130" s="43"/>
    </row>
    <row r="131" spans="1:13" x14ac:dyDescent="0.35">
      <c r="A131" s="43"/>
      <c r="B131" s="43"/>
      <c r="C131" s="43"/>
      <c r="D131" s="43"/>
      <c r="E131" s="43"/>
      <c r="F131" s="43"/>
      <c r="G131" s="43"/>
      <c r="H131" s="43"/>
      <c r="I131" s="43"/>
      <c r="J131" s="43"/>
      <c r="K131" s="43"/>
      <c r="L131" s="43"/>
      <c r="M131" s="43"/>
    </row>
    <row r="132" spans="1:13" x14ac:dyDescent="0.35">
      <c r="A132" s="43"/>
      <c r="B132" s="43"/>
      <c r="C132" s="43"/>
      <c r="D132" s="43"/>
      <c r="E132" s="43"/>
      <c r="F132" s="43"/>
      <c r="G132" s="43"/>
      <c r="H132" s="43"/>
      <c r="I132" s="43"/>
      <c r="J132" s="43"/>
      <c r="K132" s="43"/>
      <c r="L132" s="43"/>
      <c r="M132" s="43"/>
    </row>
    <row r="133" spans="1:13" x14ac:dyDescent="0.35">
      <c r="A133" s="43"/>
      <c r="B133" s="43"/>
      <c r="C133" s="43"/>
      <c r="D133" s="43"/>
      <c r="E133" s="43"/>
      <c r="F133" s="43"/>
      <c r="G133" s="43"/>
      <c r="H133" s="43"/>
      <c r="I133" s="43"/>
      <c r="J133" s="43"/>
      <c r="K133" s="43"/>
      <c r="L133" s="43"/>
      <c r="M133" s="43"/>
    </row>
    <row r="134" spans="1:13" x14ac:dyDescent="0.35">
      <c r="A134" s="43"/>
      <c r="B134" s="43"/>
      <c r="C134" s="43"/>
      <c r="D134" s="43"/>
      <c r="E134" s="43"/>
      <c r="F134" s="43"/>
      <c r="G134" s="43"/>
      <c r="H134" s="43"/>
      <c r="I134" s="43"/>
      <c r="J134" s="43"/>
      <c r="K134" s="43"/>
      <c r="L134" s="43"/>
      <c r="M134" s="43"/>
    </row>
    <row r="135" spans="1:13" x14ac:dyDescent="0.35">
      <c r="A135" s="43"/>
      <c r="B135" s="43"/>
      <c r="C135" s="43"/>
      <c r="D135" s="43"/>
      <c r="E135" s="43"/>
      <c r="F135" s="43"/>
      <c r="G135" s="43"/>
      <c r="H135" s="43"/>
      <c r="I135" s="43"/>
      <c r="J135" s="43"/>
      <c r="K135" s="43"/>
      <c r="L135" s="43"/>
      <c r="M135" s="43"/>
    </row>
    <row r="136" spans="1:13" x14ac:dyDescent="0.35">
      <c r="A136" s="43"/>
      <c r="B136" s="43"/>
      <c r="C136" s="43"/>
      <c r="D136" s="43"/>
      <c r="E136" s="43"/>
      <c r="F136" s="43"/>
      <c r="G136" s="43"/>
      <c r="H136" s="43"/>
      <c r="I136" s="43"/>
      <c r="J136" s="43"/>
      <c r="K136" s="43"/>
      <c r="L136" s="43"/>
      <c r="M136" s="43"/>
    </row>
    <row r="137" spans="1:13" x14ac:dyDescent="0.35">
      <c r="A137" s="43"/>
      <c r="B137" s="43"/>
      <c r="C137" s="43"/>
      <c r="D137" s="43"/>
      <c r="E137" s="43"/>
      <c r="F137" s="43"/>
      <c r="G137" s="43"/>
      <c r="H137" s="43"/>
      <c r="I137" s="43"/>
      <c r="J137" s="43"/>
      <c r="K137" s="43"/>
      <c r="L137" s="43"/>
      <c r="M137" s="43"/>
    </row>
    <row r="138" spans="1:13" x14ac:dyDescent="0.35">
      <c r="A138" s="43"/>
      <c r="B138" s="43"/>
      <c r="C138" s="43"/>
      <c r="D138" s="43"/>
      <c r="E138" s="43"/>
      <c r="F138" s="43"/>
      <c r="G138" s="43"/>
      <c r="H138" s="43"/>
      <c r="I138" s="43"/>
      <c r="J138" s="43"/>
      <c r="K138" s="43"/>
      <c r="L138" s="43"/>
      <c r="M138" s="43"/>
    </row>
    <row r="139" spans="1:13" x14ac:dyDescent="0.35">
      <c r="A139" s="43"/>
      <c r="B139" s="43"/>
      <c r="C139" s="43"/>
      <c r="D139" s="43"/>
      <c r="E139" s="43"/>
      <c r="F139" s="43"/>
      <c r="G139" s="43"/>
      <c r="H139" s="43"/>
      <c r="I139" s="43"/>
      <c r="J139" s="43"/>
      <c r="K139" s="43"/>
      <c r="L139" s="43"/>
      <c r="M139" s="43"/>
    </row>
    <row r="140" spans="1:13" x14ac:dyDescent="0.35">
      <c r="A140" s="43"/>
      <c r="B140" s="43"/>
      <c r="C140" s="43"/>
      <c r="D140" s="43"/>
      <c r="E140" s="43"/>
      <c r="F140" s="43"/>
      <c r="G140" s="43"/>
      <c r="H140" s="43"/>
      <c r="I140" s="43"/>
      <c r="J140" s="43"/>
      <c r="K140" s="43"/>
      <c r="L140" s="43"/>
      <c r="M140" s="43"/>
    </row>
    <row r="141" spans="1:13" x14ac:dyDescent="0.35">
      <c r="A141" s="43"/>
      <c r="B141" s="43"/>
      <c r="C141" s="43"/>
      <c r="D141" s="43"/>
      <c r="E141" s="43"/>
      <c r="F141" s="43"/>
      <c r="G141" s="43"/>
      <c r="H141" s="43"/>
      <c r="I141" s="43"/>
      <c r="J141" s="43"/>
      <c r="K141" s="43"/>
      <c r="L141" s="43"/>
      <c r="M141" s="43"/>
    </row>
    <row r="142" spans="1:13" x14ac:dyDescent="0.35">
      <c r="A142" s="43"/>
      <c r="B142" s="43"/>
      <c r="C142" s="43"/>
      <c r="D142" s="43"/>
      <c r="E142" s="43"/>
      <c r="F142" s="43"/>
      <c r="G142" s="43"/>
      <c r="H142" s="43"/>
      <c r="I142" s="43"/>
      <c r="J142" s="43"/>
      <c r="K142" s="43"/>
      <c r="L142" s="43"/>
      <c r="M142" s="43"/>
    </row>
    <row r="143" spans="1:13" x14ac:dyDescent="0.35">
      <c r="A143" s="43"/>
      <c r="B143" s="43"/>
      <c r="C143" s="43"/>
      <c r="D143" s="43"/>
      <c r="E143" s="43"/>
      <c r="F143" s="43"/>
      <c r="G143" s="43"/>
      <c r="H143" s="43"/>
      <c r="I143" s="43"/>
      <c r="J143" s="43"/>
      <c r="K143" s="43"/>
      <c r="L143" s="43"/>
      <c r="M143" s="43"/>
    </row>
    <row r="144" spans="1:13" x14ac:dyDescent="0.35">
      <c r="A144" s="43"/>
      <c r="B144" s="43"/>
      <c r="C144" s="43"/>
      <c r="D144" s="43"/>
      <c r="E144" s="43"/>
      <c r="F144" s="43"/>
      <c r="G144" s="43"/>
      <c r="H144" s="43"/>
      <c r="I144" s="43"/>
      <c r="J144" s="43"/>
      <c r="K144" s="43"/>
      <c r="L144" s="43"/>
      <c r="M144" s="43"/>
    </row>
    <row r="145" spans="1:13" x14ac:dyDescent="0.35">
      <c r="A145" s="43"/>
      <c r="B145" s="43"/>
      <c r="C145" s="43"/>
      <c r="D145" s="43"/>
      <c r="E145" s="43"/>
      <c r="F145" s="43"/>
      <c r="G145" s="43"/>
      <c r="H145" s="43"/>
      <c r="I145" s="43"/>
      <c r="J145" s="43"/>
      <c r="K145" s="43"/>
      <c r="L145" s="43"/>
      <c r="M145" s="43"/>
    </row>
    <row r="146" spans="1:13" x14ac:dyDescent="0.35">
      <c r="A146" s="43"/>
      <c r="B146" s="43"/>
      <c r="C146" s="43"/>
      <c r="D146" s="43"/>
      <c r="E146" s="43"/>
      <c r="F146" s="43"/>
      <c r="G146" s="43"/>
      <c r="H146" s="43"/>
      <c r="I146" s="43"/>
      <c r="J146" s="43"/>
      <c r="K146" s="43"/>
      <c r="L146" s="43"/>
      <c r="M146" s="43"/>
    </row>
    <row r="147" spans="1:13" x14ac:dyDescent="0.35">
      <c r="A147" s="43"/>
      <c r="B147" s="43"/>
      <c r="C147" s="43"/>
      <c r="D147" s="43"/>
      <c r="E147" s="43"/>
      <c r="F147" s="43"/>
      <c r="G147" s="43"/>
      <c r="H147" s="43"/>
      <c r="I147" s="43"/>
      <c r="J147" s="43"/>
      <c r="K147" s="43"/>
      <c r="L147" s="43"/>
      <c r="M147" s="43"/>
    </row>
    <row r="148" spans="1:13" x14ac:dyDescent="0.35">
      <c r="A148" s="43"/>
      <c r="B148" s="43"/>
      <c r="C148" s="43"/>
      <c r="D148" s="43"/>
      <c r="E148" s="43"/>
      <c r="F148" s="43"/>
      <c r="G148" s="43"/>
      <c r="H148" s="43"/>
      <c r="I148" s="43"/>
      <c r="J148" s="43"/>
      <c r="K148" s="43"/>
      <c r="L148" s="43"/>
      <c r="M148" s="43"/>
    </row>
    <row r="149" spans="1:13" x14ac:dyDescent="0.35">
      <c r="A149" s="43"/>
      <c r="B149" s="43"/>
      <c r="C149" s="43"/>
      <c r="D149" s="43"/>
      <c r="E149" s="43"/>
      <c r="F149" s="43"/>
      <c r="G149" s="43"/>
      <c r="H149" s="43"/>
      <c r="I149" s="43"/>
      <c r="J149" s="43"/>
      <c r="K149" s="43"/>
      <c r="L149" s="43"/>
      <c r="M149" s="43"/>
    </row>
    <row r="150" spans="1:13" x14ac:dyDescent="0.35">
      <c r="A150" s="43"/>
      <c r="B150" s="43"/>
      <c r="C150" s="43"/>
      <c r="D150" s="43"/>
      <c r="E150" s="43"/>
      <c r="F150" s="43"/>
      <c r="G150" s="43"/>
      <c r="H150" s="43"/>
      <c r="I150" s="43"/>
      <c r="J150" s="43"/>
      <c r="K150" s="43"/>
      <c r="L150" s="43"/>
      <c r="M150" s="43"/>
    </row>
    <row r="151" spans="1:13" x14ac:dyDescent="0.35">
      <c r="A151" s="43"/>
      <c r="B151" s="43"/>
      <c r="C151" s="43"/>
      <c r="D151" s="43"/>
      <c r="E151" s="43"/>
      <c r="F151" s="43"/>
      <c r="G151" s="43"/>
      <c r="H151" s="43"/>
      <c r="I151" s="43"/>
      <c r="J151" s="43"/>
      <c r="K151" s="43"/>
      <c r="L151" s="43"/>
      <c r="M151" s="43"/>
    </row>
    <row r="152" spans="1:13" x14ac:dyDescent="0.35">
      <c r="A152" s="43"/>
      <c r="B152" s="43"/>
      <c r="C152" s="43"/>
      <c r="D152" s="43"/>
      <c r="E152" s="43"/>
      <c r="F152" s="43"/>
      <c r="G152" s="43"/>
      <c r="H152" s="43"/>
      <c r="I152" s="43"/>
      <c r="J152" s="43"/>
      <c r="K152" s="43"/>
      <c r="L152" s="43"/>
      <c r="M152" s="43"/>
    </row>
    <row r="153" spans="1:13" x14ac:dyDescent="0.35">
      <c r="A153" s="43"/>
      <c r="B153" s="43"/>
      <c r="C153" s="43"/>
      <c r="D153" s="43"/>
      <c r="E153" s="43"/>
      <c r="F153" s="43"/>
      <c r="G153" s="43"/>
      <c r="H153" s="43"/>
      <c r="I153" s="43"/>
      <c r="J153" s="43"/>
      <c r="K153" s="43"/>
      <c r="L153" s="43"/>
      <c r="M153" s="43"/>
    </row>
    <row r="154" spans="1:13" x14ac:dyDescent="0.35">
      <c r="A154" s="43"/>
      <c r="B154" s="43"/>
      <c r="C154" s="43"/>
      <c r="D154" s="43"/>
      <c r="E154" s="43"/>
      <c r="F154" s="43"/>
      <c r="G154" s="43"/>
      <c r="H154" s="43"/>
      <c r="I154" s="43"/>
      <c r="J154" s="43"/>
      <c r="K154" s="43"/>
      <c r="L154" s="43"/>
      <c r="M154" s="43"/>
    </row>
    <row r="155" spans="1:13" x14ac:dyDescent="0.35">
      <c r="A155" s="43"/>
      <c r="B155" s="43"/>
      <c r="C155" s="43"/>
      <c r="D155" s="43"/>
      <c r="E155" s="43"/>
      <c r="F155" s="43"/>
      <c r="G155" s="43"/>
      <c r="H155" s="43"/>
      <c r="I155" s="43"/>
      <c r="J155" s="43"/>
      <c r="K155" s="43"/>
      <c r="L155" s="43"/>
      <c r="M155" s="43"/>
    </row>
    <row r="156" spans="1:13" x14ac:dyDescent="0.35">
      <c r="A156" s="43"/>
      <c r="B156" s="43"/>
      <c r="C156" s="43"/>
      <c r="D156" s="43"/>
      <c r="E156" s="43"/>
      <c r="F156" s="43"/>
      <c r="G156" s="43"/>
      <c r="H156" s="43"/>
      <c r="I156" s="43"/>
      <c r="J156" s="43"/>
      <c r="K156" s="43"/>
      <c r="L156" s="43"/>
      <c r="M156" s="43"/>
    </row>
    <row r="157" spans="1:13" x14ac:dyDescent="0.35">
      <c r="A157" s="43"/>
      <c r="B157" s="43"/>
      <c r="C157" s="43"/>
      <c r="D157" s="43"/>
      <c r="E157" s="43"/>
      <c r="F157" s="43"/>
      <c r="G157" s="43"/>
      <c r="H157" s="43"/>
      <c r="I157" s="43"/>
      <c r="J157" s="43"/>
      <c r="K157" s="43"/>
      <c r="L157" s="43"/>
      <c r="M157" s="43"/>
    </row>
    <row r="158" spans="1:13" x14ac:dyDescent="0.35">
      <c r="A158" s="43"/>
      <c r="B158" s="43"/>
      <c r="C158" s="43"/>
      <c r="D158" s="43"/>
      <c r="E158" s="43"/>
      <c r="F158" s="43"/>
      <c r="G158" s="43"/>
      <c r="H158" s="43"/>
      <c r="I158" s="43"/>
      <c r="J158" s="43"/>
      <c r="K158" s="43"/>
      <c r="L158" s="43"/>
      <c r="M158" s="43"/>
    </row>
    <row r="159" spans="1:13" x14ac:dyDescent="0.35">
      <c r="A159" s="43"/>
      <c r="B159" s="43"/>
      <c r="C159" s="43"/>
      <c r="D159" s="43"/>
      <c r="E159" s="43"/>
      <c r="F159" s="43"/>
      <c r="G159" s="43"/>
      <c r="H159" s="43"/>
      <c r="I159" s="43"/>
      <c r="J159" s="43"/>
      <c r="K159" s="43"/>
      <c r="L159" s="43"/>
      <c r="M159" s="43"/>
    </row>
    <row r="160" spans="1:13" x14ac:dyDescent="0.35">
      <c r="A160" s="43"/>
      <c r="B160" s="43"/>
      <c r="C160" s="43"/>
      <c r="D160" s="43"/>
      <c r="E160" s="43"/>
      <c r="F160" s="43"/>
      <c r="G160" s="43"/>
      <c r="H160" s="43"/>
      <c r="I160" s="43"/>
      <c r="J160" s="43"/>
      <c r="K160" s="43"/>
      <c r="L160" s="43"/>
      <c r="M160" s="43"/>
    </row>
    <row r="161" spans="1:13" x14ac:dyDescent="0.35">
      <c r="A161" s="43"/>
      <c r="B161" s="43"/>
      <c r="C161" s="43"/>
      <c r="D161" s="43"/>
      <c r="E161" s="43"/>
      <c r="F161" s="43"/>
      <c r="G161" s="43"/>
      <c r="H161" s="43"/>
      <c r="I161" s="43"/>
      <c r="J161" s="43"/>
      <c r="K161" s="43"/>
      <c r="L161" s="43"/>
      <c r="M161" s="43"/>
    </row>
    <row r="162" spans="1:13" x14ac:dyDescent="0.35">
      <c r="A162" s="43"/>
      <c r="B162" s="43"/>
      <c r="C162" s="43"/>
      <c r="D162" s="43"/>
      <c r="E162" s="43"/>
      <c r="F162" s="43"/>
      <c r="G162" s="43"/>
      <c r="H162" s="43"/>
      <c r="I162" s="43"/>
      <c r="J162" s="43"/>
      <c r="K162" s="43"/>
      <c r="L162" s="43"/>
      <c r="M162" s="43"/>
    </row>
    <row r="163" spans="1:13" x14ac:dyDescent="0.35">
      <c r="A163" s="43"/>
      <c r="B163" s="43"/>
      <c r="C163" s="43"/>
      <c r="D163" s="43"/>
      <c r="E163" s="43"/>
      <c r="F163" s="43"/>
      <c r="G163" s="43"/>
      <c r="H163" s="43"/>
      <c r="I163" s="43"/>
      <c r="J163" s="43"/>
      <c r="K163" s="43"/>
      <c r="L163" s="43"/>
      <c r="M163" s="43"/>
    </row>
    <row r="164" spans="1:13" x14ac:dyDescent="0.35">
      <c r="A164" s="43"/>
      <c r="B164" s="43"/>
      <c r="C164" s="43"/>
      <c r="D164" s="43"/>
      <c r="E164" s="43"/>
      <c r="F164" s="43"/>
      <c r="G164" s="43"/>
      <c r="H164" s="43"/>
      <c r="I164" s="43"/>
      <c r="J164" s="43"/>
      <c r="K164" s="43"/>
      <c r="L164" s="43"/>
      <c r="M164" s="43"/>
    </row>
    <row r="165" spans="1:13" x14ac:dyDescent="0.35">
      <c r="A165" s="43"/>
      <c r="B165" s="43"/>
      <c r="C165" s="43"/>
      <c r="D165" s="43"/>
      <c r="E165" s="43"/>
      <c r="F165" s="43"/>
      <c r="G165" s="43"/>
      <c r="H165" s="43"/>
      <c r="I165" s="43"/>
      <c r="J165" s="43"/>
      <c r="K165" s="43"/>
      <c r="L165" s="43"/>
      <c r="M165" s="43"/>
    </row>
    <row r="166" spans="1:13" x14ac:dyDescent="0.35">
      <c r="A166" s="43"/>
      <c r="B166" s="43"/>
      <c r="C166" s="43"/>
      <c r="D166" s="43"/>
      <c r="E166" s="43"/>
      <c r="F166" s="43"/>
      <c r="G166" s="43"/>
      <c r="H166" s="43"/>
      <c r="I166" s="43"/>
      <c r="J166" s="43"/>
      <c r="K166" s="43"/>
      <c r="L166" s="43"/>
      <c r="M166" s="43"/>
    </row>
    <row r="167" spans="1:13" x14ac:dyDescent="0.35">
      <c r="A167" s="43"/>
      <c r="B167" s="43"/>
      <c r="C167" s="43"/>
      <c r="D167" s="43"/>
      <c r="E167" s="43"/>
      <c r="F167" s="43"/>
      <c r="G167" s="43"/>
      <c r="H167" s="43"/>
      <c r="I167" s="43"/>
      <c r="J167" s="43"/>
      <c r="K167" s="43"/>
      <c r="L167" s="43"/>
      <c r="M167" s="43"/>
    </row>
    <row r="168" spans="1:13" x14ac:dyDescent="0.35">
      <c r="A168" s="43"/>
      <c r="B168" s="43"/>
      <c r="C168" s="43"/>
      <c r="D168" s="43"/>
      <c r="E168" s="43"/>
      <c r="F168" s="43"/>
      <c r="G168" s="43"/>
      <c r="H168" s="43"/>
      <c r="I168" s="43"/>
      <c r="J168" s="43"/>
      <c r="K168" s="43"/>
      <c r="L168" s="43"/>
      <c r="M168" s="43"/>
    </row>
    <row r="169" spans="1:13" x14ac:dyDescent="0.35">
      <c r="A169" s="43"/>
      <c r="B169" s="43"/>
      <c r="C169" s="43"/>
      <c r="D169" s="43"/>
      <c r="E169" s="43"/>
      <c r="F169" s="43"/>
      <c r="G169" s="43"/>
      <c r="H169" s="43"/>
      <c r="I169" s="43"/>
      <c r="J169" s="43"/>
      <c r="K169" s="43"/>
      <c r="L169" s="43"/>
      <c r="M169" s="43"/>
    </row>
    <row r="170" spans="1:13" x14ac:dyDescent="0.35">
      <c r="A170" s="43"/>
      <c r="B170" s="43"/>
      <c r="C170" s="43"/>
      <c r="D170" s="43"/>
      <c r="E170" s="43"/>
      <c r="F170" s="43"/>
      <c r="G170" s="43"/>
      <c r="H170" s="43"/>
      <c r="I170" s="43"/>
      <c r="J170" s="43"/>
      <c r="K170" s="43"/>
      <c r="L170" s="43"/>
      <c r="M170" s="43"/>
    </row>
    <row r="171" spans="1:13" x14ac:dyDescent="0.35">
      <c r="A171" s="43"/>
      <c r="B171" s="43"/>
      <c r="C171" s="43"/>
      <c r="D171" s="43"/>
      <c r="E171" s="43"/>
      <c r="F171" s="43"/>
      <c r="G171" s="43"/>
      <c r="H171" s="43"/>
      <c r="I171" s="43"/>
      <c r="J171" s="43"/>
      <c r="K171" s="43"/>
      <c r="L171" s="43"/>
      <c r="M171" s="43"/>
    </row>
    <row r="172" spans="1:13" x14ac:dyDescent="0.35">
      <c r="A172" s="43"/>
      <c r="B172" s="43"/>
      <c r="C172" s="43"/>
      <c r="D172" s="43"/>
      <c r="E172" s="43"/>
      <c r="F172" s="43"/>
      <c r="G172" s="43"/>
      <c r="H172" s="43"/>
      <c r="I172" s="43"/>
      <c r="J172" s="43"/>
      <c r="K172" s="43"/>
      <c r="L172" s="43"/>
      <c r="M172" s="43"/>
    </row>
    <row r="173" spans="1:13" x14ac:dyDescent="0.35">
      <c r="A173" s="43"/>
      <c r="B173" s="43"/>
      <c r="C173" s="43"/>
      <c r="D173" s="43"/>
      <c r="E173" s="43"/>
      <c r="F173" s="43"/>
      <c r="G173" s="43"/>
      <c r="H173" s="43"/>
      <c r="I173" s="43"/>
      <c r="J173" s="43"/>
      <c r="K173" s="43"/>
      <c r="L173" s="43"/>
      <c r="M173" s="43"/>
    </row>
    <row r="174" spans="1:13" x14ac:dyDescent="0.35">
      <c r="A174" s="43"/>
      <c r="B174" s="43"/>
      <c r="C174" s="43"/>
      <c r="D174" s="43"/>
      <c r="E174" s="43"/>
      <c r="F174" s="43"/>
      <c r="G174" s="43"/>
      <c r="H174" s="43"/>
      <c r="I174" s="43"/>
      <c r="J174" s="43"/>
      <c r="K174" s="43"/>
      <c r="L174" s="43"/>
      <c r="M174" s="43"/>
    </row>
    <row r="175" spans="1:13" x14ac:dyDescent="0.35">
      <c r="A175" s="43"/>
      <c r="B175" s="43"/>
      <c r="C175" s="43"/>
      <c r="D175" s="43"/>
      <c r="E175" s="43"/>
      <c r="F175" s="43"/>
      <c r="G175" s="43"/>
      <c r="H175" s="43"/>
      <c r="I175" s="43"/>
      <c r="J175" s="43"/>
      <c r="K175" s="43"/>
      <c r="L175" s="43"/>
      <c r="M175" s="43"/>
    </row>
    <row r="176" spans="1:13" x14ac:dyDescent="0.35">
      <c r="A176" s="43"/>
      <c r="B176" s="43"/>
      <c r="C176" s="43"/>
      <c r="D176" s="43"/>
      <c r="E176" s="43"/>
      <c r="F176" s="43"/>
      <c r="G176" s="43"/>
      <c r="H176" s="43"/>
      <c r="I176" s="43"/>
      <c r="J176" s="43"/>
      <c r="K176" s="43"/>
      <c r="L176" s="43"/>
      <c r="M176" s="43"/>
    </row>
    <row r="177" spans="1:13" x14ac:dyDescent="0.35">
      <c r="A177" s="43"/>
      <c r="B177" s="43"/>
      <c r="C177" s="43"/>
      <c r="D177" s="43"/>
      <c r="E177" s="43"/>
      <c r="F177" s="43"/>
      <c r="G177" s="43"/>
      <c r="H177" s="43"/>
      <c r="I177" s="43"/>
      <c r="J177" s="43"/>
      <c r="K177" s="43"/>
      <c r="L177" s="43"/>
      <c r="M177" s="43"/>
    </row>
    <row r="178" spans="1:13" x14ac:dyDescent="0.35">
      <c r="A178" s="43"/>
      <c r="B178" s="43"/>
      <c r="C178" s="43"/>
      <c r="D178" s="43"/>
      <c r="E178" s="43"/>
      <c r="F178" s="43"/>
      <c r="G178" s="43"/>
      <c r="H178" s="43"/>
      <c r="I178" s="43"/>
      <c r="J178" s="43"/>
      <c r="K178" s="43"/>
      <c r="L178" s="43"/>
      <c r="M178" s="43"/>
    </row>
    <row r="179" spans="1:13" x14ac:dyDescent="0.35">
      <c r="A179" s="43"/>
      <c r="B179" s="43"/>
      <c r="C179" s="43"/>
      <c r="D179" s="43"/>
      <c r="E179" s="43"/>
      <c r="F179" s="43"/>
      <c r="G179" s="43"/>
      <c r="H179" s="43"/>
      <c r="I179" s="43"/>
      <c r="J179" s="43"/>
      <c r="K179" s="43"/>
      <c r="L179" s="43"/>
      <c r="M179" s="43"/>
    </row>
    <row r="180" spans="1:13" x14ac:dyDescent="0.35">
      <c r="A180" s="43"/>
      <c r="B180" s="43"/>
      <c r="C180" s="43"/>
      <c r="D180" s="43"/>
      <c r="E180" s="43"/>
      <c r="F180" s="43"/>
      <c r="G180" s="43"/>
      <c r="H180" s="43"/>
      <c r="I180" s="43"/>
      <c r="J180" s="43"/>
      <c r="K180" s="43"/>
      <c r="L180" s="43"/>
      <c r="M180" s="43"/>
    </row>
    <row r="181" spans="1:13" x14ac:dyDescent="0.35">
      <c r="A181" s="43"/>
      <c r="B181" s="43"/>
      <c r="C181" s="43"/>
      <c r="D181" s="43"/>
      <c r="E181" s="43"/>
      <c r="F181" s="43"/>
      <c r="G181" s="43"/>
      <c r="H181" s="43"/>
      <c r="I181" s="43"/>
      <c r="J181" s="43"/>
      <c r="K181" s="43"/>
      <c r="L181" s="43"/>
      <c r="M181" s="43"/>
    </row>
    <row r="182" spans="1:13" x14ac:dyDescent="0.35">
      <c r="A182" s="43"/>
      <c r="B182" s="43"/>
      <c r="C182" s="43"/>
      <c r="D182" s="43"/>
      <c r="E182" s="43"/>
      <c r="F182" s="43"/>
      <c r="G182" s="43"/>
      <c r="H182" s="43"/>
      <c r="I182" s="43"/>
      <c r="J182" s="43"/>
      <c r="K182" s="43"/>
      <c r="L182" s="43"/>
      <c r="M182" s="43"/>
    </row>
    <row r="183" spans="1:13" x14ac:dyDescent="0.35">
      <c r="A183" s="43"/>
      <c r="B183" s="43"/>
      <c r="C183" s="43"/>
      <c r="D183" s="43"/>
      <c r="E183" s="43"/>
      <c r="F183" s="43"/>
      <c r="G183" s="43"/>
      <c r="H183" s="43"/>
      <c r="I183" s="43"/>
      <c r="J183" s="43"/>
      <c r="K183" s="43"/>
      <c r="L183" s="43"/>
      <c r="M183" s="43"/>
    </row>
    <row r="184" spans="1:13" x14ac:dyDescent="0.35">
      <c r="A184" s="43"/>
      <c r="B184" s="43"/>
      <c r="C184" s="43"/>
      <c r="D184" s="43"/>
      <c r="E184" s="43"/>
      <c r="F184" s="43"/>
      <c r="G184" s="43"/>
      <c r="H184" s="43"/>
      <c r="I184" s="43"/>
      <c r="J184" s="43"/>
      <c r="K184" s="43"/>
      <c r="L184" s="43"/>
      <c r="M184" s="43"/>
    </row>
    <row r="185" spans="1:13" x14ac:dyDescent="0.35">
      <c r="A185" s="43"/>
      <c r="B185" s="43"/>
      <c r="C185" s="43"/>
      <c r="D185" s="43"/>
      <c r="E185" s="43"/>
      <c r="F185" s="43"/>
      <c r="G185" s="43"/>
      <c r="H185" s="43"/>
      <c r="I185" s="43"/>
      <c r="J185" s="43"/>
      <c r="K185" s="43"/>
      <c r="L185" s="43"/>
      <c r="M185" s="43"/>
    </row>
    <row r="186" spans="1:13" x14ac:dyDescent="0.35">
      <c r="A186" s="43"/>
      <c r="B186" s="43"/>
      <c r="C186" s="43"/>
      <c r="D186" s="43"/>
      <c r="E186" s="43"/>
      <c r="F186" s="43"/>
      <c r="G186" s="43"/>
      <c r="H186" s="43"/>
      <c r="I186" s="43"/>
      <c r="J186" s="43"/>
      <c r="K186" s="43"/>
      <c r="L186" s="43"/>
      <c r="M186" s="43"/>
    </row>
    <row r="187" spans="1:13" x14ac:dyDescent="0.35">
      <c r="A187" s="43"/>
      <c r="B187" s="43"/>
      <c r="C187" s="43"/>
      <c r="D187" s="43"/>
      <c r="E187" s="43"/>
      <c r="F187" s="43"/>
      <c r="G187" s="43"/>
      <c r="H187" s="43"/>
      <c r="I187" s="43"/>
      <c r="J187" s="43"/>
      <c r="K187" s="43"/>
      <c r="L187" s="43"/>
      <c r="M187" s="43"/>
    </row>
    <row r="188" spans="1:13" x14ac:dyDescent="0.35">
      <c r="A188" s="43"/>
      <c r="B188" s="43"/>
      <c r="C188" s="43"/>
      <c r="D188" s="43"/>
      <c r="E188" s="43"/>
      <c r="F188" s="43"/>
      <c r="G188" s="43"/>
      <c r="H188" s="43"/>
      <c r="I188" s="43"/>
      <c r="J188" s="43"/>
      <c r="K188" s="43"/>
      <c r="L188" s="43"/>
      <c r="M188" s="43"/>
    </row>
    <row r="189" spans="1:13" x14ac:dyDescent="0.35">
      <c r="A189" s="43"/>
      <c r="B189" s="43"/>
      <c r="C189" s="43"/>
      <c r="D189" s="43"/>
      <c r="E189" s="43"/>
      <c r="F189" s="43"/>
      <c r="G189" s="43"/>
      <c r="H189" s="43"/>
      <c r="I189" s="43"/>
      <c r="J189" s="43"/>
      <c r="K189" s="43"/>
      <c r="L189" s="43"/>
      <c r="M189" s="43"/>
    </row>
    <row r="190" spans="1:13" x14ac:dyDescent="0.35">
      <c r="A190" s="43"/>
      <c r="B190" s="43"/>
      <c r="C190" s="43"/>
      <c r="D190" s="43"/>
      <c r="E190" s="43"/>
      <c r="F190" s="43"/>
      <c r="G190" s="43"/>
      <c r="H190" s="43"/>
      <c r="I190" s="43"/>
      <c r="J190" s="43"/>
      <c r="K190" s="43"/>
      <c r="L190" s="43"/>
      <c r="M190" s="43"/>
    </row>
    <row r="191" spans="1:13" x14ac:dyDescent="0.35">
      <c r="A191" s="43"/>
      <c r="B191" s="43"/>
      <c r="C191" s="43"/>
      <c r="D191" s="43"/>
      <c r="E191" s="43"/>
      <c r="F191" s="43"/>
      <c r="G191" s="43"/>
      <c r="H191" s="43"/>
      <c r="I191" s="43"/>
      <c r="J191" s="43"/>
      <c r="K191" s="43"/>
      <c r="L191" s="43"/>
      <c r="M191" s="43"/>
    </row>
    <row r="192" spans="1:13" x14ac:dyDescent="0.35">
      <c r="A192" s="43"/>
      <c r="B192" s="43"/>
      <c r="C192" s="43"/>
      <c r="D192" s="43"/>
      <c r="E192" s="43"/>
      <c r="F192" s="43"/>
      <c r="G192" s="43"/>
      <c r="H192" s="43"/>
      <c r="I192" s="43"/>
      <c r="J192" s="43"/>
      <c r="K192" s="43"/>
      <c r="L192" s="43"/>
      <c r="M192" s="43"/>
    </row>
  </sheetData>
  <autoFilter ref="A7:R11" xr:uid="{00000000-0001-0000-0000-000000000000}"/>
  <mergeCells count="12">
    <mergeCell ref="K5:L5"/>
    <mergeCell ref="M5:M6"/>
    <mergeCell ref="A2:M2"/>
    <mergeCell ref="A5:A6"/>
    <mergeCell ref="B5:B6"/>
    <mergeCell ref="C5:C6"/>
    <mergeCell ref="D5:D6"/>
    <mergeCell ref="E5:E6"/>
    <mergeCell ref="F5:F6"/>
    <mergeCell ref="G5:G6"/>
    <mergeCell ref="H5:I6"/>
    <mergeCell ref="J5:J6"/>
  </mergeCells>
  <hyperlinks>
    <hyperlink ref="A16" r:id="rId1" xr:uid="{063B3EB9-C265-4B1E-B62B-286D12B01ACD}"/>
  </hyperlinks>
  <pageMargins left="0.11811023622047245" right="0.11811023622047245" top="0.31496062992125984" bottom="0.27559055118110237" header="0.11811023622047245" footer="0.11811023622047245"/>
  <pageSetup paperSize="9" scale="59" fitToHeight="0" orientation="landscape" r:id="rId2"/>
  <headerFooter differentFirst="1">
    <oddFooter>&amp;L&amp;"Times New Roman,Regular"&amp;F _&amp;A&amp;R&amp;"Times New Roman,Regular"&amp;P no &amp;N</oddFooter>
    <firstFooter>&amp;L&amp;"Times New Roman,Regular"&amp;F _&amp;A&amp;R&amp;"Times New Roman,Regular"&amp;P no &amp;N</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07CC16-76DD-4185-B585-097452C2D696}">
  <sheetPr>
    <outlinePr summaryBelow="0"/>
  </sheetPr>
  <dimension ref="A1:AC819"/>
  <sheetViews>
    <sheetView showGridLines="0" workbookViewId="0">
      <pane ySplit="7" topLeftCell="A8" activePane="bottomLeft" state="frozen"/>
      <selection pane="bottomLeft" sqref="A1:XFD1048576"/>
    </sheetView>
  </sheetViews>
  <sheetFormatPr defaultRowHeight="12.5" x14ac:dyDescent="0.25"/>
  <cols>
    <col min="10" max="12" width="19" bestFit="1" customWidth="1"/>
    <col min="13" max="17" width="16.7265625" bestFit="1" customWidth="1"/>
    <col min="18" max="19" width="15.54296875" bestFit="1" customWidth="1"/>
    <col min="20" max="21" width="16.7265625" bestFit="1" customWidth="1"/>
    <col min="22" max="23" width="15.54296875" bestFit="1" customWidth="1"/>
    <col min="24" max="24" width="16.7265625" bestFit="1" customWidth="1"/>
    <col min="25" max="25" width="15.54296875" bestFit="1" customWidth="1"/>
    <col min="26" max="27" width="14.453125" bestFit="1" customWidth="1"/>
    <col min="28" max="29" width="16.7265625" bestFit="1" customWidth="1"/>
  </cols>
  <sheetData>
    <row r="1" spans="1:29" ht="22" x14ac:dyDescent="0.25">
      <c r="A1" s="75" t="s">
        <v>78</v>
      </c>
    </row>
    <row r="3" spans="1:29" x14ac:dyDescent="0.25">
      <c r="A3" s="113" t="s">
        <v>2511</v>
      </c>
      <c r="B3" s="113"/>
      <c r="C3" s="113"/>
      <c r="D3" s="113"/>
      <c r="E3" s="113"/>
      <c r="F3" s="113"/>
      <c r="G3" s="113"/>
      <c r="H3" s="113"/>
      <c r="I3" s="113"/>
      <c r="J3" s="113"/>
      <c r="K3" s="113"/>
      <c r="L3" s="113"/>
      <c r="M3" s="113"/>
      <c r="N3" s="113"/>
      <c r="O3" s="113"/>
      <c r="P3" s="113"/>
      <c r="Q3" s="113"/>
      <c r="R3" s="113"/>
      <c r="S3" s="113"/>
      <c r="T3" s="113"/>
      <c r="U3" s="113"/>
      <c r="V3" s="113"/>
      <c r="W3" s="113"/>
      <c r="X3" s="113"/>
      <c r="Y3" s="113"/>
      <c r="Z3" s="113"/>
      <c r="AA3" s="113"/>
      <c r="AB3" s="113"/>
      <c r="AC3" s="113"/>
    </row>
    <row r="5" spans="1:29" ht="21" x14ac:dyDescent="0.25">
      <c r="A5" s="114" t="s">
        <v>79</v>
      </c>
      <c r="B5" s="114" t="s">
        <v>80</v>
      </c>
      <c r="C5" s="114" t="s">
        <v>81</v>
      </c>
      <c r="D5" s="114" t="s">
        <v>82</v>
      </c>
      <c r="E5" s="114" t="s">
        <v>83</v>
      </c>
      <c r="F5" s="114" t="s">
        <v>84</v>
      </c>
      <c r="G5" s="114" t="s">
        <v>85</v>
      </c>
      <c r="H5" s="114" t="s">
        <v>86</v>
      </c>
      <c r="I5" s="77" t="s">
        <v>87</v>
      </c>
      <c r="J5" s="115" t="s">
        <v>88</v>
      </c>
      <c r="K5" s="115"/>
      <c r="L5" s="116" t="s">
        <v>89</v>
      </c>
      <c r="M5" s="116"/>
      <c r="N5" s="116" t="s">
        <v>90</v>
      </c>
      <c r="O5" s="116"/>
      <c r="P5" s="116" t="s">
        <v>91</v>
      </c>
      <c r="Q5" s="116"/>
      <c r="R5" s="116" t="s">
        <v>92</v>
      </c>
      <c r="S5" s="116"/>
      <c r="T5" s="116" t="s">
        <v>93</v>
      </c>
      <c r="U5" s="116"/>
      <c r="V5" s="116" t="s">
        <v>94</v>
      </c>
      <c r="W5" s="116"/>
      <c r="X5" s="116" t="s">
        <v>95</v>
      </c>
      <c r="Y5" s="116"/>
      <c r="Z5" s="116" t="s">
        <v>96</v>
      </c>
      <c r="AA5" s="116"/>
      <c r="AB5" s="117" t="s">
        <v>97</v>
      </c>
      <c r="AC5" s="117"/>
    </row>
    <row r="6" spans="1:29" ht="31.5" x14ac:dyDescent="0.25">
      <c r="A6" s="114"/>
      <c r="B6" s="114"/>
      <c r="C6" s="114"/>
      <c r="D6" s="114"/>
      <c r="E6" s="114"/>
      <c r="F6" s="114"/>
      <c r="G6" s="114"/>
      <c r="H6" s="114"/>
      <c r="I6" s="78" t="s">
        <v>98</v>
      </c>
      <c r="J6" s="79" t="s">
        <v>99</v>
      </c>
      <c r="K6" s="79" t="s">
        <v>100</v>
      </c>
      <c r="L6" s="80" t="s">
        <v>99</v>
      </c>
      <c r="M6" s="80" t="s">
        <v>100</v>
      </c>
      <c r="N6" s="80" t="s">
        <v>99</v>
      </c>
      <c r="O6" s="80" t="s">
        <v>100</v>
      </c>
      <c r="P6" s="80" t="s">
        <v>99</v>
      </c>
      <c r="Q6" s="80" t="s">
        <v>100</v>
      </c>
      <c r="R6" s="80" t="s">
        <v>99</v>
      </c>
      <c r="S6" s="80" t="s">
        <v>100</v>
      </c>
      <c r="T6" s="80" t="s">
        <v>99</v>
      </c>
      <c r="U6" s="80" t="s">
        <v>100</v>
      </c>
      <c r="V6" s="80" t="s">
        <v>99</v>
      </c>
      <c r="W6" s="80" t="s">
        <v>100</v>
      </c>
      <c r="X6" s="80" t="s">
        <v>99</v>
      </c>
      <c r="Y6" s="80" t="s">
        <v>100</v>
      </c>
      <c r="Z6" s="80" t="s">
        <v>99</v>
      </c>
      <c r="AA6" s="80" t="s">
        <v>100</v>
      </c>
      <c r="AB6" s="80" t="s">
        <v>99</v>
      </c>
      <c r="AC6" s="81" t="s">
        <v>100</v>
      </c>
    </row>
    <row r="7" spans="1:29" x14ac:dyDescent="0.25">
      <c r="A7" s="118" t="s">
        <v>88</v>
      </c>
      <c r="B7" s="118"/>
      <c r="C7" s="118"/>
      <c r="D7" s="118"/>
      <c r="E7" s="118"/>
      <c r="F7" s="118"/>
      <c r="G7" s="118"/>
      <c r="H7" s="82"/>
      <c r="I7" s="82"/>
      <c r="J7" s="83">
        <v>3623159410.1099901</v>
      </c>
      <c r="K7" s="83">
        <v>2434803605.6199999</v>
      </c>
      <c r="L7" s="83">
        <v>1359502717.0699999</v>
      </c>
      <c r="M7" s="83">
        <v>997656664.94000101</v>
      </c>
      <c r="N7" s="83">
        <v>598419539.25</v>
      </c>
      <c r="O7" s="83">
        <v>506623036.18000001</v>
      </c>
      <c r="P7" s="83">
        <v>746144639.76999998</v>
      </c>
      <c r="Q7" s="83">
        <v>427831960.25</v>
      </c>
      <c r="R7" s="83">
        <v>13823831.85</v>
      </c>
      <c r="S7" s="83">
        <v>13270512.07</v>
      </c>
      <c r="T7" s="83">
        <v>348423337.29000002</v>
      </c>
      <c r="U7" s="83">
        <v>198392054.44</v>
      </c>
      <c r="V7" s="83">
        <v>30303704.77</v>
      </c>
      <c r="W7" s="83">
        <v>23041532.170000002</v>
      </c>
      <c r="X7" s="83">
        <v>162470273.68000001</v>
      </c>
      <c r="Y7" s="83">
        <v>87283231.239999905</v>
      </c>
      <c r="Z7" s="83">
        <v>2728035.97</v>
      </c>
      <c r="AA7" s="83">
        <v>2047976.68</v>
      </c>
      <c r="AB7" s="83">
        <v>361343330.45999998</v>
      </c>
      <c r="AC7" s="84">
        <v>178656637.65000001</v>
      </c>
    </row>
    <row r="8" spans="1:29" ht="80" x14ac:dyDescent="0.25">
      <c r="A8" s="85" t="s">
        <v>101</v>
      </c>
      <c r="B8" s="85" t="s">
        <v>102</v>
      </c>
      <c r="C8" s="86">
        <v>42793</v>
      </c>
      <c r="D8" s="86">
        <v>42795</v>
      </c>
      <c r="E8" s="86">
        <v>43890</v>
      </c>
      <c r="F8" s="85">
        <v>36</v>
      </c>
      <c r="G8" s="85" t="s">
        <v>103</v>
      </c>
      <c r="H8" s="85" t="s">
        <v>38</v>
      </c>
      <c r="I8" s="85" t="s">
        <v>104</v>
      </c>
      <c r="J8" s="83">
        <v>647339.23</v>
      </c>
      <c r="K8" s="83">
        <v>666791.06999999995</v>
      </c>
      <c r="L8" s="87">
        <v>550238.34</v>
      </c>
      <c r="M8" s="87">
        <v>588076.51</v>
      </c>
      <c r="N8" s="87"/>
      <c r="O8" s="87"/>
      <c r="P8" s="87"/>
      <c r="Q8" s="87"/>
      <c r="R8" s="87"/>
      <c r="S8" s="87"/>
      <c r="T8" s="87">
        <v>48550.44</v>
      </c>
      <c r="U8" s="87">
        <v>51889.120000000003</v>
      </c>
      <c r="V8" s="87"/>
      <c r="W8" s="87"/>
      <c r="X8" s="87"/>
      <c r="Y8" s="87"/>
      <c r="Z8" s="87">
        <v>48550.45</v>
      </c>
      <c r="AA8" s="87">
        <v>26825.439999999999</v>
      </c>
      <c r="AB8" s="87"/>
      <c r="AC8" s="88"/>
    </row>
    <row r="9" spans="1:29" ht="130" x14ac:dyDescent="0.25">
      <c r="A9" s="85" t="s">
        <v>105</v>
      </c>
      <c r="B9" s="85" t="s">
        <v>106</v>
      </c>
      <c r="C9" s="86">
        <v>42778</v>
      </c>
      <c r="D9" s="86">
        <v>42795</v>
      </c>
      <c r="E9" s="86">
        <v>43890</v>
      </c>
      <c r="F9" s="85">
        <v>36</v>
      </c>
      <c r="G9" s="85" t="s">
        <v>107</v>
      </c>
      <c r="H9" s="85" t="s">
        <v>38</v>
      </c>
      <c r="I9" s="85" t="s">
        <v>108</v>
      </c>
      <c r="J9" s="83">
        <v>841105.87</v>
      </c>
      <c r="K9" s="83">
        <v>645185.87</v>
      </c>
      <c r="L9" s="87">
        <v>599270.18999999994</v>
      </c>
      <c r="M9" s="87">
        <v>511382</v>
      </c>
      <c r="N9" s="87"/>
      <c r="O9" s="87"/>
      <c r="P9" s="87"/>
      <c r="Q9" s="87"/>
      <c r="R9" s="87"/>
      <c r="S9" s="87"/>
      <c r="T9" s="87"/>
      <c r="U9" s="87"/>
      <c r="V9" s="87"/>
      <c r="W9" s="87"/>
      <c r="X9" s="87"/>
      <c r="Y9" s="87"/>
      <c r="Z9" s="87"/>
      <c r="AA9" s="87"/>
      <c r="AB9" s="87">
        <v>241835.68</v>
      </c>
      <c r="AC9" s="88">
        <v>133803.87</v>
      </c>
    </row>
    <row r="10" spans="1:29" ht="130" x14ac:dyDescent="0.25">
      <c r="A10" s="85" t="s">
        <v>116</v>
      </c>
      <c r="B10" s="85" t="s">
        <v>117</v>
      </c>
      <c r="C10" s="86">
        <v>44071</v>
      </c>
      <c r="D10" s="86">
        <v>44075</v>
      </c>
      <c r="E10" s="86">
        <v>45166</v>
      </c>
      <c r="F10" s="85">
        <v>36</v>
      </c>
      <c r="G10" s="85" t="s">
        <v>118</v>
      </c>
      <c r="H10" s="85" t="s">
        <v>38</v>
      </c>
      <c r="I10" s="85" t="s">
        <v>119</v>
      </c>
      <c r="J10" s="83">
        <v>1012742.86</v>
      </c>
      <c r="K10" s="83">
        <v>712483.01</v>
      </c>
      <c r="L10" s="87">
        <v>598874.84</v>
      </c>
      <c r="M10" s="87">
        <v>421349.81</v>
      </c>
      <c r="N10" s="87"/>
      <c r="O10" s="87"/>
      <c r="P10" s="87"/>
      <c r="Q10" s="87"/>
      <c r="R10" s="87"/>
      <c r="S10" s="87"/>
      <c r="T10" s="87"/>
      <c r="U10" s="87"/>
      <c r="V10" s="87"/>
      <c r="W10" s="87"/>
      <c r="X10" s="87"/>
      <c r="Y10" s="87"/>
      <c r="Z10" s="87"/>
      <c r="AA10" s="87"/>
      <c r="AB10" s="87">
        <v>413868.02</v>
      </c>
      <c r="AC10" s="88">
        <v>291133.2</v>
      </c>
    </row>
    <row r="11" spans="1:29" ht="250" x14ac:dyDescent="0.25">
      <c r="A11" s="85" t="s">
        <v>120</v>
      </c>
      <c r="B11" s="85" t="s">
        <v>121</v>
      </c>
      <c r="C11" s="86">
        <v>44105</v>
      </c>
      <c r="D11" s="86">
        <v>44105</v>
      </c>
      <c r="E11" s="86">
        <v>45199</v>
      </c>
      <c r="F11" s="85">
        <v>36</v>
      </c>
      <c r="G11" s="85" t="s">
        <v>122</v>
      </c>
      <c r="H11" s="85" t="s">
        <v>38</v>
      </c>
      <c r="I11" s="85" t="s">
        <v>112</v>
      </c>
      <c r="J11" s="83">
        <v>646361.5</v>
      </c>
      <c r="K11" s="83">
        <v>577216.64</v>
      </c>
      <c r="L11" s="87">
        <v>373596.94</v>
      </c>
      <c r="M11" s="87">
        <v>336237.25</v>
      </c>
      <c r="N11" s="87"/>
      <c r="O11" s="87"/>
      <c r="P11" s="87"/>
      <c r="Q11" s="87"/>
      <c r="R11" s="87"/>
      <c r="S11" s="87"/>
      <c r="T11" s="87">
        <v>224287.44</v>
      </c>
      <c r="U11" s="87">
        <v>201858.7</v>
      </c>
      <c r="V11" s="87"/>
      <c r="W11" s="87"/>
      <c r="X11" s="87"/>
      <c r="Y11" s="87"/>
      <c r="Z11" s="87">
        <v>28181.360000000001</v>
      </c>
      <c r="AA11" s="87">
        <v>22742.16</v>
      </c>
      <c r="AB11" s="87">
        <v>20295.759999999998</v>
      </c>
      <c r="AC11" s="88">
        <v>16378.53</v>
      </c>
    </row>
    <row r="12" spans="1:29" ht="70" x14ac:dyDescent="0.25">
      <c r="A12" s="85" t="s">
        <v>123</v>
      </c>
      <c r="B12" s="85" t="s">
        <v>124</v>
      </c>
      <c r="C12" s="86">
        <v>43969</v>
      </c>
      <c r="D12" s="86">
        <v>44044</v>
      </c>
      <c r="E12" s="86">
        <v>45138</v>
      </c>
      <c r="F12" s="85">
        <v>36</v>
      </c>
      <c r="G12" s="85" t="s">
        <v>109</v>
      </c>
      <c r="H12" s="85" t="s">
        <v>38</v>
      </c>
      <c r="I12" s="85" t="s">
        <v>110</v>
      </c>
      <c r="J12" s="83">
        <v>499207.8</v>
      </c>
      <c r="K12" s="83">
        <v>341376.68</v>
      </c>
      <c r="L12" s="87">
        <v>324485.07</v>
      </c>
      <c r="M12" s="87">
        <v>221894.85</v>
      </c>
      <c r="N12" s="87"/>
      <c r="O12" s="87"/>
      <c r="P12" s="87"/>
      <c r="Q12" s="87"/>
      <c r="R12" s="87"/>
      <c r="S12" s="87"/>
      <c r="T12" s="87"/>
      <c r="U12" s="87"/>
      <c r="V12" s="87"/>
      <c r="W12" s="87"/>
      <c r="X12" s="87"/>
      <c r="Y12" s="87"/>
      <c r="Z12" s="87"/>
      <c r="AA12" s="87"/>
      <c r="AB12" s="87">
        <v>174722.73</v>
      </c>
      <c r="AC12" s="88">
        <v>119481.83</v>
      </c>
    </row>
    <row r="13" spans="1:29" ht="120" x14ac:dyDescent="0.25">
      <c r="A13" s="85" t="s">
        <v>125</v>
      </c>
      <c r="B13" s="85" t="s">
        <v>126</v>
      </c>
      <c r="C13" s="86">
        <v>43909</v>
      </c>
      <c r="D13" s="86">
        <v>43922</v>
      </c>
      <c r="E13" s="86">
        <v>45016</v>
      </c>
      <c r="F13" s="85">
        <v>36</v>
      </c>
      <c r="G13" s="85" t="s">
        <v>127</v>
      </c>
      <c r="H13" s="85" t="s">
        <v>38</v>
      </c>
      <c r="I13" s="85" t="s">
        <v>104</v>
      </c>
      <c r="J13" s="83">
        <v>645345.85</v>
      </c>
      <c r="K13" s="83">
        <v>580811.27</v>
      </c>
      <c r="L13" s="87">
        <v>373009.9</v>
      </c>
      <c r="M13" s="87">
        <v>335708.91</v>
      </c>
      <c r="N13" s="87"/>
      <c r="O13" s="87"/>
      <c r="P13" s="87"/>
      <c r="Q13" s="87"/>
      <c r="R13" s="87"/>
      <c r="S13" s="87"/>
      <c r="T13" s="87">
        <v>223935</v>
      </c>
      <c r="U13" s="87">
        <v>201541.5</v>
      </c>
      <c r="V13" s="87"/>
      <c r="W13" s="87"/>
      <c r="X13" s="87"/>
      <c r="Y13" s="87"/>
      <c r="Z13" s="87">
        <v>18571.93</v>
      </c>
      <c r="AA13" s="87">
        <v>16714.740000000002</v>
      </c>
      <c r="AB13" s="87">
        <v>29829.02</v>
      </c>
      <c r="AC13" s="88">
        <v>26846.12</v>
      </c>
    </row>
    <row r="14" spans="1:29" ht="70" x14ac:dyDescent="0.25">
      <c r="A14" s="85" t="s">
        <v>128</v>
      </c>
      <c r="B14" s="85" t="s">
        <v>129</v>
      </c>
      <c r="C14" s="86">
        <v>44055</v>
      </c>
      <c r="D14" s="86">
        <v>44105</v>
      </c>
      <c r="E14" s="86">
        <v>45199</v>
      </c>
      <c r="F14" s="85">
        <v>36</v>
      </c>
      <c r="G14" s="85" t="s">
        <v>109</v>
      </c>
      <c r="H14" s="85" t="s">
        <v>38</v>
      </c>
      <c r="I14" s="85" t="s">
        <v>110</v>
      </c>
      <c r="J14" s="83">
        <v>648646</v>
      </c>
      <c r="K14" s="83">
        <v>386341.13</v>
      </c>
      <c r="L14" s="87">
        <v>374917.38</v>
      </c>
      <c r="M14" s="87">
        <v>223305.17</v>
      </c>
      <c r="N14" s="87"/>
      <c r="O14" s="87"/>
      <c r="P14" s="87"/>
      <c r="Q14" s="87"/>
      <c r="R14" s="87"/>
      <c r="S14" s="87"/>
      <c r="T14" s="87">
        <v>225080.16</v>
      </c>
      <c r="U14" s="87">
        <v>134060.37</v>
      </c>
      <c r="V14" s="87"/>
      <c r="W14" s="87"/>
      <c r="X14" s="87"/>
      <c r="Y14" s="87"/>
      <c r="Z14" s="87"/>
      <c r="AA14" s="87"/>
      <c r="AB14" s="87">
        <v>48648.46</v>
      </c>
      <c r="AC14" s="88">
        <v>28975.59</v>
      </c>
    </row>
    <row r="15" spans="1:29" ht="90" x14ac:dyDescent="0.25">
      <c r="A15" s="85" t="s">
        <v>130</v>
      </c>
      <c r="B15" s="85" t="s">
        <v>131</v>
      </c>
      <c r="C15" s="86">
        <v>44057</v>
      </c>
      <c r="D15" s="86">
        <v>44105</v>
      </c>
      <c r="E15" s="86">
        <v>45199</v>
      </c>
      <c r="F15" s="85">
        <v>36</v>
      </c>
      <c r="G15" s="85" t="s">
        <v>132</v>
      </c>
      <c r="H15" s="85" t="s">
        <v>38</v>
      </c>
      <c r="I15" s="85" t="s">
        <v>133</v>
      </c>
      <c r="J15" s="83">
        <v>299976</v>
      </c>
      <c r="K15" s="83">
        <v>268823.71999999997</v>
      </c>
      <c r="L15" s="87">
        <v>173386.13</v>
      </c>
      <c r="M15" s="87">
        <v>156047.51999999999</v>
      </c>
      <c r="N15" s="87"/>
      <c r="O15" s="87"/>
      <c r="P15" s="87"/>
      <c r="Q15" s="87"/>
      <c r="R15" s="87"/>
      <c r="S15" s="87"/>
      <c r="T15" s="87">
        <v>104091.67</v>
      </c>
      <c r="U15" s="87">
        <v>93682.5</v>
      </c>
      <c r="V15" s="87"/>
      <c r="W15" s="87"/>
      <c r="X15" s="87"/>
      <c r="Y15" s="87"/>
      <c r="Z15" s="87">
        <v>13498.92</v>
      </c>
      <c r="AA15" s="87">
        <v>11456.21</v>
      </c>
      <c r="AB15" s="87">
        <v>8999.2800000000007</v>
      </c>
      <c r="AC15" s="88">
        <v>7637.49</v>
      </c>
    </row>
    <row r="16" spans="1:29" ht="140" x14ac:dyDescent="0.25">
      <c r="A16" s="85" t="s">
        <v>134</v>
      </c>
      <c r="B16" s="85" t="s">
        <v>135</v>
      </c>
      <c r="C16" s="86">
        <v>43901</v>
      </c>
      <c r="D16" s="86">
        <v>44013</v>
      </c>
      <c r="E16" s="86">
        <v>45107</v>
      </c>
      <c r="F16" s="85">
        <v>36</v>
      </c>
      <c r="G16" s="85" t="s">
        <v>136</v>
      </c>
      <c r="H16" s="85" t="s">
        <v>38</v>
      </c>
      <c r="I16" s="85" t="s">
        <v>112</v>
      </c>
      <c r="J16" s="83">
        <v>645000</v>
      </c>
      <c r="K16" s="83">
        <v>577870.04</v>
      </c>
      <c r="L16" s="87">
        <v>372810</v>
      </c>
      <c r="M16" s="87">
        <v>335529</v>
      </c>
      <c r="N16" s="87"/>
      <c r="O16" s="87"/>
      <c r="P16" s="87"/>
      <c r="Q16" s="87"/>
      <c r="R16" s="87"/>
      <c r="S16" s="87"/>
      <c r="T16" s="87">
        <v>223815</v>
      </c>
      <c r="U16" s="87">
        <v>201433.5</v>
      </c>
      <c r="V16" s="87"/>
      <c r="W16" s="87"/>
      <c r="X16" s="87"/>
      <c r="Y16" s="87"/>
      <c r="Z16" s="87">
        <v>27067.59</v>
      </c>
      <c r="AA16" s="87">
        <v>22908.23</v>
      </c>
      <c r="AB16" s="87">
        <v>21307.41</v>
      </c>
      <c r="AC16" s="88">
        <v>17999.310000000001</v>
      </c>
    </row>
    <row r="17" spans="1:29" ht="90" x14ac:dyDescent="0.25">
      <c r="A17" s="85" t="s">
        <v>137</v>
      </c>
      <c r="B17" s="85" t="s">
        <v>138</v>
      </c>
      <c r="C17" s="86">
        <v>43886</v>
      </c>
      <c r="D17" s="86">
        <v>43952</v>
      </c>
      <c r="E17" s="86">
        <v>45046</v>
      </c>
      <c r="F17" s="85">
        <v>36</v>
      </c>
      <c r="G17" s="85" t="s">
        <v>139</v>
      </c>
      <c r="H17" s="85" t="s">
        <v>38</v>
      </c>
      <c r="I17" s="85" t="s">
        <v>140</v>
      </c>
      <c r="J17" s="83">
        <v>648648</v>
      </c>
      <c r="K17" s="83">
        <v>508953.36</v>
      </c>
      <c r="L17" s="87">
        <v>374918.54</v>
      </c>
      <c r="M17" s="87">
        <v>297258.15999999997</v>
      </c>
      <c r="N17" s="87"/>
      <c r="O17" s="87"/>
      <c r="P17" s="87"/>
      <c r="Q17" s="87"/>
      <c r="R17" s="87"/>
      <c r="S17" s="87"/>
      <c r="T17" s="87">
        <v>225080.85</v>
      </c>
      <c r="U17" s="87">
        <v>178457.75</v>
      </c>
      <c r="V17" s="87"/>
      <c r="W17" s="87"/>
      <c r="X17" s="87"/>
      <c r="Y17" s="87"/>
      <c r="Z17" s="87">
        <v>9729.7099999999991</v>
      </c>
      <c r="AA17" s="87">
        <v>6647.49</v>
      </c>
      <c r="AB17" s="87">
        <v>38918.9</v>
      </c>
      <c r="AC17" s="88">
        <v>26589.96</v>
      </c>
    </row>
    <row r="18" spans="1:29" ht="130" x14ac:dyDescent="0.25">
      <c r="A18" s="85" t="s">
        <v>141</v>
      </c>
      <c r="B18" s="85" t="s">
        <v>142</v>
      </c>
      <c r="C18" s="86">
        <v>44057</v>
      </c>
      <c r="D18" s="86">
        <v>44105</v>
      </c>
      <c r="E18" s="86">
        <v>45199</v>
      </c>
      <c r="F18" s="85">
        <v>36</v>
      </c>
      <c r="G18" s="85" t="s">
        <v>143</v>
      </c>
      <c r="H18" s="85" t="s">
        <v>38</v>
      </c>
      <c r="I18" s="85" t="s">
        <v>112</v>
      </c>
      <c r="J18" s="83">
        <v>647877</v>
      </c>
      <c r="K18" s="83">
        <v>546559.17000000004</v>
      </c>
      <c r="L18" s="87">
        <v>374472.9</v>
      </c>
      <c r="M18" s="87">
        <v>318068.55</v>
      </c>
      <c r="N18" s="87"/>
      <c r="O18" s="87"/>
      <c r="P18" s="87"/>
      <c r="Q18" s="87"/>
      <c r="R18" s="87"/>
      <c r="S18" s="87"/>
      <c r="T18" s="87">
        <v>224813.31</v>
      </c>
      <c r="U18" s="87">
        <v>190951.19</v>
      </c>
      <c r="V18" s="87"/>
      <c r="W18" s="87"/>
      <c r="X18" s="87"/>
      <c r="Y18" s="87"/>
      <c r="Z18" s="87">
        <v>9671.61</v>
      </c>
      <c r="AA18" s="87">
        <v>7457.84</v>
      </c>
      <c r="AB18" s="87">
        <v>38919.18</v>
      </c>
      <c r="AC18" s="88">
        <v>30081.59</v>
      </c>
    </row>
    <row r="19" spans="1:29" ht="140" x14ac:dyDescent="0.25">
      <c r="A19" s="85" t="s">
        <v>144</v>
      </c>
      <c r="B19" s="85" t="s">
        <v>145</v>
      </c>
      <c r="C19" s="86">
        <v>43928</v>
      </c>
      <c r="D19" s="86">
        <v>43922</v>
      </c>
      <c r="E19" s="86">
        <v>45016</v>
      </c>
      <c r="F19" s="85">
        <v>36</v>
      </c>
      <c r="G19" s="85" t="s">
        <v>146</v>
      </c>
      <c r="H19" s="85" t="s">
        <v>38</v>
      </c>
      <c r="I19" s="85" t="s">
        <v>113</v>
      </c>
      <c r="J19" s="83">
        <v>675370.69</v>
      </c>
      <c r="K19" s="83">
        <v>487567.59</v>
      </c>
      <c r="L19" s="87">
        <v>438990.94</v>
      </c>
      <c r="M19" s="87">
        <v>330918.94</v>
      </c>
      <c r="N19" s="87"/>
      <c r="O19" s="87"/>
      <c r="P19" s="87"/>
      <c r="Q19" s="87"/>
      <c r="R19" s="87"/>
      <c r="S19" s="87"/>
      <c r="T19" s="87"/>
      <c r="U19" s="87"/>
      <c r="V19" s="87"/>
      <c r="W19" s="87"/>
      <c r="X19" s="87"/>
      <c r="Y19" s="87"/>
      <c r="Z19" s="87"/>
      <c r="AA19" s="87">
        <v>97119.94</v>
      </c>
      <c r="AB19" s="87">
        <v>236379.75</v>
      </c>
      <c r="AC19" s="88">
        <v>59528.71</v>
      </c>
    </row>
    <row r="20" spans="1:29" ht="150" x14ac:dyDescent="0.25">
      <c r="A20" s="85" t="s">
        <v>149</v>
      </c>
      <c r="B20" s="85" t="s">
        <v>40</v>
      </c>
      <c r="C20" s="86">
        <v>43964</v>
      </c>
      <c r="D20" s="86">
        <v>44013</v>
      </c>
      <c r="E20" s="86">
        <v>45107</v>
      </c>
      <c r="F20" s="85">
        <v>36</v>
      </c>
      <c r="G20" s="85" t="s">
        <v>150</v>
      </c>
      <c r="H20" s="85" t="s">
        <v>38</v>
      </c>
      <c r="I20" s="85" t="s">
        <v>151</v>
      </c>
      <c r="J20" s="83">
        <v>797835.58</v>
      </c>
      <c r="K20" s="83">
        <v>672430.66</v>
      </c>
      <c r="L20" s="87">
        <v>582741.35</v>
      </c>
      <c r="M20" s="87">
        <v>498732.44</v>
      </c>
      <c r="N20" s="87"/>
      <c r="O20" s="87"/>
      <c r="P20" s="87"/>
      <c r="Q20" s="87"/>
      <c r="R20" s="87"/>
      <c r="S20" s="87"/>
      <c r="T20" s="87"/>
      <c r="U20" s="87"/>
      <c r="V20" s="87"/>
      <c r="W20" s="87"/>
      <c r="X20" s="87"/>
      <c r="Y20" s="87"/>
      <c r="Z20" s="87"/>
      <c r="AA20" s="87"/>
      <c r="AB20" s="87">
        <v>215094.23</v>
      </c>
      <c r="AC20" s="88">
        <v>173698.22</v>
      </c>
    </row>
    <row r="21" spans="1:29" ht="130" x14ac:dyDescent="0.25">
      <c r="A21" s="85" t="s">
        <v>152</v>
      </c>
      <c r="B21" s="85" t="s">
        <v>153</v>
      </c>
      <c r="C21" s="86">
        <v>44064</v>
      </c>
      <c r="D21" s="86">
        <v>44075</v>
      </c>
      <c r="E21" s="86">
        <v>45169</v>
      </c>
      <c r="F21" s="85">
        <v>36</v>
      </c>
      <c r="G21" s="85" t="s">
        <v>154</v>
      </c>
      <c r="H21" s="85" t="s">
        <v>38</v>
      </c>
      <c r="I21" s="85" t="s">
        <v>112</v>
      </c>
      <c r="J21" s="83">
        <v>644734.17000000004</v>
      </c>
      <c r="K21" s="83">
        <v>579310.64</v>
      </c>
      <c r="L21" s="87">
        <v>372656.34</v>
      </c>
      <c r="M21" s="87">
        <v>335390.71000000002</v>
      </c>
      <c r="N21" s="87"/>
      <c r="O21" s="87"/>
      <c r="P21" s="87"/>
      <c r="Q21" s="87"/>
      <c r="R21" s="87"/>
      <c r="S21" s="87"/>
      <c r="T21" s="87">
        <v>223722.76</v>
      </c>
      <c r="U21" s="87">
        <v>201350.48</v>
      </c>
      <c r="V21" s="87"/>
      <c r="W21" s="87"/>
      <c r="X21" s="87"/>
      <c r="Y21" s="87"/>
      <c r="Z21" s="87">
        <v>16118.35</v>
      </c>
      <c r="AA21" s="87">
        <v>14189.81</v>
      </c>
      <c r="AB21" s="87">
        <v>32236.720000000001</v>
      </c>
      <c r="AC21" s="88">
        <v>28379.64</v>
      </c>
    </row>
    <row r="22" spans="1:29" ht="170" x14ac:dyDescent="0.25">
      <c r="A22" s="85" t="s">
        <v>155</v>
      </c>
      <c r="B22" s="85" t="s">
        <v>156</v>
      </c>
      <c r="C22" s="86">
        <v>44021</v>
      </c>
      <c r="D22" s="86">
        <v>44013</v>
      </c>
      <c r="E22" s="86">
        <v>44864</v>
      </c>
      <c r="F22" s="85">
        <v>28</v>
      </c>
      <c r="G22" s="85" t="s">
        <v>157</v>
      </c>
      <c r="H22" s="85" t="s">
        <v>38</v>
      </c>
      <c r="I22" s="85" t="s">
        <v>158</v>
      </c>
      <c r="J22" s="83">
        <v>541371.85</v>
      </c>
      <c r="K22" s="83">
        <v>384606.91</v>
      </c>
      <c r="L22" s="87">
        <v>328666.84000000003</v>
      </c>
      <c r="M22" s="87">
        <v>233494.85</v>
      </c>
      <c r="N22" s="87"/>
      <c r="O22" s="87"/>
      <c r="P22" s="87"/>
      <c r="Q22" s="87"/>
      <c r="R22" s="87"/>
      <c r="S22" s="87"/>
      <c r="T22" s="87"/>
      <c r="U22" s="87"/>
      <c r="V22" s="87"/>
      <c r="W22" s="87"/>
      <c r="X22" s="87"/>
      <c r="Y22" s="87"/>
      <c r="Z22" s="87"/>
      <c r="AA22" s="87"/>
      <c r="AB22" s="87">
        <v>212705.01</v>
      </c>
      <c r="AC22" s="88">
        <v>151112.06</v>
      </c>
    </row>
    <row r="23" spans="1:29" ht="150" x14ac:dyDescent="0.25">
      <c r="A23" s="85" t="s">
        <v>159</v>
      </c>
      <c r="B23" s="85" t="s">
        <v>160</v>
      </c>
      <c r="C23" s="86">
        <v>43924</v>
      </c>
      <c r="D23" s="86">
        <v>44013</v>
      </c>
      <c r="E23" s="86">
        <v>45107</v>
      </c>
      <c r="F23" s="85">
        <v>36</v>
      </c>
      <c r="G23" s="85" t="s">
        <v>161</v>
      </c>
      <c r="H23" s="85" t="s">
        <v>38</v>
      </c>
      <c r="I23" s="85" t="s">
        <v>112</v>
      </c>
      <c r="J23" s="83">
        <v>645000</v>
      </c>
      <c r="K23" s="83">
        <v>577965.68999999994</v>
      </c>
      <c r="L23" s="87">
        <v>372810</v>
      </c>
      <c r="M23" s="87">
        <v>335529</v>
      </c>
      <c r="N23" s="87"/>
      <c r="O23" s="87"/>
      <c r="P23" s="87"/>
      <c r="Q23" s="87"/>
      <c r="R23" s="87"/>
      <c r="S23" s="87"/>
      <c r="T23" s="87">
        <v>223815</v>
      </c>
      <c r="U23" s="87">
        <v>201433.5</v>
      </c>
      <c r="V23" s="87"/>
      <c r="W23" s="87"/>
      <c r="X23" s="87"/>
      <c r="Y23" s="87"/>
      <c r="Z23" s="87">
        <v>28817.43</v>
      </c>
      <c r="AA23" s="87">
        <v>24437.9</v>
      </c>
      <c r="AB23" s="87">
        <v>19557.57</v>
      </c>
      <c r="AC23" s="88">
        <v>16565.29</v>
      </c>
    </row>
    <row r="24" spans="1:29" ht="60" x14ac:dyDescent="0.25">
      <c r="A24" s="85" t="s">
        <v>162</v>
      </c>
      <c r="B24" s="85" t="s">
        <v>163</v>
      </c>
      <c r="C24" s="86">
        <v>44082</v>
      </c>
      <c r="D24" s="86">
        <v>44105</v>
      </c>
      <c r="E24" s="86">
        <v>45199</v>
      </c>
      <c r="F24" s="85">
        <v>36</v>
      </c>
      <c r="G24" s="85" t="s">
        <v>164</v>
      </c>
      <c r="H24" s="85" t="s">
        <v>38</v>
      </c>
      <c r="I24" s="85" t="s">
        <v>114</v>
      </c>
      <c r="J24" s="83">
        <v>604434</v>
      </c>
      <c r="K24" s="83">
        <v>502778.03</v>
      </c>
      <c r="L24" s="87">
        <v>425783.82</v>
      </c>
      <c r="M24" s="87">
        <v>354156.86</v>
      </c>
      <c r="N24" s="87"/>
      <c r="O24" s="87"/>
      <c r="P24" s="87"/>
      <c r="Q24" s="87"/>
      <c r="R24" s="87"/>
      <c r="S24" s="87"/>
      <c r="T24" s="87"/>
      <c r="U24" s="87"/>
      <c r="V24" s="87"/>
      <c r="W24" s="87"/>
      <c r="X24" s="87"/>
      <c r="Y24" s="87"/>
      <c r="Z24" s="87"/>
      <c r="AA24" s="87"/>
      <c r="AB24" s="87">
        <v>178650.18</v>
      </c>
      <c r="AC24" s="88">
        <v>148621.17000000001</v>
      </c>
    </row>
    <row r="25" spans="1:29" ht="110" x14ac:dyDescent="0.25">
      <c r="A25" s="85" t="s">
        <v>165</v>
      </c>
      <c r="B25" s="85" t="s">
        <v>166</v>
      </c>
      <c r="C25" s="86">
        <v>43964</v>
      </c>
      <c r="D25" s="86">
        <v>44013</v>
      </c>
      <c r="E25" s="86">
        <v>45107</v>
      </c>
      <c r="F25" s="85">
        <v>36</v>
      </c>
      <c r="G25" s="85" t="s">
        <v>167</v>
      </c>
      <c r="H25" s="85" t="s">
        <v>38</v>
      </c>
      <c r="I25" s="85" t="s">
        <v>151</v>
      </c>
      <c r="J25" s="83">
        <v>732561.14</v>
      </c>
      <c r="K25" s="83">
        <v>644645.86</v>
      </c>
      <c r="L25" s="87">
        <v>530804.80000000005</v>
      </c>
      <c r="M25" s="87">
        <v>477724.32</v>
      </c>
      <c r="N25" s="87"/>
      <c r="O25" s="87"/>
      <c r="P25" s="87"/>
      <c r="Q25" s="87"/>
      <c r="R25" s="87"/>
      <c r="S25" s="87"/>
      <c r="T25" s="87"/>
      <c r="U25" s="87"/>
      <c r="V25" s="87"/>
      <c r="W25" s="87"/>
      <c r="X25" s="87"/>
      <c r="Y25" s="87"/>
      <c r="Z25" s="87"/>
      <c r="AA25" s="87"/>
      <c r="AB25" s="87">
        <v>201756.34</v>
      </c>
      <c r="AC25" s="88">
        <v>166921.54</v>
      </c>
    </row>
    <row r="26" spans="1:29" ht="120" x14ac:dyDescent="0.25">
      <c r="A26" s="85" t="s">
        <v>168</v>
      </c>
      <c r="B26" s="85" t="s">
        <v>169</v>
      </c>
      <c r="C26" s="86">
        <v>44119</v>
      </c>
      <c r="D26" s="86">
        <v>44166</v>
      </c>
      <c r="E26" s="86">
        <v>45260</v>
      </c>
      <c r="F26" s="85">
        <v>36</v>
      </c>
      <c r="G26" s="85" t="s">
        <v>170</v>
      </c>
      <c r="H26" s="85" t="s">
        <v>38</v>
      </c>
      <c r="I26" s="85" t="s">
        <v>171</v>
      </c>
      <c r="J26" s="83">
        <v>645017.89</v>
      </c>
      <c r="K26" s="83">
        <v>570851.63</v>
      </c>
      <c r="L26" s="87">
        <v>372820.34</v>
      </c>
      <c r="M26" s="87">
        <v>335538.31</v>
      </c>
      <c r="N26" s="87"/>
      <c r="O26" s="87"/>
      <c r="P26" s="87"/>
      <c r="Q26" s="87"/>
      <c r="R26" s="87"/>
      <c r="S26" s="87"/>
      <c r="T26" s="87">
        <v>223821.19</v>
      </c>
      <c r="U26" s="87">
        <v>201439.07</v>
      </c>
      <c r="V26" s="87"/>
      <c r="W26" s="87"/>
      <c r="X26" s="87"/>
      <c r="Y26" s="87"/>
      <c r="Z26" s="87">
        <v>28964.94</v>
      </c>
      <c r="AA26" s="87">
        <v>20279.38</v>
      </c>
      <c r="AB26" s="87">
        <v>19411.419999999998</v>
      </c>
      <c r="AC26" s="88">
        <v>13594.87</v>
      </c>
    </row>
    <row r="27" spans="1:29" ht="200" x14ac:dyDescent="0.25">
      <c r="A27" s="85" t="s">
        <v>172</v>
      </c>
      <c r="B27" s="85" t="s">
        <v>173</v>
      </c>
      <c r="C27" s="86">
        <v>43967</v>
      </c>
      <c r="D27" s="86">
        <v>44013</v>
      </c>
      <c r="E27" s="86">
        <v>45046</v>
      </c>
      <c r="F27" s="85">
        <v>34</v>
      </c>
      <c r="G27" s="85" t="s">
        <v>174</v>
      </c>
      <c r="H27" s="85" t="s">
        <v>38</v>
      </c>
      <c r="I27" s="85" t="s">
        <v>175</v>
      </c>
      <c r="J27" s="83">
        <v>601039.4</v>
      </c>
      <c r="K27" s="83">
        <v>532475.63</v>
      </c>
      <c r="L27" s="87">
        <v>409007.3</v>
      </c>
      <c r="M27" s="87">
        <v>362349.66</v>
      </c>
      <c r="N27" s="87"/>
      <c r="O27" s="87"/>
      <c r="P27" s="87"/>
      <c r="Q27" s="87"/>
      <c r="R27" s="87"/>
      <c r="S27" s="87"/>
      <c r="T27" s="87"/>
      <c r="U27" s="87"/>
      <c r="V27" s="87"/>
      <c r="W27" s="87"/>
      <c r="X27" s="87"/>
      <c r="Y27" s="87"/>
      <c r="Z27" s="87"/>
      <c r="AA27" s="87"/>
      <c r="AB27" s="87">
        <v>192032.1</v>
      </c>
      <c r="AC27" s="88">
        <v>170125.97</v>
      </c>
    </row>
    <row r="28" spans="1:29" ht="110" x14ac:dyDescent="0.25">
      <c r="A28" s="85" t="s">
        <v>176</v>
      </c>
      <c r="B28" s="85" t="s">
        <v>177</v>
      </c>
      <c r="C28" s="86">
        <v>44064</v>
      </c>
      <c r="D28" s="86">
        <v>44105</v>
      </c>
      <c r="E28" s="86">
        <v>45199</v>
      </c>
      <c r="F28" s="85">
        <v>36</v>
      </c>
      <c r="G28" s="85" t="s">
        <v>178</v>
      </c>
      <c r="H28" s="85" t="s">
        <v>38</v>
      </c>
      <c r="I28" s="85" t="s">
        <v>112</v>
      </c>
      <c r="J28" s="83">
        <v>599463.55000000005</v>
      </c>
      <c r="K28" s="83">
        <v>535370.61</v>
      </c>
      <c r="L28" s="87">
        <v>346489.93</v>
      </c>
      <c r="M28" s="87">
        <v>311840.94</v>
      </c>
      <c r="N28" s="87"/>
      <c r="O28" s="87"/>
      <c r="P28" s="87"/>
      <c r="Q28" s="87"/>
      <c r="R28" s="87"/>
      <c r="S28" s="87"/>
      <c r="T28" s="87">
        <v>208013.85</v>
      </c>
      <c r="U28" s="87">
        <v>187212.47</v>
      </c>
      <c r="V28" s="87"/>
      <c r="W28" s="87"/>
      <c r="X28" s="87"/>
      <c r="Y28" s="87"/>
      <c r="Z28" s="87">
        <v>9088.7999999999993</v>
      </c>
      <c r="AA28" s="87">
        <v>7360.29</v>
      </c>
      <c r="AB28" s="87">
        <v>35870.97</v>
      </c>
      <c r="AC28" s="88">
        <v>28956.91</v>
      </c>
    </row>
    <row r="29" spans="1:29" ht="210" x14ac:dyDescent="0.25">
      <c r="A29" s="85" t="s">
        <v>179</v>
      </c>
      <c r="B29" s="85" t="s">
        <v>180</v>
      </c>
      <c r="C29" s="86">
        <v>44116</v>
      </c>
      <c r="D29" s="86">
        <v>44136</v>
      </c>
      <c r="E29" s="86">
        <v>45230</v>
      </c>
      <c r="F29" s="85">
        <v>36</v>
      </c>
      <c r="G29" s="85" t="s">
        <v>181</v>
      </c>
      <c r="H29" s="85" t="s">
        <v>38</v>
      </c>
      <c r="I29" s="85" t="s">
        <v>112</v>
      </c>
      <c r="J29" s="83">
        <v>648648</v>
      </c>
      <c r="K29" s="83">
        <v>521510.63</v>
      </c>
      <c r="L29" s="87">
        <v>374918.54</v>
      </c>
      <c r="M29" s="87">
        <v>305319.89</v>
      </c>
      <c r="N29" s="87"/>
      <c r="O29" s="87"/>
      <c r="P29" s="87"/>
      <c r="Q29" s="87"/>
      <c r="R29" s="87"/>
      <c r="S29" s="87"/>
      <c r="T29" s="87">
        <v>225080.85</v>
      </c>
      <c r="U29" s="87">
        <v>183297.61</v>
      </c>
      <c r="V29" s="87"/>
      <c r="W29" s="87"/>
      <c r="X29" s="87"/>
      <c r="Y29" s="87"/>
      <c r="Z29" s="87">
        <v>29189.17</v>
      </c>
      <c r="AA29" s="87">
        <v>19735.89</v>
      </c>
      <c r="AB29" s="87">
        <v>19459.439999999999</v>
      </c>
      <c r="AC29" s="88">
        <v>13157.24</v>
      </c>
    </row>
    <row r="30" spans="1:29" ht="150" x14ac:dyDescent="0.25">
      <c r="A30" s="85" t="s">
        <v>182</v>
      </c>
      <c r="B30" s="85" t="s">
        <v>183</v>
      </c>
      <c r="C30" s="86">
        <v>44054</v>
      </c>
      <c r="D30" s="86">
        <v>44075</v>
      </c>
      <c r="E30" s="86">
        <v>45169</v>
      </c>
      <c r="F30" s="85">
        <v>36</v>
      </c>
      <c r="G30" s="85" t="s">
        <v>146</v>
      </c>
      <c r="H30" s="85" t="s">
        <v>38</v>
      </c>
      <c r="I30" s="85" t="s">
        <v>113</v>
      </c>
      <c r="J30" s="83">
        <v>603441.48</v>
      </c>
      <c r="K30" s="83">
        <v>469129.69</v>
      </c>
      <c r="L30" s="87">
        <v>362004.54</v>
      </c>
      <c r="M30" s="87">
        <v>281430.90999999997</v>
      </c>
      <c r="N30" s="87"/>
      <c r="O30" s="87"/>
      <c r="P30" s="87"/>
      <c r="Q30" s="87"/>
      <c r="R30" s="87"/>
      <c r="S30" s="87"/>
      <c r="T30" s="87"/>
      <c r="U30" s="87"/>
      <c r="V30" s="87"/>
      <c r="W30" s="87"/>
      <c r="X30" s="87"/>
      <c r="Y30" s="87"/>
      <c r="Z30" s="87"/>
      <c r="AA30" s="87"/>
      <c r="AB30" s="87">
        <v>241436.94</v>
      </c>
      <c r="AC30" s="88">
        <v>187698.78</v>
      </c>
    </row>
    <row r="31" spans="1:29" ht="190" x14ac:dyDescent="0.25">
      <c r="A31" s="85" t="s">
        <v>184</v>
      </c>
      <c r="B31" s="85" t="s">
        <v>185</v>
      </c>
      <c r="C31" s="86">
        <v>44061</v>
      </c>
      <c r="D31" s="86">
        <v>44105</v>
      </c>
      <c r="E31" s="86">
        <v>45199</v>
      </c>
      <c r="F31" s="85">
        <v>36</v>
      </c>
      <c r="G31" s="85" t="s">
        <v>186</v>
      </c>
      <c r="H31" s="85" t="s">
        <v>38</v>
      </c>
      <c r="I31" s="85" t="s">
        <v>113</v>
      </c>
      <c r="J31" s="83">
        <v>328531.31</v>
      </c>
      <c r="K31" s="83">
        <v>252602.78</v>
      </c>
      <c r="L31" s="87">
        <v>212888.29</v>
      </c>
      <c r="M31" s="87">
        <v>163686.6</v>
      </c>
      <c r="N31" s="87"/>
      <c r="O31" s="87"/>
      <c r="P31" s="87"/>
      <c r="Q31" s="87"/>
      <c r="R31" s="87"/>
      <c r="S31" s="87"/>
      <c r="T31" s="87"/>
      <c r="U31" s="87"/>
      <c r="V31" s="87"/>
      <c r="W31" s="87"/>
      <c r="X31" s="87"/>
      <c r="Y31" s="87"/>
      <c r="Z31" s="87"/>
      <c r="AA31" s="87"/>
      <c r="AB31" s="87">
        <v>115643.02</v>
      </c>
      <c r="AC31" s="88">
        <v>88916.18</v>
      </c>
    </row>
    <row r="32" spans="1:29" ht="150" x14ac:dyDescent="0.25">
      <c r="A32" s="85" t="s">
        <v>187</v>
      </c>
      <c r="B32" s="85" t="s">
        <v>188</v>
      </c>
      <c r="C32" s="86">
        <v>43928</v>
      </c>
      <c r="D32" s="86">
        <v>43922</v>
      </c>
      <c r="E32" s="86">
        <v>45016</v>
      </c>
      <c r="F32" s="85">
        <v>36</v>
      </c>
      <c r="G32" s="85" t="s">
        <v>189</v>
      </c>
      <c r="H32" s="85" t="s">
        <v>38</v>
      </c>
      <c r="I32" s="85" t="s">
        <v>113</v>
      </c>
      <c r="J32" s="83">
        <v>599871.81000000006</v>
      </c>
      <c r="K32" s="83">
        <v>493948.86</v>
      </c>
      <c r="L32" s="87">
        <v>346725.9</v>
      </c>
      <c r="M32" s="87">
        <v>287574.46000000002</v>
      </c>
      <c r="N32" s="87"/>
      <c r="O32" s="87"/>
      <c r="P32" s="87"/>
      <c r="Q32" s="87"/>
      <c r="R32" s="87"/>
      <c r="S32" s="87"/>
      <c r="T32" s="87">
        <v>208155.51</v>
      </c>
      <c r="U32" s="87">
        <v>172644.22</v>
      </c>
      <c r="V32" s="87"/>
      <c r="W32" s="87"/>
      <c r="X32" s="87"/>
      <c r="Y32" s="87"/>
      <c r="Z32" s="87"/>
      <c r="AA32" s="87"/>
      <c r="AB32" s="87">
        <v>44990.400000000001</v>
      </c>
      <c r="AC32" s="88">
        <v>33730.18</v>
      </c>
    </row>
    <row r="33" spans="1:29" ht="90" x14ac:dyDescent="0.25">
      <c r="A33" s="85" t="s">
        <v>190</v>
      </c>
      <c r="B33" s="85" t="s">
        <v>191</v>
      </c>
      <c r="C33" s="86">
        <v>43928</v>
      </c>
      <c r="D33" s="86">
        <v>43922</v>
      </c>
      <c r="E33" s="86">
        <v>45016</v>
      </c>
      <c r="F33" s="85">
        <v>36</v>
      </c>
      <c r="G33" s="85" t="s">
        <v>192</v>
      </c>
      <c r="H33" s="85" t="s">
        <v>38</v>
      </c>
      <c r="I33" s="85" t="s">
        <v>112</v>
      </c>
      <c r="J33" s="83">
        <v>648431.9</v>
      </c>
      <c r="K33" s="83">
        <v>545912.68999999994</v>
      </c>
      <c r="L33" s="87">
        <v>374793.63</v>
      </c>
      <c r="M33" s="87">
        <v>316701.57</v>
      </c>
      <c r="N33" s="87"/>
      <c r="O33" s="87"/>
      <c r="P33" s="87"/>
      <c r="Q33" s="87"/>
      <c r="R33" s="87"/>
      <c r="S33" s="87"/>
      <c r="T33" s="87">
        <v>225005.86</v>
      </c>
      <c r="U33" s="87">
        <v>190130.56</v>
      </c>
      <c r="V33" s="87"/>
      <c r="W33" s="87"/>
      <c r="X33" s="87"/>
      <c r="Y33" s="87"/>
      <c r="Z33" s="87">
        <v>10213.530000000001</v>
      </c>
      <c r="AA33" s="87">
        <v>8232.9599999999991</v>
      </c>
      <c r="AB33" s="87">
        <v>38418.879999999997</v>
      </c>
      <c r="AC33" s="88">
        <v>30847.599999999999</v>
      </c>
    </row>
    <row r="34" spans="1:29" ht="130" x14ac:dyDescent="0.25">
      <c r="A34" s="85" t="s">
        <v>193</v>
      </c>
      <c r="B34" s="85" t="s">
        <v>194</v>
      </c>
      <c r="C34" s="86">
        <v>43880</v>
      </c>
      <c r="D34" s="86">
        <v>43922</v>
      </c>
      <c r="E34" s="86">
        <v>45016</v>
      </c>
      <c r="F34" s="85">
        <v>36</v>
      </c>
      <c r="G34" s="85" t="s">
        <v>195</v>
      </c>
      <c r="H34" s="85" t="s">
        <v>38</v>
      </c>
      <c r="I34" s="85" t="s">
        <v>112</v>
      </c>
      <c r="J34" s="83">
        <v>648459.37</v>
      </c>
      <c r="K34" s="83">
        <v>520548.4</v>
      </c>
      <c r="L34" s="87">
        <v>374809.51</v>
      </c>
      <c r="M34" s="87">
        <v>303565.34000000003</v>
      </c>
      <c r="N34" s="87"/>
      <c r="O34" s="87"/>
      <c r="P34" s="87"/>
      <c r="Q34" s="87"/>
      <c r="R34" s="87"/>
      <c r="S34" s="87"/>
      <c r="T34" s="87">
        <v>225015.4</v>
      </c>
      <c r="U34" s="87">
        <v>182244.2</v>
      </c>
      <c r="V34" s="87"/>
      <c r="W34" s="87"/>
      <c r="X34" s="87"/>
      <c r="Y34" s="87"/>
      <c r="Z34" s="87">
        <v>9726.49</v>
      </c>
      <c r="AA34" s="87">
        <v>6947.78</v>
      </c>
      <c r="AB34" s="87">
        <v>38907.97</v>
      </c>
      <c r="AC34" s="88">
        <v>27791.08</v>
      </c>
    </row>
    <row r="35" spans="1:29" ht="110" x14ac:dyDescent="0.25">
      <c r="A35" s="85" t="s">
        <v>196</v>
      </c>
      <c r="B35" s="85" t="s">
        <v>197</v>
      </c>
      <c r="C35" s="86">
        <v>43880</v>
      </c>
      <c r="D35" s="86">
        <v>43922</v>
      </c>
      <c r="E35" s="86">
        <v>45016</v>
      </c>
      <c r="F35" s="85">
        <v>36</v>
      </c>
      <c r="G35" s="85" t="s">
        <v>195</v>
      </c>
      <c r="H35" s="85" t="s">
        <v>38</v>
      </c>
      <c r="I35" s="85" t="s">
        <v>112</v>
      </c>
      <c r="J35" s="83">
        <v>648422.11</v>
      </c>
      <c r="K35" s="83">
        <v>564852.09</v>
      </c>
      <c r="L35" s="87">
        <v>374787.97</v>
      </c>
      <c r="M35" s="87">
        <v>330273.96000000002</v>
      </c>
      <c r="N35" s="87"/>
      <c r="O35" s="87"/>
      <c r="P35" s="87"/>
      <c r="Q35" s="87"/>
      <c r="R35" s="87"/>
      <c r="S35" s="87"/>
      <c r="T35" s="87">
        <v>225002.47</v>
      </c>
      <c r="U35" s="87">
        <v>198278.69</v>
      </c>
      <c r="V35" s="87"/>
      <c r="W35" s="87"/>
      <c r="X35" s="87"/>
      <c r="Y35" s="87"/>
      <c r="Z35" s="87">
        <v>9725.56</v>
      </c>
      <c r="AA35" s="87">
        <v>7259.89</v>
      </c>
      <c r="AB35" s="87">
        <v>38906.11</v>
      </c>
      <c r="AC35" s="88">
        <v>29039.55</v>
      </c>
    </row>
    <row r="36" spans="1:29" ht="130" x14ac:dyDescent="0.25">
      <c r="A36" s="85" t="s">
        <v>200</v>
      </c>
      <c r="B36" s="85" t="s">
        <v>201</v>
      </c>
      <c r="C36" s="86">
        <v>43976</v>
      </c>
      <c r="D36" s="86">
        <v>43922</v>
      </c>
      <c r="E36" s="86">
        <v>45015</v>
      </c>
      <c r="F36" s="85">
        <v>36</v>
      </c>
      <c r="G36" s="85" t="s">
        <v>198</v>
      </c>
      <c r="H36" s="85" t="s">
        <v>38</v>
      </c>
      <c r="I36" s="85" t="s">
        <v>202</v>
      </c>
      <c r="J36" s="83">
        <v>783240</v>
      </c>
      <c r="K36" s="83">
        <v>473189.71</v>
      </c>
      <c r="L36" s="87">
        <v>594552</v>
      </c>
      <c r="M36" s="87">
        <v>375243.89</v>
      </c>
      <c r="N36" s="87"/>
      <c r="O36" s="87"/>
      <c r="P36" s="87"/>
      <c r="Q36" s="87"/>
      <c r="R36" s="87"/>
      <c r="S36" s="87"/>
      <c r="T36" s="87"/>
      <c r="U36" s="87"/>
      <c r="V36" s="87"/>
      <c r="W36" s="87"/>
      <c r="X36" s="87"/>
      <c r="Y36" s="87"/>
      <c r="Z36" s="87"/>
      <c r="AA36" s="87"/>
      <c r="AB36" s="87">
        <v>188688</v>
      </c>
      <c r="AC36" s="88">
        <v>97945.82</v>
      </c>
    </row>
    <row r="37" spans="1:29" ht="120" x14ac:dyDescent="0.25">
      <c r="A37" s="85" t="s">
        <v>203</v>
      </c>
      <c r="B37" s="85" t="s">
        <v>204</v>
      </c>
      <c r="C37" s="86">
        <v>43938</v>
      </c>
      <c r="D37" s="86">
        <v>43952</v>
      </c>
      <c r="E37" s="86">
        <v>45046</v>
      </c>
      <c r="F37" s="85">
        <v>36</v>
      </c>
      <c r="G37" s="85" t="s">
        <v>205</v>
      </c>
      <c r="H37" s="85" t="s">
        <v>38</v>
      </c>
      <c r="I37" s="85" t="s">
        <v>112</v>
      </c>
      <c r="J37" s="83">
        <v>645051.18999999994</v>
      </c>
      <c r="K37" s="83">
        <v>581392.06000000006</v>
      </c>
      <c r="L37" s="87">
        <v>372839.59</v>
      </c>
      <c r="M37" s="87">
        <v>336084.26</v>
      </c>
      <c r="N37" s="87"/>
      <c r="O37" s="87"/>
      <c r="P37" s="87"/>
      <c r="Q37" s="87"/>
      <c r="R37" s="87"/>
      <c r="S37" s="87"/>
      <c r="T37" s="87">
        <v>223832.75</v>
      </c>
      <c r="U37" s="87">
        <v>201766.84</v>
      </c>
      <c r="V37" s="87"/>
      <c r="W37" s="87"/>
      <c r="X37" s="87"/>
      <c r="Y37" s="87"/>
      <c r="Z37" s="87">
        <v>9675.77</v>
      </c>
      <c r="AA37" s="87">
        <v>8708.19</v>
      </c>
      <c r="AB37" s="87">
        <v>38703.08</v>
      </c>
      <c r="AC37" s="88">
        <v>34832.769999999997</v>
      </c>
    </row>
    <row r="38" spans="1:29" ht="250" x14ac:dyDescent="0.25">
      <c r="A38" s="85" t="s">
        <v>206</v>
      </c>
      <c r="B38" s="85" t="s">
        <v>207</v>
      </c>
      <c r="C38" s="86">
        <v>43875</v>
      </c>
      <c r="D38" s="86">
        <v>44013</v>
      </c>
      <c r="E38" s="86">
        <v>45107</v>
      </c>
      <c r="F38" s="85">
        <v>36</v>
      </c>
      <c r="G38" s="85" t="s">
        <v>208</v>
      </c>
      <c r="H38" s="85" t="s">
        <v>38</v>
      </c>
      <c r="I38" s="85" t="s">
        <v>171</v>
      </c>
      <c r="J38" s="83">
        <v>645000</v>
      </c>
      <c r="K38" s="83">
        <v>576260.19999999995</v>
      </c>
      <c r="L38" s="87">
        <v>372810</v>
      </c>
      <c r="M38" s="87">
        <v>335529</v>
      </c>
      <c r="N38" s="87"/>
      <c r="O38" s="87"/>
      <c r="P38" s="87"/>
      <c r="Q38" s="87"/>
      <c r="R38" s="87"/>
      <c r="S38" s="87"/>
      <c r="T38" s="87">
        <v>223815</v>
      </c>
      <c r="U38" s="87">
        <v>201433.5</v>
      </c>
      <c r="V38" s="87"/>
      <c r="W38" s="87"/>
      <c r="X38" s="87"/>
      <c r="Y38" s="87"/>
      <c r="Z38" s="87">
        <v>27894.75</v>
      </c>
      <c r="AA38" s="87">
        <v>22635.48</v>
      </c>
      <c r="AB38" s="87">
        <v>20480.25</v>
      </c>
      <c r="AC38" s="88">
        <v>16662.22</v>
      </c>
    </row>
    <row r="39" spans="1:29" ht="110" x14ac:dyDescent="0.25">
      <c r="A39" s="85" t="s">
        <v>209</v>
      </c>
      <c r="B39" s="85" t="s">
        <v>210</v>
      </c>
      <c r="C39" s="86">
        <v>43938</v>
      </c>
      <c r="D39" s="86">
        <v>44013</v>
      </c>
      <c r="E39" s="86">
        <v>45107</v>
      </c>
      <c r="F39" s="85">
        <v>36</v>
      </c>
      <c r="G39" s="85" t="s">
        <v>211</v>
      </c>
      <c r="H39" s="85" t="s">
        <v>38</v>
      </c>
      <c r="I39" s="85" t="s">
        <v>112</v>
      </c>
      <c r="J39" s="83">
        <v>647881.72</v>
      </c>
      <c r="K39" s="83">
        <v>580143.27</v>
      </c>
      <c r="L39" s="87">
        <v>374475.63</v>
      </c>
      <c r="M39" s="87">
        <v>336871.36</v>
      </c>
      <c r="N39" s="87"/>
      <c r="O39" s="87"/>
      <c r="P39" s="87"/>
      <c r="Q39" s="87"/>
      <c r="R39" s="87"/>
      <c r="S39" s="87"/>
      <c r="T39" s="87">
        <v>224814.95</v>
      </c>
      <c r="U39" s="87">
        <v>202239.38</v>
      </c>
      <c r="V39" s="87"/>
      <c r="W39" s="87"/>
      <c r="X39" s="87"/>
      <c r="Y39" s="87"/>
      <c r="Z39" s="87">
        <v>9734.34</v>
      </c>
      <c r="AA39" s="87">
        <v>8206.5</v>
      </c>
      <c r="AB39" s="87">
        <v>38856.800000000003</v>
      </c>
      <c r="AC39" s="88">
        <v>32826.03</v>
      </c>
    </row>
    <row r="40" spans="1:29" ht="70" x14ac:dyDescent="0.25">
      <c r="A40" s="85" t="s">
        <v>212</v>
      </c>
      <c r="B40" s="85" t="s">
        <v>213</v>
      </c>
      <c r="C40" s="86">
        <v>44145</v>
      </c>
      <c r="D40" s="86">
        <v>44105</v>
      </c>
      <c r="E40" s="86">
        <v>45015</v>
      </c>
      <c r="F40" s="85">
        <v>30</v>
      </c>
      <c r="G40" s="85" t="s">
        <v>214</v>
      </c>
      <c r="H40" s="85" t="s">
        <v>38</v>
      </c>
      <c r="I40" s="85" t="s">
        <v>215</v>
      </c>
      <c r="J40" s="83">
        <v>552057.21</v>
      </c>
      <c r="K40" s="83">
        <v>224732.88</v>
      </c>
      <c r="L40" s="87">
        <v>386440.05</v>
      </c>
      <c r="M40" s="87">
        <v>159930.45000000001</v>
      </c>
      <c r="N40" s="87"/>
      <c r="O40" s="87"/>
      <c r="P40" s="87"/>
      <c r="Q40" s="87"/>
      <c r="R40" s="87"/>
      <c r="S40" s="87"/>
      <c r="T40" s="87"/>
      <c r="U40" s="87"/>
      <c r="V40" s="87"/>
      <c r="W40" s="87"/>
      <c r="X40" s="87"/>
      <c r="Y40" s="87"/>
      <c r="Z40" s="87"/>
      <c r="AA40" s="87"/>
      <c r="AB40" s="87">
        <v>165617.16</v>
      </c>
      <c r="AC40" s="88">
        <v>64802.43</v>
      </c>
    </row>
    <row r="41" spans="1:29" ht="130" x14ac:dyDescent="0.25">
      <c r="A41" s="85" t="s">
        <v>216</v>
      </c>
      <c r="B41" s="85" t="s">
        <v>217</v>
      </c>
      <c r="C41" s="86">
        <v>43959</v>
      </c>
      <c r="D41" s="86">
        <v>43952</v>
      </c>
      <c r="E41" s="86">
        <v>45046</v>
      </c>
      <c r="F41" s="85">
        <v>36</v>
      </c>
      <c r="G41" s="85" t="s">
        <v>218</v>
      </c>
      <c r="H41" s="85" t="s">
        <v>38</v>
      </c>
      <c r="I41" s="85" t="s">
        <v>219</v>
      </c>
      <c r="J41" s="83">
        <v>550643.52</v>
      </c>
      <c r="K41" s="83">
        <v>490291.79</v>
      </c>
      <c r="L41" s="87">
        <v>395272.13</v>
      </c>
      <c r="M41" s="87">
        <v>355744.92</v>
      </c>
      <c r="N41" s="87"/>
      <c r="O41" s="87"/>
      <c r="P41" s="87"/>
      <c r="Q41" s="87"/>
      <c r="R41" s="87"/>
      <c r="S41" s="87"/>
      <c r="T41" s="87"/>
      <c r="U41" s="87"/>
      <c r="V41" s="87"/>
      <c r="W41" s="87"/>
      <c r="X41" s="87"/>
      <c r="Y41" s="87"/>
      <c r="Z41" s="87"/>
      <c r="AA41" s="87"/>
      <c r="AB41" s="87">
        <v>155371.39000000001</v>
      </c>
      <c r="AC41" s="88">
        <v>134546.87</v>
      </c>
    </row>
    <row r="42" spans="1:29" ht="90" x14ac:dyDescent="0.25">
      <c r="A42" s="85" t="s">
        <v>220</v>
      </c>
      <c r="B42" s="85" t="s">
        <v>221</v>
      </c>
      <c r="C42" s="86">
        <v>44252</v>
      </c>
      <c r="D42" s="86">
        <v>44197</v>
      </c>
      <c r="E42" s="86">
        <v>45260</v>
      </c>
      <c r="F42" s="85">
        <v>34</v>
      </c>
      <c r="G42" s="85" t="s">
        <v>109</v>
      </c>
      <c r="H42" s="85" t="s">
        <v>38</v>
      </c>
      <c r="I42" s="85" t="s">
        <v>110</v>
      </c>
      <c r="J42" s="83">
        <v>779219.02</v>
      </c>
      <c r="K42" s="83">
        <v>502806.42</v>
      </c>
      <c r="L42" s="87">
        <v>490907.98</v>
      </c>
      <c r="M42" s="87">
        <v>316768.03999999998</v>
      </c>
      <c r="N42" s="87"/>
      <c r="O42" s="87"/>
      <c r="P42" s="87"/>
      <c r="Q42" s="87"/>
      <c r="R42" s="87"/>
      <c r="S42" s="87"/>
      <c r="T42" s="87"/>
      <c r="U42" s="87"/>
      <c r="V42" s="87"/>
      <c r="W42" s="87"/>
      <c r="X42" s="87"/>
      <c r="Y42" s="87"/>
      <c r="Z42" s="87"/>
      <c r="AA42" s="87"/>
      <c r="AB42" s="87">
        <v>288311.03999999998</v>
      </c>
      <c r="AC42" s="88">
        <v>186038.38</v>
      </c>
    </row>
    <row r="43" spans="1:29" ht="160" x14ac:dyDescent="0.25">
      <c r="A43" s="85" t="s">
        <v>222</v>
      </c>
      <c r="B43" s="85" t="s">
        <v>223</v>
      </c>
      <c r="C43" s="86">
        <v>44347</v>
      </c>
      <c r="D43" s="86">
        <v>44348</v>
      </c>
      <c r="E43" s="86">
        <v>45260</v>
      </c>
      <c r="F43" s="85">
        <v>30</v>
      </c>
      <c r="G43" s="85" t="s">
        <v>224</v>
      </c>
      <c r="H43" s="85" t="s">
        <v>38</v>
      </c>
      <c r="I43" s="85" t="s">
        <v>104</v>
      </c>
      <c r="J43" s="83">
        <v>540540</v>
      </c>
      <c r="K43" s="83">
        <v>365799.16</v>
      </c>
      <c r="L43" s="87">
        <v>444810.36</v>
      </c>
      <c r="M43" s="87">
        <v>305813.84999999998</v>
      </c>
      <c r="N43" s="87"/>
      <c r="O43" s="87"/>
      <c r="P43" s="87"/>
      <c r="Q43" s="87"/>
      <c r="R43" s="87"/>
      <c r="S43" s="87"/>
      <c r="T43" s="87">
        <v>55189.13</v>
      </c>
      <c r="U43" s="87">
        <v>37976.410000000003</v>
      </c>
      <c r="V43" s="87"/>
      <c r="W43" s="87"/>
      <c r="X43" s="87"/>
      <c r="Y43" s="87"/>
      <c r="Z43" s="87">
        <v>24324.01</v>
      </c>
      <c r="AA43" s="87">
        <v>13205.34</v>
      </c>
      <c r="AB43" s="87">
        <v>16216.5</v>
      </c>
      <c r="AC43" s="88">
        <v>8803.56</v>
      </c>
    </row>
    <row r="44" spans="1:29" ht="130" x14ac:dyDescent="0.25">
      <c r="A44" s="85" t="s">
        <v>225</v>
      </c>
      <c r="B44" s="85" t="s">
        <v>226</v>
      </c>
      <c r="C44" s="86">
        <v>44216</v>
      </c>
      <c r="D44" s="86">
        <v>44197</v>
      </c>
      <c r="E44" s="86">
        <v>45107</v>
      </c>
      <c r="F44" s="85">
        <v>30</v>
      </c>
      <c r="G44" s="85" t="s">
        <v>227</v>
      </c>
      <c r="H44" s="85" t="s">
        <v>38</v>
      </c>
      <c r="I44" s="85" t="s">
        <v>228</v>
      </c>
      <c r="J44" s="83">
        <v>621003.94999999995</v>
      </c>
      <c r="K44" s="83">
        <v>538959.34</v>
      </c>
      <c r="L44" s="87">
        <v>465752.95</v>
      </c>
      <c r="M44" s="87">
        <v>406024.13</v>
      </c>
      <c r="N44" s="87"/>
      <c r="O44" s="87"/>
      <c r="P44" s="87"/>
      <c r="Q44" s="87"/>
      <c r="R44" s="87"/>
      <c r="S44" s="87"/>
      <c r="T44" s="87"/>
      <c r="U44" s="87"/>
      <c r="V44" s="87"/>
      <c r="W44" s="87"/>
      <c r="X44" s="87"/>
      <c r="Y44" s="87"/>
      <c r="Z44" s="87"/>
      <c r="AA44" s="87"/>
      <c r="AB44" s="87">
        <v>155251</v>
      </c>
      <c r="AC44" s="88">
        <v>132935.21</v>
      </c>
    </row>
    <row r="45" spans="1:29" ht="230" x14ac:dyDescent="0.25">
      <c r="A45" s="85" t="s">
        <v>229</v>
      </c>
      <c r="B45" s="85" t="s">
        <v>230</v>
      </c>
      <c r="C45" s="86">
        <v>44342</v>
      </c>
      <c r="D45" s="86">
        <v>44317</v>
      </c>
      <c r="E45" s="86">
        <v>45229</v>
      </c>
      <c r="F45" s="85">
        <v>30</v>
      </c>
      <c r="G45" s="85" t="s">
        <v>227</v>
      </c>
      <c r="H45" s="85" t="s">
        <v>38</v>
      </c>
      <c r="I45" s="85" t="s">
        <v>228</v>
      </c>
      <c r="J45" s="83">
        <v>621590.98</v>
      </c>
      <c r="K45" s="83">
        <v>494718.51</v>
      </c>
      <c r="L45" s="87">
        <v>466131.07</v>
      </c>
      <c r="M45" s="87">
        <v>382995.67</v>
      </c>
      <c r="N45" s="87"/>
      <c r="O45" s="87"/>
      <c r="P45" s="87"/>
      <c r="Q45" s="87"/>
      <c r="R45" s="87"/>
      <c r="S45" s="87"/>
      <c r="T45" s="87"/>
      <c r="U45" s="87"/>
      <c r="V45" s="87"/>
      <c r="W45" s="87"/>
      <c r="X45" s="87"/>
      <c r="Y45" s="87"/>
      <c r="Z45" s="87"/>
      <c r="AA45" s="87"/>
      <c r="AB45" s="87">
        <v>155459.91</v>
      </c>
      <c r="AC45" s="88">
        <v>111722.84</v>
      </c>
    </row>
    <row r="46" spans="1:29" ht="120" x14ac:dyDescent="0.25">
      <c r="A46" s="85" t="s">
        <v>231</v>
      </c>
      <c r="B46" s="85" t="s">
        <v>232</v>
      </c>
      <c r="C46" s="86">
        <v>44336</v>
      </c>
      <c r="D46" s="86">
        <v>44348</v>
      </c>
      <c r="E46" s="86">
        <v>45260</v>
      </c>
      <c r="F46" s="85">
        <v>30</v>
      </c>
      <c r="G46" s="85" t="s">
        <v>208</v>
      </c>
      <c r="H46" s="85" t="s">
        <v>38</v>
      </c>
      <c r="I46" s="85" t="s">
        <v>171</v>
      </c>
      <c r="J46" s="83">
        <v>498653.74</v>
      </c>
      <c r="K46" s="83">
        <v>429797.39</v>
      </c>
      <c r="L46" s="87">
        <v>410342.16</v>
      </c>
      <c r="M46" s="87">
        <v>361332.03</v>
      </c>
      <c r="N46" s="87"/>
      <c r="O46" s="87"/>
      <c r="P46" s="87"/>
      <c r="Q46" s="87"/>
      <c r="R46" s="87"/>
      <c r="S46" s="87"/>
      <c r="T46" s="87">
        <v>50912.54</v>
      </c>
      <c r="U46" s="87">
        <v>44831.69</v>
      </c>
      <c r="V46" s="87"/>
      <c r="W46" s="87"/>
      <c r="X46" s="87"/>
      <c r="Y46" s="87"/>
      <c r="Z46" s="87">
        <v>37399.040000000001</v>
      </c>
      <c r="AA46" s="87">
        <v>23633.67</v>
      </c>
      <c r="AB46" s="87"/>
      <c r="AC46" s="88"/>
    </row>
    <row r="47" spans="1:29" ht="190" x14ac:dyDescent="0.25">
      <c r="A47" s="85" t="s">
        <v>233</v>
      </c>
      <c r="B47" s="85" t="s">
        <v>234</v>
      </c>
      <c r="C47" s="86">
        <v>44281</v>
      </c>
      <c r="D47" s="86">
        <v>44287</v>
      </c>
      <c r="E47" s="86">
        <v>45199</v>
      </c>
      <c r="F47" s="85">
        <v>30</v>
      </c>
      <c r="G47" s="85" t="s">
        <v>235</v>
      </c>
      <c r="H47" s="85" t="s">
        <v>38</v>
      </c>
      <c r="I47" s="85" t="s">
        <v>236</v>
      </c>
      <c r="J47" s="83">
        <v>624338.85</v>
      </c>
      <c r="K47" s="83">
        <v>411061.36</v>
      </c>
      <c r="L47" s="87">
        <v>468254.13</v>
      </c>
      <c r="M47" s="87">
        <v>320866.34000000003</v>
      </c>
      <c r="N47" s="87"/>
      <c r="O47" s="87"/>
      <c r="P47" s="87"/>
      <c r="Q47" s="87"/>
      <c r="R47" s="87"/>
      <c r="S47" s="87"/>
      <c r="T47" s="87"/>
      <c r="U47" s="87"/>
      <c r="V47" s="87"/>
      <c r="W47" s="87"/>
      <c r="X47" s="87"/>
      <c r="Y47" s="87"/>
      <c r="Z47" s="87"/>
      <c r="AA47" s="87"/>
      <c r="AB47" s="87">
        <v>156084.72</v>
      </c>
      <c r="AC47" s="88">
        <v>90195.02</v>
      </c>
    </row>
    <row r="48" spans="1:29" ht="80" x14ac:dyDescent="0.25">
      <c r="A48" s="85" t="s">
        <v>237</v>
      </c>
      <c r="B48" s="85" t="s">
        <v>238</v>
      </c>
      <c r="C48" s="86">
        <v>44361</v>
      </c>
      <c r="D48" s="86">
        <v>44378</v>
      </c>
      <c r="E48" s="86">
        <v>45260</v>
      </c>
      <c r="F48" s="85">
        <v>29</v>
      </c>
      <c r="G48" s="85" t="s">
        <v>239</v>
      </c>
      <c r="H48" s="85" t="s">
        <v>38</v>
      </c>
      <c r="I48" s="85" t="s">
        <v>112</v>
      </c>
      <c r="J48" s="83">
        <v>539115.71</v>
      </c>
      <c r="K48" s="83">
        <v>465151.48</v>
      </c>
      <c r="L48" s="87">
        <v>443638.31</v>
      </c>
      <c r="M48" s="87">
        <v>390886.21</v>
      </c>
      <c r="N48" s="87"/>
      <c r="O48" s="87"/>
      <c r="P48" s="87"/>
      <c r="Q48" s="87"/>
      <c r="R48" s="87"/>
      <c r="S48" s="87"/>
      <c r="T48" s="87">
        <v>55043.71</v>
      </c>
      <c r="U48" s="87">
        <v>48498.59</v>
      </c>
      <c r="V48" s="87"/>
      <c r="W48" s="87"/>
      <c r="X48" s="87"/>
      <c r="Y48" s="87"/>
      <c r="Z48" s="87"/>
      <c r="AA48" s="87"/>
      <c r="AB48" s="87">
        <v>40433.69</v>
      </c>
      <c r="AC48" s="88">
        <v>25766.68</v>
      </c>
    </row>
    <row r="49" spans="1:29" ht="160" x14ac:dyDescent="0.25">
      <c r="A49" s="85" t="s">
        <v>240</v>
      </c>
      <c r="B49" s="85" t="s">
        <v>241</v>
      </c>
      <c r="C49" s="86">
        <v>44378</v>
      </c>
      <c r="D49" s="86">
        <v>44317</v>
      </c>
      <c r="E49" s="86">
        <v>45169</v>
      </c>
      <c r="F49" s="85">
        <v>26</v>
      </c>
      <c r="G49" s="85" t="s">
        <v>242</v>
      </c>
      <c r="H49" s="85" t="s">
        <v>38</v>
      </c>
      <c r="I49" s="85" t="s">
        <v>243</v>
      </c>
      <c r="J49" s="83">
        <v>434715.34</v>
      </c>
      <c r="K49" s="83">
        <v>329770.65000000002</v>
      </c>
      <c r="L49" s="87">
        <v>317168.31</v>
      </c>
      <c r="M49" s="87">
        <v>246358.53</v>
      </c>
      <c r="N49" s="87"/>
      <c r="O49" s="87"/>
      <c r="P49" s="87"/>
      <c r="Q49" s="87"/>
      <c r="R49" s="87"/>
      <c r="S49" s="87"/>
      <c r="T49" s="87"/>
      <c r="U49" s="87"/>
      <c r="V49" s="87"/>
      <c r="W49" s="87"/>
      <c r="X49" s="87"/>
      <c r="Y49" s="87"/>
      <c r="Z49" s="87"/>
      <c r="AA49" s="87"/>
      <c r="AB49" s="87">
        <v>117547.03</v>
      </c>
      <c r="AC49" s="88">
        <v>83412.12</v>
      </c>
    </row>
    <row r="50" spans="1:29" ht="90" x14ac:dyDescent="0.25">
      <c r="A50" s="85" t="s">
        <v>244</v>
      </c>
      <c r="B50" s="85" t="s">
        <v>245</v>
      </c>
      <c r="C50" s="86">
        <v>44271</v>
      </c>
      <c r="D50" s="86">
        <v>44228</v>
      </c>
      <c r="E50" s="86">
        <v>45260</v>
      </c>
      <c r="F50" s="85">
        <v>33</v>
      </c>
      <c r="G50" s="85" t="s">
        <v>246</v>
      </c>
      <c r="H50" s="85" t="s">
        <v>38</v>
      </c>
      <c r="I50" s="85" t="s">
        <v>104</v>
      </c>
      <c r="J50" s="83">
        <v>540540.54</v>
      </c>
      <c r="K50" s="83">
        <v>409536.17</v>
      </c>
      <c r="L50" s="87">
        <v>444810.81</v>
      </c>
      <c r="M50" s="87">
        <v>344739.04</v>
      </c>
      <c r="N50" s="87"/>
      <c r="O50" s="87"/>
      <c r="P50" s="87"/>
      <c r="Q50" s="87"/>
      <c r="R50" s="87"/>
      <c r="S50" s="87"/>
      <c r="T50" s="87">
        <v>55189.18</v>
      </c>
      <c r="U50" s="87">
        <v>42771.33</v>
      </c>
      <c r="V50" s="87"/>
      <c r="W50" s="87"/>
      <c r="X50" s="87"/>
      <c r="Y50" s="87"/>
      <c r="Z50" s="87">
        <v>7837.72</v>
      </c>
      <c r="AA50" s="87">
        <v>4258.32</v>
      </c>
      <c r="AB50" s="87">
        <v>32702.83</v>
      </c>
      <c r="AC50" s="88">
        <v>17767.48</v>
      </c>
    </row>
    <row r="51" spans="1:29" ht="130" x14ac:dyDescent="0.25">
      <c r="A51" s="85" t="s">
        <v>247</v>
      </c>
      <c r="B51" s="85" t="s">
        <v>248</v>
      </c>
      <c r="C51" s="86">
        <v>44376</v>
      </c>
      <c r="D51" s="86">
        <v>44317</v>
      </c>
      <c r="E51" s="86">
        <v>45260</v>
      </c>
      <c r="F51" s="85">
        <v>30</v>
      </c>
      <c r="G51" s="85" t="s">
        <v>249</v>
      </c>
      <c r="H51" s="85" t="s">
        <v>38</v>
      </c>
      <c r="I51" s="85" t="s">
        <v>140</v>
      </c>
      <c r="J51" s="83">
        <v>540540.54</v>
      </c>
      <c r="K51" s="83">
        <v>444021.25</v>
      </c>
      <c r="L51" s="87">
        <v>444810.81</v>
      </c>
      <c r="M51" s="87">
        <v>372575.29</v>
      </c>
      <c r="N51" s="87"/>
      <c r="O51" s="87"/>
      <c r="P51" s="87"/>
      <c r="Q51" s="87"/>
      <c r="R51" s="87"/>
      <c r="S51" s="87"/>
      <c r="T51" s="87">
        <v>55189.18</v>
      </c>
      <c r="U51" s="87">
        <v>46226.68</v>
      </c>
      <c r="V51" s="87"/>
      <c r="W51" s="87"/>
      <c r="X51" s="87"/>
      <c r="Y51" s="87"/>
      <c r="Z51" s="87">
        <v>6756.84</v>
      </c>
      <c r="AA51" s="87">
        <v>4203.21</v>
      </c>
      <c r="AB51" s="87">
        <v>33783.71</v>
      </c>
      <c r="AC51" s="88">
        <v>21016.07</v>
      </c>
    </row>
    <row r="52" spans="1:29" ht="100" x14ac:dyDescent="0.25">
      <c r="A52" s="85" t="s">
        <v>250</v>
      </c>
      <c r="B52" s="85" t="s">
        <v>251</v>
      </c>
      <c r="C52" s="86">
        <v>44216</v>
      </c>
      <c r="D52" s="86">
        <v>44197</v>
      </c>
      <c r="E52" s="86">
        <v>45260</v>
      </c>
      <c r="F52" s="85">
        <v>35</v>
      </c>
      <c r="G52" s="85" t="s">
        <v>139</v>
      </c>
      <c r="H52" s="85" t="s">
        <v>38</v>
      </c>
      <c r="I52" s="85" t="s">
        <v>140</v>
      </c>
      <c r="J52" s="83">
        <v>540540.54</v>
      </c>
      <c r="K52" s="83">
        <v>449891.16</v>
      </c>
      <c r="L52" s="87">
        <v>444810.81</v>
      </c>
      <c r="M52" s="87">
        <v>374281.95</v>
      </c>
      <c r="N52" s="87"/>
      <c r="O52" s="87"/>
      <c r="P52" s="87"/>
      <c r="Q52" s="87"/>
      <c r="R52" s="87"/>
      <c r="S52" s="87"/>
      <c r="T52" s="87">
        <v>55189.18</v>
      </c>
      <c r="U52" s="87">
        <v>46438.45</v>
      </c>
      <c r="V52" s="87"/>
      <c r="W52" s="87"/>
      <c r="X52" s="87"/>
      <c r="Y52" s="87"/>
      <c r="Z52" s="87">
        <v>9459.48</v>
      </c>
      <c r="AA52" s="87">
        <v>6806.51</v>
      </c>
      <c r="AB52" s="87">
        <v>31081.07</v>
      </c>
      <c r="AC52" s="88">
        <v>22364.25</v>
      </c>
    </row>
    <row r="53" spans="1:29" ht="160" x14ac:dyDescent="0.25">
      <c r="A53" s="85" t="s">
        <v>252</v>
      </c>
      <c r="B53" s="85" t="s">
        <v>253</v>
      </c>
      <c r="C53" s="86">
        <v>44244</v>
      </c>
      <c r="D53" s="86">
        <v>44256</v>
      </c>
      <c r="E53" s="86">
        <v>45260</v>
      </c>
      <c r="F53" s="85">
        <v>33</v>
      </c>
      <c r="G53" s="85" t="s">
        <v>254</v>
      </c>
      <c r="H53" s="85" t="s">
        <v>38</v>
      </c>
      <c r="I53" s="85" t="s">
        <v>140</v>
      </c>
      <c r="J53" s="83">
        <v>540540.54</v>
      </c>
      <c r="K53" s="83">
        <v>463607.61</v>
      </c>
      <c r="L53" s="87">
        <v>444810.81</v>
      </c>
      <c r="M53" s="87">
        <v>386943.33</v>
      </c>
      <c r="N53" s="87"/>
      <c r="O53" s="87"/>
      <c r="P53" s="87"/>
      <c r="Q53" s="87"/>
      <c r="R53" s="87"/>
      <c r="S53" s="87"/>
      <c r="T53" s="87">
        <v>55189.18</v>
      </c>
      <c r="U53" s="87">
        <v>48009.38</v>
      </c>
      <c r="V53" s="87"/>
      <c r="W53" s="87"/>
      <c r="X53" s="87"/>
      <c r="Y53" s="87"/>
      <c r="Z53" s="87">
        <v>6882.52</v>
      </c>
      <c r="AA53" s="87">
        <v>4852.2299999999996</v>
      </c>
      <c r="AB53" s="87">
        <v>33658.03</v>
      </c>
      <c r="AC53" s="88">
        <v>23802.67</v>
      </c>
    </row>
    <row r="54" spans="1:29" ht="80" x14ac:dyDescent="0.25">
      <c r="A54" s="85" t="s">
        <v>255</v>
      </c>
      <c r="B54" s="85" t="s">
        <v>256</v>
      </c>
      <c r="C54" s="86">
        <v>44244</v>
      </c>
      <c r="D54" s="86">
        <v>44256</v>
      </c>
      <c r="E54" s="86">
        <v>45260</v>
      </c>
      <c r="F54" s="85">
        <v>33</v>
      </c>
      <c r="G54" s="85" t="s">
        <v>257</v>
      </c>
      <c r="H54" s="85" t="s">
        <v>38</v>
      </c>
      <c r="I54" s="85" t="s">
        <v>140</v>
      </c>
      <c r="J54" s="83">
        <v>540540.54</v>
      </c>
      <c r="K54" s="83">
        <v>344884.29</v>
      </c>
      <c r="L54" s="87">
        <v>444810.81</v>
      </c>
      <c r="M54" s="87">
        <v>289380</v>
      </c>
      <c r="N54" s="87"/>
      <c r="O54" s="87"/>
      <c r="P54" s="87"/>
      <c r="Q54" s="87"/>
      <c r="R54" s="87"/>
      <c r="S54" s="87"/>
      <c r="T54" s="87">
        <v>55189.18</v>
      </c>
      <c r="U54" s="87">
        <v>35904.36</v>
      </c>
      <c r="V54" s="87"/>
      <c r="W54" s="87"/>
      <c r="X54" s="87"/>
      <c r="Y54" s="87"/>
      <c r="Z54" s="87">
        <v>8108.12</v>
      </c>
      <c r="AA54" s="87">
        <v>3919.99</v>
      </c>
      <c r="AB54" s="87">
        <v>32432.43</v>
      </c>
      <c r="AC54" s="88">
        <v>15679.94</v>
      </c>
    </row>
    <row r="55" spans="1:29" ht="180" x14ac:dyDescent="0.25">
      <c r="A55" s="85" t="s">
        <v>258</v>
      </c>
      <c r="B55" s="85" t="s">
        <v>259</v>
      </c>
      <c r="C55" s="86">
        <v>44214</v>
      </c>
      <c r="D55" s="86">
        <v>44197</v>
      </c>
      <c r="E55" s="86">
        <v>45107</v>
      </c>
      <c r="F55" s="85">
        <v>30</v>
      </c>
      <c r="G55" s="85" t="s">
        <v>260</v>
      </c>
      <c r="H55" s="85" t="s">
        <v>38</v>
      </c>
      <c r="I55" s="85" t="s">
        <v>261</v>
      </c>
      <c r="J55" s="83">
        <v>666625.37</v>
      </c>
      <c r="K55" s="83">
        <v>580289.02</v>
      </c>
      <c r="L55" s="87">
        <v>476570.47</v>
      </c>
      <c r="M55" s="87">
        <v>414848.61</v>
      </c>
      <c r="N55" s="87"/>
      <c r="O55" s="87"/>
      <c r="P55" s="87"/>
      <c r="Q55" s="87"/>
      <c r="R55" s="87"/>
      <c r="S55" s="87"/>
      <c r="T55" s="87"/>
      <c r="U55" s="87"/>
      <c r="V55" s="87"/>
      <c r="W55" s="87"/>
      <c r="X55" s="87"/>
      <c r="Y55" s="87"/>
      <c r="Z55" s="87"/>
      <c r="AA55" s="87"/>
      <c r="AB55" s="87">
        <v>190054.9</v>
      </c>
      <c r="AC55" s="88">
        <v>165440.41</v>
      </c>
    </row>
    <row r="56" spans="1:29" ht="120" x14ac:dyDescent="0.25">
      <c r="A56" s="85" t="s">
        <v>262</v>
      </c>
      <c r="B56" s="85" t="s">
        <v>263</v>
      </c>
      <c r="C56" s="86">
        <v>44216</v>
      </c>
      <c r="D56" s="86">
        <v>44197</v>
      </c>
      <c r="E56" s="86">
        <v>45107</v>
      </c>
      <c r="F56" s="85">
        <v>30</v>
      </c>
      <c r="G56" s="85" t="s">
        <v>264</v>
      </c>
      <c r="H56" s="85" t="s">
        <v>38</v>
      </c>
      <c r="I56" s="85" t="s">
        <v>133</v>
      </c>
      <c r="J56" s="83">
        <v>537004.6</v>
      </c>
      <c r="K56" s="83">
        <v>481251.71</v>
      </c>
      <c r="L56" s="87">
        <v>441901.08</v>
      </c>
      <c r="M56" s="87">
        <v>397710.97</v>
      </c>
      <c r="N56" s="87"/>
      <c r="O56" s="87"/>
      <c r="P56" s="87"/>
      <c r="Q56" s="87"/>
      <c r="R56" s="87"/>
      <c r="S56" s="87"/>
      <c r="T56" s="87">
        <v>54828.160000000003</v>
      </c>
      <c r="U56" s="87">
        <v>49345.34</v>
      </c>
      <c r="V56" s="87"/>
      <c r="W56" s="87"/>
      <c r="X56" s="87"/>
      <c r="Y56" s="87"/>
      <c r="Z56" s="87">
        <v>24165.21</v>
      </c>
      <c r="AA56" s="87">
        <v>20517.25</v>
      </c>
      <c r="AB56" s="87">
        <v>16110.15</v>
      </c>
      <c r="AC56" s="88">
        <v>13678.15</v>
      </c>
    </row>
    <row r="57" spans="1:29" ht="90" x14ac:dyDescent="0.25">
      <c r="A57" s="85" t="s">
        <v>265</v>
      </c>
      <c r="B57" s="85" t="s">
        <v>266</v>
      </c>
      <c r="C57" s="86">
        <v>44246</v>
      </c>
      <c r="D57" s="86">
        <v>44287</v>
      </c>
      <c r="E57" s="86">
        <v>45199</v>
      </c>
      <c r="F57" s="85">
        <v>30</v>
      </c>
      <c r="G57" s="85" t="s">
        <v>267</v>
      </c>
      <c r="H57" s="85" t="s">
        <v>38</v>
      </c>
      <c r="I57" s="85" t="s">
        <v>133</v>
      </c>
      <c r="J57" s="83">
        <v>539594.38</v>
      </c>
      <c r="K57" s="83">
        <v>478514.15</v>
      </c>
      <c r="L57" s="87">
        <v>444032.21</v>
      </c>
      <c r="M57" s="87">
        <v>399307.72</v>
      </c>
      <c r="N57" s="87"/>
      <c r="O57" s="87"/>
      <c r="P57" s="87"/>
      <c r="Q57" s="87"/>
      <c r="R57" s="87"/>
      <c r="S57" s="87"/>
      <c r="T57" s="87">
        <v>55092.58</v>
      </c>
      <c r="U57" s="87">
        <v>49543.45</v>
      </c>
      <c r="V57" s="87"/>
      <c r="W57" s="87"/>
      <c r="X57" s="87"/>
      <c r="Y57" s="87"/>
      <c r="Z57" s="87">
        <v>23205.27</v>
      </c>
      <c r="AA57" s="87">
        <v>17006.77</v>
      </c>
      <c r="AB57" s="87">
        <v>17264.32</v>
      </c>
      <c r="AC57" s="88">
        <v>12656.21</v>
      </c>
    </row>
    <row r="58" spans="1:29" ht="100" x14ac:dyDescent="0.25">
      <c r="A58" s="85" t="s">
        <v>268</v>
      </c>
      <c r="B58" s="85" t="s">
        <v>269</v>
      </c>
      <c r="C58" s="86">
        <v>44259</v>
      </c>
      <c r="D58" s="86">
        <v>44317</v>
      </c>
      <c r="E58" s="86">
        <v>45230</v>
      </c>
      <c r="F58" s="85">
        <v>30</v>
      </c>
      <c r="G58" s="85" t="s">
        <v>270</v>
      </c>
      <c r="H58" s="85" t="s">
        <v>38</v>
      </c>
      <c r="I58" s="85" t="s">
        <v>271</v>
      </c>
      <c r="J58" s="83">
        <v>482146</v>
      </c>
      <c r="K58" s="83">
        <v>388719.49</v>
      </c>
      <c r="L58" s="87">
        <v>342676.1</v>
      </c>
      <c r="M58" s="87">
        <v>276262.93</v>
      </c>
      <c r="N58" s="87"/>
      <c r="O58" s="87"/>
      <c r="P58" s="87"/>
      <c r="Q58" s="87"/>
      <c r="R58" s="87"/>
      <c r="S58" s="87"/>
      <c r="T58" s="87"/>
      <c r="U58" s="87"/>
      <c r="V58" s="87"/>
      <c r="W58" s="87"/>
      <c r="X58" s="87"/>
      <c r="Y58" s="87"/>
      <c r="Z58" s="87"/>
      <c r="AA58" s="87"/>
      <c r="AB58" s="87">
        <v>139469.9</v>
      </c>
      <c r="AC58" s="88">
        <v>112456.56</v>
      </c>
    </row>
    <row r="59" spans="1:29" ht="80" x14ac:dyDescent="0.25">
      <c r="A59" s="85" t="s">
        <v>272</v>
      </c>
      <c r="B59" s="85" t="s">
        <v>273</v>
      </c>
      <c r="C59" s="86">
        <v>44386</v>
      </c>
      <c r="D59" s="86">
        <v>44197</v>
      </c>
      <c r="E59" s="86">
        <v>45260</v>
      </c>
      <c r="F59" s="85">
        <v>29</v>
      </c>
      <c r="G59" s="85" t="s">
        <v>274</v>
      </c>
      <c r="H59" s="85" t="s">
        <v>38</v>
      </c>
      <c r="I59" s="85" t="s">
        <v>275</v>
      </c>
      <c r="J59" s="83">
        <v>819732.43</v>
      </c>
      <c r="K59" s="83">
        <v>396292.73</v>
      </c>
      <c r="L59" s="87">
        <v>456454.2</v>
      </c>
      <c r="M59" s="87">
        <v>220655.79</v>
      </c>
      <c r="N59" s="87"/>
      <c r="O59" s="87"/>
      <c r="P59" s="87"/>
      <c r="Q59" s="87"/>
      <c r="R59" s="87"/>
      <c r="S59" s="87"/>
      <c r="T59" s="87"/>
      <c r="U59" s="87"/>
      <c r="V59" s="87"/>
      <c r="W59" s="87"/>
      <c r="X59" s="87"/>
      <c r="Y59" s="87"/>
      <c r="Z59" s="87"/>
      <c r="AA59" s="87"/>
      <c r="AB59" s="87">
        <v>363278.23</v>
      </c>
      <c r="AC59" s="88">
        <v>175636.94</v>
      </c>
    </row>
    <row r="60" spans="1:29" ht="120" x14ac:dyDescent="0.25">
      <c r="A60" s="85" t="s">
        <v>276</v>
      </c>
      <c r="B60" s="85" t="s">
        <v>277</v>
      </c>
      <c r="C60" s="86">
        <v>44273</v>
      </c>
      <c r="D60" s="86">
        <v>44287</v>
      </c>
      <c r="E60" s="86">
        <v>45260</v>
      </c>
      <c r="F60" s="85">
        <v>32</v>
      </c>
      <c r="G60" s="85" t="s">
        <v>278</v>
      </c>
      <c r="H60" s="85" t="s">
        <v>38</v>
      </c>
      <c r="I60" s="85" t="s">
        <v>112</v>
      </c>
      <c r="J60" s="83">
        <v>539853.15</v>
      </c>
      <c r="K60" s="83">
        <v>442840.86</v>
      </c>
      <c r="L60" s="87">
        <v>444245.15</v>
      </c>
      <c r="M60" s="87">
        <v>371862.85</v>
      </c>
      <c r="N60" s="87"/>
      <c r="O60" s="87"/>
      <c r="P60" s="87"/>
      <c r="Q60" s="87"/>
      <c r="R60" s="87"/>
      <c r="S60" s="87"/>
      <c r="T60" s="87">
        <v>55119.01</v>
      </c>
      <c r="U60" s="87">
        <v>46138.3</v>
      </c>
      <c r="V60" s="87"/>
      <c r="W60" s="87"/>
      <c r="X60" s="87"/>
      <c r="Y60" s="87"/>
      <c r="Z60" s="87"/>
      <c r="AA60" s="87"/>
      <c r="AB60" s="87">
        <v>40488.99</v>
      </c>
      <c r="AC60" s="88">
        <v>24839.71</v>
      </c>
    </row>
    <row r="61" spans="1:29" ht="130" x14ac:dyDescent="0.25">
      <c r="A61" s="85" t="s">
        <v>279</v>
      </c>
      <c r="B61" s="85" t="s">
        <v>280</v>
      </c>
      <c r="C61" s="86">
        <v>44230</v>
      </c>
      <c r="D61" s="86">
        <v>44197</v>
      </c>
      <c r="E61" s="86">
        <v>45260</v>
      </c>
      <c r="F61" s="85">
        <v>35</v>
      </c>
      <c r="G61" s="85" t="s">
        <v>281</v>
      </c>
      <c r="H61" s="85" t="s">
        <v>38</v>
      </c>
      <c r="I61" s="85" t="s">
        <v>171</v>
      </c>
      <c r="J61" s="83">
        <v>704158.17</v>
      </c>
      <c r="K61" s="83">
        <v>419540.17</v>
      </c>
      <c r="L61" s="87">
        <v>499979.58</v>
      </c>
      <c r="M61" s="87">
        <v>309443.78999999998</v>
      </c>
      <c r="N61" s="87"/>
      <c r="O61" s="87"/>
      <c r="P61" s="87"/>
      <c r="Q61" s="87"/>
      <c r="R61" s="87"/>
      <c r="S61" s="87"/>
      <c r="T61" s="87"/>
      <c r="U61" s="87"/>
      <c r="V61" s="87"/>
      <c r="W61" s="87"/>
      <c r="X61" s="87"/>
      <c r="Y61" s="87"/>
      <c r="Z61" s="87"/>
      <c r="AA61" s="87"/>
      <c r="AB61" s="87">
        <v>204178.59</v>
      </c>
      <c r="AC61" s="88">
        <v>110096.38</v>
      </c>
    </row>
    <row r="62" spans="1:29" ht="110" x14ac:dyDescent="0.25">
      <c r="A62" s="85" t="s">
        <v>282</v>
      </c>
      <c r="B62" s="85" t="s">
        <v>283</v>
      </c>
      <c r="C62" s="86">
        <v>44301</v>
      </c>
      <c r="D62" s="86">
        <v>44378</v>
      </c>
      <c r="E62" s="86">
        <v>45199</v>
      </c>
      <c r="F62" s="85">
        <v>27</v>
      </c>
      <c r="G62" s="85" t="s">
        <v>284</v>
      </c>
      <c r="H62" s="85" t="s">
        <v>38</v>
      </c>
      <c r="I62" s="85" t="s">
        <v>112</v>
      </c>
      <c r="J62" s="83">
        <v>540540.54</v>
      </c>
      <c r="K62" s="83">
        <v>477612.69</v>
      </c>
      <c r="L62" s="87">
        <v>444810.8</v>
      </c>
      <c r="M62" s="87">
        <v>400329.72</v>
      </c>
      <c r="N62" s="87"/>
      <c r="O62" s="87"/>
      <c r="P62" s="87"/>
      <c r="Q62" s="87"/>
      <c r="R62" s="87"/>
      <c r="S62" s="87"/>
      <c r="T62" s="87">
        <v>55189.18</v>
      </c>
      <c r="U62" s="87">
        <v>49670.26</v>
      </c>
      <c r="V62" s="87"/>
      <c r="W62" s="87"/>
      <c r="X62" s="87"/>
      <c r="Y62" s="87"/>
      <c r="Z62" s="87">
        <v>7754.13</v>
      </c>
      <c r="AA62" s="87">
        <v>5264.83</v>
      </c>
      <c r="AB62" s="87">
        <v>32786.43</v>
      </c>
      <c r="AC62" s="88">
        <v>22347.88</v>
      </c>
    </row>
    <row r="63" spans="1:29" ht="260" x14ac:dyDescent="0.25">
      <c r="A63" s="85" t="s">
        <v>285</v>
      </c>
      <c r="B63" s="85" t="s">
        <v>286</v>
      </c>
      <c r="C63" s="86">
        <v>44244</v>
      </c>
      <c r="D63" s="86">
        <v>44197</v>
      </c>
      <c r="E63" s="86">
        <v>45260</v>
      </c>
      <c r="F63" s="85">
        <v>34</v>
      </c>
      <c r="G63" s="85" t="s">
        <v>287</v>
      </c>
      <c r="H63" s="85" t="s">
        <v>38</v>
      </c>
      <c r="I63" s="85" t="s">
        <v>288</v>
      </c>
      <c r="J63" s="83">
        <v>423600.35</v>
      </c>
      <c r="K63" s="83">
        <v>333551.34999999998</v>
      </c>
      <c r="L63" s="87">
        <v>302111.77</v>
      </c>
      <c r="M63" s="87">
        <v>237888.84</v>
      </c>
      <c r="N63" s="87"/>
      <c r="O63" s="87"/>
      <c r="P63" s="87"/>
      <c r="Q63" s="87"/>
      <c r="R63" s="87"/>
      <c r="S63" s="87"/>
      <c r="T63" s="87"/>
      <c r="U63" s="87"/>
      <c r="V63" s="87"/>
      <c r="W63" s="87"/>
      <c r="X63" s="87"/>
      <c r="Y63" s="87"/>
      <c r="Z63" s="87"/>
      <c r="AA63" s="87"/>
      <c r="AB63" s="87">
        <v>121488.58</v>
      </c>
      <c r="AC63" s="88">
        <v>95662.51</v>
      </c>
    </row>
    <row r="64" spans="1:29" ht="110" x14ac:dyDescent="0.25">
      <c r="A64" s="85" t="s">
        <v>289</v>
      </c>
      <c r="B64" s="85" t="s">
        <v>290</v>
      </c>
      <c r="C64" s="86">
        <v>44270</v>
      </c>
      <c r="D64" s="86">
        <v>44348</v>
      </c>
      <c r="E64" s="86">
        <v>45077</v>
      </c>
      <c r="F64" s="85">
        <v>24</v>
      </c>
      <c r="G64" s="85" t="s">
        <v>291</v>
      </c>
      <c r="H64" s="85" t="s">
        <v>38</v>
      </c>
      <c r="I64" s="85" t="s">
        <v>292</v>
      </c>
      <c r="J64" s="83">
        <v>540033.43999999994</v>
      </c>
      <c r="K64" s="83">
        <v>478669.71</v>
      </c>
      <c r="L64" s="87">
        <v>444393.51</v>
      </c>
      <c r="M64" s="87">
        <v>397502.88</v>
      </c>
      <c r="N64" s="87"/>
      <c r="O64" s="87"/>
      <c r="P64" s="87"/>
      <c r="Q64" s="87"/>
      <c r="R64" s="87"/>
      <c r="S64" s="87"/>
      <c r="T64" s="87">
        <v>55137.41</v>
      </c>
      <c r="U64" s="87">
        <v>49319.53</v>
      </c>
      <c r="V64" s="87"/>
      <c r="W64" s="87"/>
      <c r="X64" s="87"/>
      <c r="Y64" s="87"/>
      <c r="Z64" s="87">
        <v>24301.69</v>
      </c>
      <c r="AA64" s="87">
        <v>19108.38</v>
      </c>
      <c r="AB64" s="87">
        <v>16200.83</v>
      </c>
      <c r="AC64" s="88">
        <v>12738.92</v>
      </c>
    </row>
    <row r="65" spans="1:29" ht="130" x14ac:dyDescent="0.25">
      <c r="A65" s="85" t="s">
        <v>293</v>
      </c>
      <c r="B65" s="85" t="s">
        <v>294</v>
      </c>
      <c r="C65" s="86">
        <v>44277</v>
      </c>
      <c r="D65" s="86">
        <v>44287</v>
      </c>
      <c r="E65" s="86">
        <v>45199</v>
      </c>
      <c r="F65" s="85">
        <v>30</v>
      </c>
      <c r="G65" s="85" t="s">
        <v>295</v>
      </c>
      <c r="H65" s="85" t="s">
        <v>38</v>
      </c>
      <c r="I65" s="85" t="s">
        <v>104</v>
      </c>
      <c r="J65" s="83">
        <v>536588.24</v>
      </c>
      <c r="K65" s="83">
        <v>475374.83</v>
      </c>
      <c r="L65" s="87">
        <v>441558.46</v>
      </c>
      <c r="M65" s="87">
        <v>397402.61</v>
      </c>
      <c r="N65" s="87"/>
      <c r="O65" s="87"/>
      <c r="P65" s="87"/>
      <c r="Q65" s="87"/>
      <c r="R65" s="87"/>
      <c r="S65" s="87"/>
      <c r="T65" s="87">
        <v>54785.65</v>
      </c>
      <c r="U65" s="87">
        <v>49307.09</v>
      </c>
      <c r="V65" s="87"/>
      <c r="W65" s="87"/>
      <c r="X65" s="87"/>
      <c r="Y65" s="87"/>
      <c r="Z65" s="87">
        <v>13900.03</v>
      </c>
      <c r="AA65" s="87">
        <v>9899.02</v>
      </c>
      <c r="AB65" s="87">
        <v>26344.1</v>
      </c>
      <c r="AC65" s="88">
        <v>18766.11</v>
      </c>
    </row>
    <row r="66" spans="1:29" ht="90" x14ac:dyDescent="0.25">
      <c r="A66" s="85" t="s">
        <v>296</v>
      </c>
      <c r="B66" s="85" t="s">
        <v>297</v>
      </c>
      <c r="C66" s="86">
        <v>44274</v>
      </c>
      <c r="D66" s="86">
        <v>44166</v>
      </c>
      <c r="E66" s="86">
        <v>45260</v>
      </c>
      <c r="F66" s="85">
        <v>33</v>
      </c>
      <c r="G66" s="85" t="s">
        <v>146</v>
      </c>
      <c r="H66" s="85" t="s">
        <v>38</v>
      </c>
      <c r="I66" s="85" t="s">
        <v>113</v>
      </c>
      <c r="J66" s="83">
        <v>465976.22</v>
      </c>
      <c r="K66" s="83">
        <v>256792.94</v>
      </c>
      <c r="L66" s="87">
        <v>279585.73</v>
      </c>
      <c r="M66" s="87">
        <v>154075.76999999999</v>
      </c>
      <c r="N66" s="87"/>
      <c r="O66" s="87"/>
      <c r="P66" s="87"/>
      <c r="Q66" s="87"/>
      <c r="R66" s="87"/>
      <c r="S66" s="87"/>
      <c r="T66" s="87"/>
      <c r="U66" s="87"/>
      <c r="V66" s="87"/>
      <c r="W66" s="87"/>
      <c r="X66" s="87"/>
      <c r="Y66" s="87"/>
      <c r="Z66" s="87"/>
      <c r="AA66" s="87"/>
      <c r="AB66" s="87">
        <v>186390.49</v>
      </c>
      <c r="AC66" s="88">
        <v>102717.17</v>
      </c>
    </row>
    <row r="67" spans="1:29" ht="110" x14ac:dyDescent="0.25">
      <c r="A67" s="85" t="s">
        <v>298</v>
      </c>
      <c r="B67" s="85" t="s">
        <v>299</v>
      </c>
      <c r="C67" s="86">
        <v>44273</v>
      </c>
      <c r="D67" s="86">
        <v>44228</v>
      </c>
      <c r="E67" s="86">
        <v>45260</v>
      </c>
      <c r="F67" s="85">
        <v>33</v>
      </c>
      <c r="G67" s="85" t="s">
        <v>167</v>
      </c>
      <c r="H67" s="85" t="s">
        <v>38</v>
      </c>
      <c r="I67" s="85" t="s">
        <v>151</v>
      </c>
      <c r="J67" s="83">
        <v>679407.98</v>
      </c>
      <c r="K67" s="83">
        <v>482629.94</v>
      </c>
      <c r="L67" s="87">
        <v>499313.02</v>
      </c>
      <c r="M67" s="87">
        <v>359318.23</v>
      </c>
      <c r="N67" s="87"/>
      <c r="O67" s="87"/>
      <c r="P67" s="87"/>
      <c r="Q67" s="87"/>
      <c r="R67" s="87"/>
      <c r="S67" s="87"/>
      <c r="T67" s="87"/>
      <c r="U67" s="87"/>
      <c r="V67" s="87"/>
      <c r="W67" s="87"/>
      <c r="X67" s="87"/>
      <c r="Y67" s="87"/>
      <c r="Z67" s="87"/>
      <c r="AA67" s="87"/>
      <c r="AB67" s="87">
        <v>180094.96</v>
      </c>
      <c r="AC67" s="88">
        <v>123311.71</v>
      </c>
    </row>
    <row r="68" spans="1:29" ht="50" x14ac:dyDescent="0.25">
      <c r="A68" s="85" t="s">
        <v>300</v>
      </c>
      <c r="B68" s="85" t="s">
        <v>301</v>
      </c>
      <c r="C68" s="86">
        <v>44379</v>
      </c>
      <c r="D68" s="86">
        <v>44378</v>
      </c>
      <c r="E68" s="86">
        <v>45169</v>
      </c>
      <c r="F68" s="85">
        <v>26</v>
      </c>
      <c r="G68" s="85" t="s">
        <v>302</v>
      </c>
      <c r="H68" s="85" t="s">
        <v>38</v>
      </c>
      <c r="I68" s="85" t="s">
        <v>303</v>
      </c>
      <c r="J68" s="83">
        <v>640400</v>
      </c>
      <c r="K68" s="83">
        <v>543291.82999999996</v>
      </c>
      <c r="L68" s="87">
        <v>448280</v>
      </c>
      <c r="M68" s="87">
        <v>391929.28</v>
      </c>
      <c r="N68" s="87"/>
      <c r="O68" s="87"/>
      <c r="P68" s="87"/>
      <c r="Q68" s="87"/>
      <c r="R68" s="87"/>
      <c r="S68" s="87"/>
      <c r="T68" s="87"/>
      <c r="U68" s="87"/>
      <c r="V68" s="87"/>
      <c r="W68" s="87"/>
      <c r="X68" s="87"/>
      <c r="Y68" s="87"/>
      <c r="Z68" s="87"/>
      <c r="AA68" s="87"/>
      <c r="AB68" s="87">
        <v>192120</v>
      </c>
      <c r="AC68" s="88">
        <v>151362.54999999999</v>
      </c>
    </row>
    <row r="69" spans="1:29" ht="230" x14ac:dyDescent="0.25">
      <c r="A69" s="85" t="s">
        <v>304</v>
      </c>
      <c r="B69" s="85" t="s">
        <v>305</v>
      </c>
      <c r="C69" s="86">
        <v>44221</v>
      </c>
      <c r="D69" s="86">
        <v>44197</v>
      </c>
      <c r="E69" s="86">
        <v>45199</v>
      </c>
      <c r="F69" s="85">
        <v>33</v>
      </c>
      <c r="G69" s="85" t="s">
        <v>2512</v>
      </c>
      <c r="H69" s="85" t="s">
        <v>38</v>
      </c>
      <c r="I69" s="85" t="s">
        <v>306</v>
      </c>
      <c r="J69" s="83">
        <v>664592.48</v>
      </c>
      <c r="K69" s="83">
        <v>276980.09000000003</v>
      </c>
      <c r="L69" s="87">
        <v>497979.15</v>
      </c>
      <c r="M69" s="87">
        <v>214148.47</v>
      </c>
      <c r="N69" s="87"/>
      <c r="O69" s="87"/>
      <c r="P69" s="87"/>
      <c r="Q69" s="87"/>
      <c r="R69" s="87"/>
      <c r="S69" s="87"/>
      <c r="T69" s="87"/>
      <c r="U69" s="87"/>
      <c r="V69" s="87"/>
      <c r="W69" s="87"/>
      <c r="X69" s="87"/>
      <c r="Y69" s="87"/>
      <c r="Z69" s="87"/>
      <c r="AA69" s="87"/>
      <c r="AB69" s="87">
        <v>166613.32999999999</v>
      </c>
      <c r="AC69" s="88">
        <v>62831.62</v>
      </c>
    </row>
    <row r="70" spans="1:29" ht="170" x14ac:dyDescent="0.25">
      <c r="A70" s="85" t="s">
        <v>307</v>
      </c>
      <c r="B70" s="85" t="s">
        <v>308</v>
      </c>
      <c r="C70" s="86">
        <v>44264</v>
      </c>
      <c r="D70" s="86">
        <v>44197</v>
      </c>
      <c r="E70" s="86">
        <v>45260</v>
      </c>
      <c r="F70" s="85">
        <v>33</v>
      </c>
      <c r="G70" s="85" t="s">
        <v>309</v>
      </c>
      <c r="H70" s="85" t="s">
        <v>38</v>
      </c>
      <c r="I70" s="85" t="s">
        <v>310</v>
      </c>
      <c r="J70" s="83">
        <v>378742.85</v>
      </c>
      <c r="K70" s="83">
        <v>317373.46999999997</v>
      </c>
      <c r="L70" s="87">
        <v>302994.28000000003</v>
      </c>
      <c r="M70" s="87">
        <v>257124.87</v>
      </c>
      <c r="N70" s="87"/>
      <c r="O70" s="87"/>
      <c r="P70" s="87"/>
      <c r="Q70" s="87"/>
      <c r="R70" s="87"/>
      <c r="S70" s="87"/>
      <c r="T70" s="87"/>
      <c r="U70" s="87"/>
      <c r="V70" s="87"/>
      <c r="W70" s="87"/>
      <c r="X70" s="87"/>
      <c r="Y70" s="87"/>
      <c r="Z70" s="87"/>
      <c r="AA70" s="87"/>
      <c r="AB70" s="87">
        <v>75748.570000000007</v>
      </c>
      <c r="AC70" s="88">
        <v>60248.6</v>
      </c>
    </row>
    <row r="71" spans="1:29" ht="120" x14ac:dyDescent="0.25">
      <c r="A71" s="85" t="s">
        <v>311</v>
      </c>
      <c r="B71" s="85" t="s">
        <v>312</v>
      </c>
      <c r="C71" s="86">
        <v>44389</v>
      </c>
      <c r="D71" s="86">
        <v>44348</v>
      </c>
      <c r="E71" s="86">
        <v>45260</v>
      </c>
      <c r="F71" s="85">
        <v>29</v>
      </c>
      <c r="G71" s="85" t="s">
        <v>313</v>
      </c>
      <c r="H71" s="85" t="s">
        <v>38</v>
      </c>
      <c r="I71" s="85" t="s">
        <v>115</v>
      </c>
      <c r="J71" s="83">
        <v>667120</v>
      </c>
      <c r="K71" s="83">
        <v>406389.52</v>
      </c>
      <c r="L71" s="87">
        <v>433628</v>
      </c>
      <c r="M71" s="87">
        <v>264153.13</v>
      </c>
      <c r="N71" s="87"/>
      <c r="O71" s="87"/>
      <c r="P71" s="87"/>
      <c r="Q71" s="87"/>
      <c r="R71" s="87"/>
      <c r="S71" s="87"/>
      <c r="T71" s="87"/>
      <c r="U71" s="87"/>
      <c r="V71" s="87"/>
      <c r="W71" s="87"/>
      <c r="X71" s="87"/>
      <c r="Y71" s="87"/>
      <c r="Z71" s="87"/>
      <c r="AA71" s="87"/>
      <c r="AB71" s="87">
        <v>233492</v>
      </c>
      <c r="AC71" s="88">
        <v>142236.39000000001</v>
      </c>
    </row>
    <row r="72" spans="1:29" ht="100" x14ac:dyDescent="0.25">
      <c r="A72" s="85" t="s">
        <v>314</v>
      </c>
      <c r="B72" s="85" t="s">
        <v>315</v>
      </c>
      <c r="C72" s="86">
        <v>44277</v>
      </c>
      <c r="D72" s="86">
        <v>44228</v>
      </c>
      <c r="E72" s="86">
        <v>45260</v>
      </c>
      <c r="F72" s="85">
        <v>33</v>
      </c>
      <c r="G72" s="85" t="s">
        <v>316</v>
      </c>
      <c r="H72" s="85" t="s">
        <v>38</v>
      </c>
      <c r="I72" s="85" t="s">
        <v>104</v>
      </c>
      <c r="J72" s="83">
        <v>540539.16</v>
      </c>
      <c r="K72" s="83">
        <v>438583.91</v>
      </c>
      <c r="L72" s="87">
        <v>444809.67</v>
      </c>
      <c r="M72" s="87">
        <v>367780.09</v>
      </c>
      <c r="N72" s="87"/>
      <c r="O72" s="87"/>
      <c r="P72" s="87"/>
      <c r="Q72" s="87"/>
      <c r="R72" s="87"/>
      <c r="S72" s="87"/>
      <c r="T72" s="87">
        <v>55189.04</v>
      </c>
      <c r="U72" s="87">
        <v>45631.74</v>
      </c>
      <c r="V72" s="87"/>
      <c r="W72" s="87"/>
      <c r="X72" s="87"/>
      <c r="Y72" s="87"/>
      <c r="Z72" s="87">
        <v>11690.52</v>
      </c>
      <c r="AA72" s="87">
        <v>7249.56</v>
      </c>
      <c r="AB72" s="87">
        <v>28849.93</v>
      </c>
      <c r="AC72" s="88">
        <v>17922.52</v>
      </c>
    </row>
    <row r="73" spans="1:29" ht="160" x14ac:dyDescent="0.25">
      <c r="A73" s="85" t="s">
        <v>317</v>
      </c>
      <c r="B73" s="85" t="s">
        <v>318</v>
      </c>
      <c r="C73" s="86">
        <v>44336</v>
      </c>
      <c r="D73" s="86">
        <v>44348</v>
      </c>
      <c r="E73" s="86">
        <v>45260</v>
      </c>
      <c r="F73" s="85">
        <v>30</v>
      </c>
      <c r="G73" s="85" t="s">
        <v>2513</v>
      </c>
      <c r="H73" s="85" t="s">
        <v>38</v>
      </c>
      <c r="I73" s="85" t="s">
        <v>112</v>
      </c>
      <c r="J73" s="83">
        <v>540540</v>
      </c>
      <c r="K73" s="83">
        <v>409085.57</v>
      </c>
      <c r="L73" s="87">
        <v>444810.36</v>
      </c>
      <c r="M73" s="87">
        <v>343725.23</v>
      </c>
      <c r="N73" s="87"/>
      <c r="O73" s="87"/>
      <c r="P73" s="87"/>
      <c r="Q73" s="87"/>
      <c r="R73" s="87"/>
      <c r="S73" s="87"/>
      <c r="T73" s="87">
        <v>55189.13</v>
      </c>
      <c r="U73" s="87">
        <v>42647.15</v>
      </c>
      <c r="V73" s="87"/>
      <c r="W73" s="87"/>
      <c r="X73" s="87"/>
      <c r="Y73" s="87"/>
      <c r="Z73" s="87">
        <v>24324.31</v>
      </c>
      <c r="AA73" s="87">
        <v>13627.91</v>
      </c>
      <c r="AB73" s="87">
        <v>16216.2</v>
      </c>
      <c r="AC73" s="88">
        <v>9085.2800000000007</v>
      </c>
    </row>
    <row r="74" spans="1:29" ht="110" x14ac:dyDescent="0.25">
      <c r="A74" s="85" t="s">
        <v>319</v>
      </c>
      <c r="B74" s="85" t="s">
        <v>320</v>
      </c>
      <c r="C74" s="86">
        <v>44232</v>
      </c>
      <c r="D74" s="86">
        <v>44197</v>
      </c>
      <c r="E74" s="86">
        <v>45260</v>
      </c>
      <c r="F74" s="85">
        <v>34</v>
      </c>
      <c r="G74" s="85" t="s">
        <v>321</v>
      </c>
      <c r="H74" s="85" t="s">
        <v>38</v>
      </c>
      <c r="I74" s="85" t="s">
        <v>171</v>
      </c>
      <c r="J74" s="83">
        <v>500000</v>
      </c>
      <c r="K74" s="83">
        <v>442032.7</v>
      </c>
      <c r="L74" s="87">
        <v>411449.97</v>
      </c>
      <c r="M74" s="87">
        <v>369385.57</v>
      </c>
      <c r="N74" s="87"/>
      <c r="O74" s="87"/>
      <c r="P74" s="87"/>
      <c r="Q74" s="87"/>
      <c r="R74" s="87"/>
      <c r="S74" s="87"/>
      <c r="T74" s="87">
        <v>51050</v>
      </c>
      <c r="U74" s="87">
        <v>45830.93</v>
      </c>
      <c r="V74" s="87"/>
      <c r="W74" s="87"/>
      <c r="X74" s="87"/>
      <c r="Y74" s="87"/>
      <c r="Z74" s="87">
        <v>22500.02</v>
      </c>
      <c r="AA74" s="87">
        <v>16089.72</v>
      </c>
      <c r="AB74" s="87">
        <v>15000.01</v>
      </c>
      <c r="AC74" s="88">
        <v>10726.48</v>
      </c>
    </row>
    <row r="75" spans="1:29" ht="180" x14ac:dyDescent="0.25">
      <c r="A75" s="85" t="s">
        <v>322</v>
      </c>
      <c r="B75" s="85" t="s">
        <v>323</v>
      </c>
      <c r="C75" s="86">
        <v>44358</v>
      </c>
      <c r="D75" s="86">
        <v>44348</v>
      </c>
      <c r="E75" s="86">
        <v>45260</v>
      </c>
      <c r="F75" s="85">
        <v>30</v>
      </c>
      <c r="G75" s="85" t="s">
        <v>2514</v>
      </c>
      <c r="H75" s="85" t="s">
        <v>38</v>
      </c>
      <c r="I75" s="85" t="s">
        <v>104</v>
      </c>
      <c r="J75" s="83">
        <v>527008.06999999995</v>
      </c>
      <c r="K75" s="83">
        <v>404966.17</v>
      </c>
      <c r="L75" s="87">
        <v>433674.93</v>
      </c>
      <c r="M75" s="87">
        <v>338681.33</v>
      </c>
      <c r="N75" s="87"/>
      <c r="O75" s="87"/>
      <c r="P75" s="87"/>
      <c r="Q75" s="87"/>
      <c r="R75" s="87"/>
      <c r="S75" s="87"/>
      <c r="T75" s="87">
        <v>53807.53</v>
      </c>
      <c r="U75" s="87">
        <v>42021.35</v>
      </c>
      <c r="V75" s="87"/>
      <c r="W75" s="87"/>
      <c r="X75" s="87"/>
      <c r="Y75" s="87"/>
      <c r="Z75" s="87">
        <v>12693.7</v>
      </c>
      <c r="AA75" s="87">
        <v>7796.67</v>
      </c>
      <c r="AB75" s="87">
        <v>26831.91</v>
      </c>
      <c r="AC75" s="88">
        <v>16466.82</v>
      </c>
    </row>
    <row r="76" spans="1:29" ht="110" x14ac:dyDescent="0.25">
      <c r="A76" s="85" t="s">
        <v>324</v>
      </c>
      <c r="B76" s="85" t="s">
        <v>325</v>
      </c>
      <c r="C76" s="86">
        <v>44244</v>
      </c>
      <c r="D76" s="86">
        <v>44228</v>
      </c>
      <c r="E76" s="86">
        <v>45260</v>
      </c>
      <c r="F76" s="85">
        <v>34</v>
      </c>
      <c r="G76" s="85" t="s">
        <v>249</v>
      </c>
      <c r="H76" s="85" t="s">
        <v>38</v>
      </c>
      <c r="I76" s="85" t="s">
        <v>140</v>
      </c>
      <c r="J76" s="83">
        <v>540540.53</v>
      </c>
      <c r="K76" s="83">
        <v>479152.58</v>
      </c>
      <c r="L76" s="87">
        <v>444810.8</v>
      </c>
      <c r="M76" s="87">
        <v>400329.72</v>
      </c>
      <c r="N76" s="87"/>
      <c r="O76" s="87"/>
      <c r="P76" s="87"/>
      <c r="Q76" s="87"/>
      <c r="R76" s="87"/>
      <c r="S76" s="87"/>
      <c r="T76" s="87">
        <v>55189.18</v>
      </c>
      <c r="U76" s="87">
        <v>49670.26</v>
      </c>
      <c r="V76" s="87"/>
      <c r="W76" s="87"/>
      <c r="X76" s="87"/>
      <c r="Y76" s="87"/>
      <c r="Z76" s="87">
        <v>7432.58</v>
      </c>
      <c r="AA76" s="87">
        <v>5364.08</v>
      </c>
      <c r="AB76" s="87">
        <v>33107.97</v>
      </c>
      <c r="AC76" s="88">
        <v>23788.52</v>
      </c>
    </row>
    <row r="77" spans="1:29" ht="150" x14ac:dyDescent="0.25">
      <c r="A77" s="85" t="s">
        <v>326</v>
      </c>
      <c r="B77" s="85" t="s">
        <v>327</v>
      </c>
      <c r="C77" s="86">
        <v>44244</v>
      </c>
      <c r="D77" s="86">
        <v>44256</v>
      </c>
      <c r="E77" s="86">
        <v>45260</v>
      </c>
      <c r="F77" s="85">
        <v>33</v>
      </c>
      <c r="G77" s="85" t="s">
        <v>328</v>
      </c>
      <c r="H77" s="85" t="s">
        <v>38</v>
      </c>
      <c r="I77" s="85" t="s">
        <v>140</v>
      </c>
      <c r="J77" s="83">
        <v>540540.54</v>
      </c>
      <c r="K77" s="83">
        <v>233491.12</v>
      </c>
      <c r="L77" s="87">
        <v>444810.81</v>
      </c>
      <c r="M77" s="87">
        <v>196368.13</v>
      </c>
      <c r="N77" s="87"/>
      <c r="O77" s="87"/>
      <c r="P77" s="87"/>
      <c r="Q77" s="87"/>
      <c r="R77" s="87"/>
      <c r="S77" s="87"/>
      <c r="T77" s="87">
        <v>55189.18</v>
      </c>
      <c r="U77" s="87">
        <v>24364.07</v>
      </c>
      <c r="V77" s="87"/>
      <c r="W77" s="87"/>
      <c r="X77" s="87"/>
      <c r="Y77" s="87"/>
      <c r="Z77" s="87">
        <v>8108.12</v>
      </c>
      <c r="AA77" s="87">
        <v>2551.7800000000002</v>
      </c>
      <c r="AB77" s="87">
        <v>32432.43</v>
      </c>
      <c r="AC77" s="88">
        <v>10207.14</v>
      </c>
    </row>
    <row r="78" spans="1:29" ht="100" x14ac:dyDescent="0.25">
      <c r="A78" s="85" t="s">
        <v>329</v>
      </c>
      <c r="B78" s="85" t="s">
        <v>330</v>
      </c>
      <c r="C78" s="86">
        <v>44272</v>
      </c>
      <c r="D78" s="86">
        <v>44348</v>
      </c>
      <c r="E78" s="86">
        <v>45260</v>
      </c>
      <c r="F78" s="85">
        <v>30</v>
      </c>
      <c r="G78" s="85" t="s">
        <v>143</v>
      </c>
      <c r="H78" s="85" t="s">
        <v>38</v>
      </c>
      <c r="I78" s="85" t="s">
        <v>112</v>
      </c>
      <c r="J78" s="83">
        <v>540000</v>
      </c>
      <c r="K78" s="83">
        <v>442463.11</v>
      </c>
      <c r="L78" s="87">
        <v>444366</v>
      </c>
      <c r="M78" s="87">
        <v>366685.36</v>
      </c>
      <c r="N78" s="87"/>
      <c r="O78" s="87"/>
      <c r="P78" s="87"/>
      <c r="Q78" s="87"/>
      <c r="R78" s="87"/>
      <c r="S78" s="87"/>
      <c r="T78" s="87">
        <v>55134</v>
      </c>
      <c r="U78" s="87">
        <v>45495.89</v>
      </c>
      <c r="V78" s="87"/>
      <c r="W78" s="87"/>
      <c r="X78" s="87"/>
      <c r="Y78" s="87"/>
      <c r="Z78" s="87">
        <v>23400</v>
      </c>
      <c r="AA78" s="87">
        <v>17482.72</v>
      </c>
      <c r="AB78" s="87">
        <v>17100</v>
      </c>
      <c r="AC78" s="88">
        <v>12799.14</v>
      </c>
    </row>
    <row r="79" spans="1:29" ht="90" x14ac:dyDescent="0.25">
      <c r="A79" s="85" t="s">
        <v>331</v>
      </c>
      <c r="B79" s="85" t="s">
        <v>332</v>
      </c>
      <c r="C79" s="86">
        <v>44237</v>
      </c>
      <c r="D79" s="86">
        <v>44287</v>
      </c>
      <c r="E79" s="86">
        <v>45199</v>
      </c>
      <c r="F79" s="85">
        <v>30</v>
      </c>
      <c r="G79" s="85" t="s">
        <v>333</v>
      </c>
      <c r="H79" s="85" t="s">
        <v>38</v>
      </c>
      <c r="I79" s="85" t="s">
        <v>133</v>
      </c>
      <c r="J79" s="83">
        <v>535856.88</v>
      </c>
      <c r="K79" s="83">
        <v>474757.82</v>
      </c>
      <c r="L79" s="87">
        <v>440956.62</v>
      </c>
      <c r="M79" s="87">
        <v>396860.96</v>
      </c>
      <c r="N79" s="87"/>
      <c r="O79" s="87"/>
      <c r="P79" s="87"/>
      <c r="Q79" s="87"/>
      <c r="R79" s="87"/>
      <c r="S79" s="87"/>
      <c r="T79" s="87">
        <v>54710.98</v>
      </c>
      <c r="U79" s="87">
        <v>49239.88</v>
      </c>
      <c r="V79" s="87"/>
      <c r="W79" s="87"/>
      <c r="X79" s="87"/>
      <c r="Y79" s="87"/>
      <c r="Z79" s="87">
        <v>24113.58</v>
      </c>
      <c r="AA79" s="87">
        <v>17194.189999999999</v>
      </c>
      <c r="AB79" s="87">
        <v>16075.7</v>
      </c>
      <c r="AC79" s="88">
        <v>11462.79</v>
      </c>
    </row>
    <row r="80" spans="1:29" ht="120" x14ac:dyDescent="0.25">
      <c r="A80" s="85" t="s">
        <v>334</v>
      </c>
      <c r="B80" s="85" t="s">
        <v>335</v>
      </c>
      <c r="C80" s="86">
        <v>44365</v>
      </c>
      <c r="D80" s="86">
        <v>44348</v>
      </c>
      <c r="E80" s="86">
        <v>45260</v>
      </c>
      <c r="F80" s="85">
        <v>30</v>
      </c>
      <c r="G80" s="85" t="s">
        <v>336</v>
      </c>
      <c r="H80" s="85" t="s">
        <v>38</v>
      </c>
      <c r="I80" s="85" t="s">
        <v>133</v>
      </c>
      <c r="J80" s="83">
        <v>540540</v>
      </c>
      <c r="K80" s="83">
        <v>431034.07</v>
      </c>
      <c r="L80" s="87">
        <v>444810.36</v>
      </c>
      <c r="M80" s="87">
        <v>363864.96</v>
      </c>
      <c r="N80" s="87"/>
      <c r="O80" s="87"/>
      <c r="P80" s="87"/>
      <c r="Q80" s="87"/>
      <c r="R80" s="87"/>
      <c r="S80" s="87"/>
      <c r="T80" s="87">
        <v>55189</v>
      </c>
      <c r="U80" s="87">
        <v>45116.56</v>
      </c>
      <c r="V80" s="87"/>
      <c r="W80" s="87"/>
      <c r="X80" s="87"/>
      <c r="Y80" s="87"/>
      <c r="Z80" s="87">
        <v>19324.439999999999</v>
      </c>
      <c r="AA80" s="87">
        <v>10512.4</v>
      </c>
      <c r="AB80" s="87">
        <v>21216.2</v>
      </c>
      <c r="AC80" s="88">
        <v>11540.15</v>
      </c>
    </row>
    <row r="81" spans="1:29" ht="150" x14ac:dyDescent="0.25">
      <c r="A81" s="85" t="s">
        <v>337</v>
      </c>
      <c r="B81" s="85" t="s">
        <v>338</v>
      </c>
      <c r="C81" s="86">
        <v>44336</v>
      </c>
      <c r="D81" s="86">
        <v>44348</v>
      </c>
      <c r="E81" s="86">
        <v>45260</v>
      </c>
      <c r="F81" s="85">
        <v>30</v>
      </c>
      <c r="G81" s="85" t="s">
        <v>195</v>
      </c>
      <c r="H81" s="85" t="s">
        <v>38</v>
      </c>
      <c r="I81" s="85" t="s">
        <v>112</v>
      </c>
      <c r="J81" s="83">
        <v>537500</v>
      </c>
      <c r="K81" s="83">
        <v>409971.78</v>
      </c>
      <c r="L81" s="87">
        <v>442308.75</v>
      </c>
      <c r="M81" s="87">
        <v>344250.95</v>
      </c>
      <c r="N81" s="87"/>
      <c r="O81" s="87"/>
      <c r="P81" s="87"/>
      <c r="Q81" s="87"/>
      <c r="R81" s="87"/>
      <c r="S81" s="87"/>
      <c r="T81" s="87">
        <v>54878.75</v>
      </c>
      <c r="U81" s="87">
        <v>42712.38</v>
      </c>
      <c r="V81" s="87"/>
      <c r="W81" s="87"/>
      <c r="X81" s="87"/>
      <c r="Y81" s="87"/>
      <c r="Z81" s="87">
        <v>8062.5</v>
      </c>
      <c r="AA81" s="87">
        <v>4601.6899999999996</v>
      </c>
      <c r="AB81" s="87">
        <v>32250</v>
      </c>
      <c r="AC81" s="88">
        <v>18406.759999999998</v>
      </c>
    </row>
    <row r="82" spans="1:29" ht="120" x14ac:dyDescent="0.25">
      <c r="A82" s="85" t="s">
        <v>339</v>
      </c>
      <c r="B82" s="85" t="s">
        <v>340</v>
      </c>
      <c r="C82" s="86">
        <v>44246</v>
      </c>
      <c r="D82" s="86">
        <v>44256</v>
      </c>
      <c r="E82" s="86">
        <v>45260</v>
      </c>
      <c r="F82" s="85">
        <v>33</v>
      </c>
      <c r="G82" s="85" t="s">
        <v>147</v>
      </c>
      <c r="H82" s="85" t="s">
        <v>38</v>
      </c>
      <c r="I82" s="85" t="s">
        <v>148</v>
      </c>
      <c r="J82" s="83">
        <v>680184.19</v>
      </c>
      <c r="K82" s="83">
        <v>508318.42</v>
      </c>
      <c r="L82" s="87">
        <v>476128.93</v>
      </c>
      <c r="M82" s="87">
        <v>355822.9</v>
      </c>
      <c r="N82" s="87"/>
      <c r="O82" s="87"/>
      <c r="P82" s="87"/>
      <c r="Q82" s="87"/>
      <c r="R82" s="87"/>
      <c r="S82" s="87"/>
      <c r="T82" s="87"/>
      <c r="U82" s="87"/>
      <c r="V82" s="87"/>
      <c r="W82" s="87"/>
      <c r="X82" s="87"/>
      <c r="Y82" s="87"/>
      <c r="Z82" s="87"/>
      <c r="AA82" s="87"/>
      <c r="AB82" s="87">
        <v>204055.26</v>
      </c>
      <c r="AC82" s="88">
        <v>152495.51999999999</v>
      </c>
    </row>
    <row r="83" spans="1:29" ht="210" x14ac:dyDescent="0.25">
      <c r="A83" s="85" t="s">
        <v>341</v>
      </c>
      <c r="B83" s="85" t="s">
        <v>342</v>
      </c>
      <c r="C83" s="86">
        <v>44273</v>
      </c>
      <c r="D83" s="86">
        <v>44197</v>
      </c>
      <c r="E83" s="86">
        <v>45260</v>
      </c>
      <c r="F83" s="85">
        <v>33</v>
      </c>
      <c r="G83" s="85" t="s">
        <v>343</v>
      </c>
      <c r="H83" s="85" t="s">
        <v>38</v>
      </c>
      <c r="I83" s="85" t="s">
        <v>112</v>
      </c>
      <c r="J83" s="83">
        <v>532134.55000000005</v>
      </c>
      <c r="K83" s="83">
        <v>378605.24</v>
      </c>
      <c r="L83" s="87">
        <v>437893.52</v>
      </c>
      <c r="M83" s="87">
        <v>315545.84999999998</v>
      </c>
      <c r="N83" s="87"/>
      <c r="O83" s="87"/>
      <c r="P83" s="87"/>
      <c r="Q83" s="87"/>
      <c r="R83" s="87"/>
      <c r="S83" s="87"/>
      <c r="T83" s="87">
        <v>54330.93</v>
      </c>
      <c r="U83" s="87">
        <v>39150.85</v>
      </c>
      <c r="V83" s="87"/>
      <c r="W83" s="87"/>
      <c r="X83" s="87"/>
      <c r="Y83" s="87"/>
      <c r="Z83" s="87">
        <v>7982.03</v>
      </c>
      <c r="AA83" s="87">
        <v>4781.7</v>
      </c>
      <c r="AB83" s="87">
        <v>31928.07</v>
      </c>
      <c r="AC83" s="88">
        <v>19126.84</v>
      </c>
    </row>
    <row r="84" spans="1:29" ht="210" x14ac:dyDescent="0.25">
      <c r="A84" s="85" t="s">
        <v>344</v>
      </c>
      <c r="B84" s="85" t="s">
        <v>345</v>
      </c>
      <c r="C84" s="86">
        <v>44270</v>
      </c>
      <c r="D84" s="86">
        <v>44200</v>
      </c>
      <c r="E84" s="86">
        <v>45260</v>
      </c>
      <c r="F84" s="85">
        <v>33</v>
      </c>
      <c r="G84" s="85" t="s">
        <v>346</v>
      </c>
      <c r="H84" s="85" t="s">
        <v>38</v>
      </c>
      <c r="I84" s="85" t="s">
        <v>347</v>
      </c>
      <c r="J84" s="83">
        <v>500762.33</v>
      </c>
      <c r="K84" s="83">
        <v>402953.01</v>
      </c>
      <c r="L84" s="87">
        <v>412077.32</v>
      </c>
      <c r="M84" s="87">
        <v>335540.87</v>
      </c>
      <c r="N84" s="87"/>
      <c r="O84" s="87"/>
      <c r="P84" s="87"/>
      <c r="Q84" s="87"/>
      <c r="R84" s="87"/>
      <c r="S84" s="87"/>
      <c r="T84" s="87">
        <v>51127.82</v>
      </c>
      <c r="U84" s="87">
        <v>41631.68</v>
      </c>
      <c r="V84" s="87"/>
      <c r="W84" s="87"/>
      <c r="X84" s="87"/>
      <c r="Y84" s="87"/>
      <c r="Z84" s="87"/>
      <c r="AA84" s="87"/>
      <c r="AB84" s="87">
        <v>37557.19</v>
      </c>
      <c r="AC84" s="88">
        <v>25780.46</v>
      </c>
    </row>
    <row r="85" spans="1:29" ht="120" x14ac:dyDescent="0.25">
      <c r="A85" s="85" t="s">
        <v>348</v>
      </c>
      <c r="B85" s="85" t="s">
        <v>349</v>
      </c>
      <c r="C85" s="86">
        <v>44400</v>
      </c>
      <c r="D85" s="86">
        <v>44317</v>
      </c>
      <c r="E85" s="86">
        <v>45260</v>
      </c>
      <c r="F85" s="85">
        <v>28</v>
      </c>
      <c r="G85" s="85" t="s">
        <v>350</v>
      </c>
      <c r="H85" s="85" t="s">
        <v>38</v>
      </c>
      <c r="I85" s="85" t="s">
        <v>351</v>
      </c>
      <c r="J85" s="83">
        <v>538346.55000000005</v>
      </c>
      <c r="K85" s="83">
        <v>464006.76</v>
      </c>
      <c r="L85" s="87">
        <v>443005.37</v>
      </c>
      <c r="M85" s="87">
        <v>389626.45</v>
      </c>
      <c r="N85" s="87"/>
      <c r="O85" s="87"/>
      <c r="P85" s="87"/>
      <c r="Q85" s="87"/>
      <c r="R85" s="87"/>
      <c r="S85" s="87"/>
      <c r="T85" s="87">
        <v>54965.18</v>
      </c>
      <c r="U85" s="87">
        <v>48342.33</v>
      </c>
      <c r="V85" s="87"/>
      <c r="W85" s="87"/>
      <c r="X85" s="87"/>
      <c r="Y85" s="87"/>
      <c r="Z85" s="87"/>
      <c r="AA85" s="87"/>
      <c r="AB85" s="87">
        <v>40376</v>
      </c>
      <c r="AC85" s="88">
        <v>26037.98</v>
      </c>
    </row>
    <row r="86" spans="1:29" ht="90" x14ac:dyDescent="0.25">
      <c r="A86" s="85" t="s">
        <v>352</v>
      </c>
      <c r="B86" s="85" t="s">
        <v>353</v>
      </c>
      <c r="C86" s="86">
        <v>44326</v>
      </c>
      <c r="D86" s="86">
        <v>44409</v>
      </c>
      <c r="E86" s="86">
        <v>45138</v>
      </c>
      <c r="F86" s="85">
        <v>24</v>
      </c>
      <c r="G86" s="85" t="s">
        <v>354</v>
      </c>
      <c r="H86" s="85" t="s">
        <v>38</v>
      </c>
      <c r="I86" s="85" t="s">
        <v>199</v>
      </c>
      <c r="J86" s="83">
        <v>666875</v>
      </c>
      <c r="K86" s="83">
        <v>595648.55000000005</v>
      </c>
      <c r="L86" s="87">
        <v>500000</v>
      </c>
      <c r="M86" s="87">
        <v>446617.29</v>
      </c>
      <c r="N86" s="87"/>
      <c r="O86" s="87"/>
      <c r="P86" s="87"/>
      <c r="Q86" s="87"/>
      <c r="R86" s="87"/>
      <c r="S86" s="87"/>
      <c r="T86" s="87"/>
      <c r="U86" s="87"/>
      <c r="V86" s="87"/>
      <c r="W86" s="87"/>
      <c r="X86" s="87"/>
      <c r="Y86" s="87"/>
      <c r="Z86" s="87"/>
      <c r="AA86" s="87"/>
      <c r="AB86" s="87">
        <v>166875</v>
      </c>
      <c r="AC86" s="88">
        <v>149031.26</v>
      </c>
    </row>
    <row r="87" spans="1:29" ht="120" x14ac:dyDescent="0.25">
      <c r="A87" s="85" t="s">
        <v>355</v>
      </c>
      <c r="B87" s="85" t="s">
        <v>356</v>
      </c>
      <c r="C87" s="86">
        <v>44281</v>
      </c>
      <c r="D87" s="86">
        <v>44228</v>
      </c>
      <c r="E87" s="86">
        <v>45260</v>
      </c>
      <c r="F87" s="85">
        <v>34</v>
      </c>
      <c r="G87" s="85" t="s">
        <v>198</v>
      </c>
      <c r="H87" s="85" t="s">
        <v>38</v>
      </c>
      <c r="I87" s="85" t="s">
        <v>202</v>
      </c>
      <c r="J87" s="83">
        <v>668860</v>
      </c>
      <c r="K87" s="83">
        <v>245072.37</v>
      </c>
      <c r="L87" s="87">
        <v>461475</v>
      </c>
      <c r="M87" s="87">
        <v>182499.95</v>
      </c>
      <c r="N87" s="87"/>
      <c r="O87" s="87"/>
      <c r="P87" s="87"/>
      <c r="Q87" s="87"/>
      <c r="R87" s="87"/>
      <c r="S87" s="87"/>
      <c r="T87" s="87"/>
      <c r="U87" s="87"/>
      <c r="V87" s="87"/>
      <c r="W87" s="87"/>
      <c r="X87" s="87"/>
      <c r="Y87" s="87"/>
      <c r="Z87" s="87"/>
      <c r="AA87" s="87"/>
      <c r="AB87" s="87">
        <v>207385</v>
      </c>
      <c r="AC87" s="88">
        <v>62572.42</v>
      </c>
    </row>
    <row r="88" spans="1:29" ht="120" x14ac:dyDescent="0.25">
      <c r="A88" s="85" t="s">
        <v>357</v>
      </c>
      <c r="B88" s="85" t="s">
        <v>358</v>
      </c>
      <c r="C88" s="86">
        <v>44575</v>
      </c>
      <c r="D88" s="86">
        <v>44562</v>
      </c>
      <c r="E88" s="86">
        <v>45260</v>
      </c>
      <c r="F88" s="85">
        <v>23</v>
      </c>
      <c r="G88" s="85" t="s">
        <v>359</v>
      </c>
      <c r="H88" s="85" t="s">
        <v>38</v>
      </c>
      <c r="I88" s="85" t="s">
        <v>104</v>
      </c>
      <c r="J88" s="83">
        <v>504897.39</v>
      </c>
      <c r="K88" s="83">
        <v>334240.77</v>
      </c>
      <c r="L88" s="87">
        <v>413813.9</v>
      </c>
      <c r="M88" s="87">
        <v>281121.40000000002</v>
      </c>
      <c r="N88" s="87"/>
      <c r="O88" s="87"/>
      <c r="P88" s="87"/>
      <c r="Q88" s="87"/>
      <c r="R88" s="87"/>
      <c r="S88" s="87"/>
      <c r="T88" s="87">
        <v>53216.18</v>
      </c>
      <c r="U88" s="87">
        <v>36152.03</v>
      </c>
      <c r="V88" s="87"/>
      <c r="W88" s="87"/>
      <c r="X88" s="87"/>
      <c r="Y88" s="87"/>
      <c r="Z88" s="87">
        <v>9915.42</v>
      </c>
      <c r="AA88" s="87">
        <v>4434.13</v>
      </c>
      <c r="AB88" s="87">
        <v>27951.89</v>
      </c>
      <c r="AC88" s="88">
        <v>12533.21</v>
      </c>
    </row>
    <row r="89" spans="1:29" ht="120" x14ac:dyDescent="0.25">
      <c r="A89" s="85" t="s">
        <v>360</v>
      </c>
      <c r="B89" s="85" t="s">
        <v>361</v>
      </c>
      <c r="C89" s="86">
        <v>44575</v>
      </c>
      <c r="D89" s="86">
        <v>44562</v>
      </c>
      <c r="E89" s="86">
        <v>45260</v>
      </c>
      <c r="F89" s="85">
        <v>23</v>
      </c>
      <c r="G89" s="85" t="s">
        <v>362</v>
      </c>
      <c r="H89" s="85" t="s">
        <v>38</v>
      </c>
      <c r="I89" s="85" t="s">
        <v>104</v>
      </c>
      <c r="J89" s="83">
        <v>528487.5</v>
      </c>
      <c r="K89" s="83">
        <v>451559.39</v>
      </c>
      <c r="L89" s="87">
        <v>434871</v>
      </c>
      <c r="M89" s="87">
        <v>377997.96</v>
      </c>
      <c r="N89" s="87"/>
      <c r="O89" s="87"/>
      <c r="P89" s="87"/>
      <c r="Q89" s="87"/>
      <c r="R89" s="87"/>
      <c r="S89" s="87"/>
      <c r="T89" s="87">
        <v>53958.58</v>
      </c>
      <c r="U89" s="87">
        <v>46899.48</v>
      </c>
      <c r="V89" s="87"/>
      <c r="W89" s="87"/>
      <c r="X89" s="87"/>
      <c r="Y89" s="87"/>
      <c r="Z89" s="87">
        <v>10045.42</v>
      </c>
      <c r="AA89" s="87">
        <v>6754.37</v>
      </c>
      <c r="AB89" s="87">
        <v>29612.5</v>
      </c>
      <c r="AC89" s="88">
        <v>19907.580000000002</v>
      </c>
    </row>
    <row r="90" spans="1:29" ht="130" x14ac:dyDescent="0.25">
      <c r="A90" s="85" t="s">
        <v>363</v>
      </c>
      <c r="B90" s="85" t="s">
        <v>364</v>
      </c>
      <c r="C90" s="86">
        <v>44544</v>
      </c>
      <c r="D90" s="86">
        <v>44562</v>
      </c>
      <c r="E90" s="86">
        <v>45260</v>
      </c>
      <c r="F90" s="85">
        <v>23</v>
      </c>
      <c r="G90" s="85" t="s">
        <v>365</v>
      </c>
      <c r="H90" s="85" t="s">
        <v>38</v>
      </c>
      <c r="I90" s="85" t="s">
        <v>140</v>
      </c>
      <c r="J90" s="83">
        <v>500000</v>
      </c>
      <c r="K90" s="83">
        <v>120904.67</v>
      </c>
      <c r="L90" s="87">
        <v>425000</v>
      </c>
      <c r="M90" s="87">
        <v>102768.98</v>
      </c>
      <c r="N90" s="87"/>
      <c r="O90" s="87"/>
      <c r="P90" s="87"/>
      <c r="Q90" s="87"/>
      <c r="R90" s="87"/>
      <c r="S90" s="87"/>
      <c r="T90" s="87">
        <v>75000</v>
      </c>
      <c r="U90" s="87">
        <v>18135.689999999999</v>
      </c>
      <c r="V90" s="87"/>
      <c r="W90" s="87"/>
      <c r="X90" s="87"/>
      <c r="Y90" s="87"/>
      <c r="Z90" s="87"/>
      <c r="AA90" s="87"/>
      <c r="AB90" s="87"/>
      <c r="AC90" s="88"/>
    </row>
    <row r="91" spans="1:29" ht="130" x14ac:dyDescent="0.25">
      <c r="A91" s="85" t="s">
        <v>366</v>
      </c>
      <c r="B91" s="85" t="s">
        <v>367</v>
      </c>
      <c r="C91" s="86">
        <v>44645</v>
      </c>
      <c r="D91" s="86">
        <v>44564</v>
      </c>
      <c r="E91" s="86">
        <v>45260</v>
      </c>
      <c r="F91" s="85">
        <v>20</v>
      </c>
      <c r="G91" s="85" t="s">
        <v>368</v>
      </c>
      <c r="H91" s="85" t="s">
        <v>38</v>
      </c>
      <c r="I91" s="85" t="s">
        <v>113</v>
      </c>
      <c r="J91" s="83">
        <v>496936.99</v>
      </c>
      <c r="K91" s="83">
        <v>326638.18</v>
      </c>
      <c r="L91" s="87">
        <v>407289.55</v>
      </c>
      <c r="M91" s="87">
        <v>275004.73</v>
      </c>
      <c r="N91" s="87"/>
      <c r="O91" s="87"/>
      <c r="P91" s="87"/>
      <c r="Q91" s="87"/>
      <c r="R91" s="87"/>
      <c r="S91" s="87"/>
      <c r="T91" s="87">
        <v>52377.15</v>
      </c>
      <c r="U91" s="87">
        <v>35365.06</v>
      </c>
      <c r="V91" s="87"/>
      <c r="W91" s="87"/>
      <c r="X91" s="87"/>
      <c r="Y91" s="87"/>
      <c r="Z91" s="87">
        <v>29704.14</v>
      </c>
      <c r="AA91" s="87">
        <v>12971.33</v>
      </c>
      <c r="AB91" s="87">
        <v>7566.15</v>
      </c>
      <c r="AC91" s="88">
        <v>3297.06</v>
      </c>
    </row>
    <row r="92" spans="1:29" ht="140" x14ac:dyDescent="0.25">
      <c r="A92" s="85" t="s">
        <v>369</v>
      </c>
      <c r="B92" s="85" t="s">
        <v>370</v>
      </c>
      <c r="C92" s="86">
        <v>44658</v>
      </c>
      <c r="D92" s="86">
        <v>44564</v>
      </c>
      <c r="E92" s="86">
        <v>45260</v>
      </c>
      <c r="F92" s="85">
        <v>20</v>
      </c>
      <c r="G92" s="85" t="s">
        <v>146</v>
      </c>
      <c r="H92" s="85" t="s">
        <v>38</v>
      </c>
      <c r="I92" s="85" t="s">
        <v>113</v>
      </c>
      <c r="J92" s="83">
        <v>482265.13</v>
      </c>
      <c r="K92" s="83">
        <v>343574.19</v>
      </c>
      <c r="L92" s="87">
        <v>395264.49</v>
      </c>
      <c r="M92" s="87">
        <v>288784.90000000002</v>
      </c>
      <c r="N92" s="87"/>
      <c r="O92" s="87"/>
      <c r="P92" s="87"/>
      <c r="Q92" s="87"/>
      <c r="R92" s="87"/>
      <c r="S92" s="87"/>
      <c r="T92" s="87">
        <v>50830.73</v>
      </c>
      <c r="U92" s="87">
        <v>37137.54</v>
      </c>
      <c r="V92" s="87"/>
      <c r="W92" s="87"/>
      <c r="X92" s="87"/>
      <c r="Y92" s="87"/>
      <c r="Z92" s="87">
        <v>36169.910000000003</v>
      </c>
      <c r="AA92" s="87">
        <v>17651.75</v>
      </c>
      <c r="AB92" s="87"/>
      <c r="AC92" s="88"/>
    </row>
    <row r="93" spans="1:29" ht="130" x14ac:dyDescent="0.25">
      <c r="A93" s="85" t="s">
        <v>371</v>
      </c>
      <c r="B93" s="85" t="s">
        <v>372</v>
      </c>
      <c r="C93" s="86">
        <v>44544</v>
      </c>
      <c r="D93" s="86">
        <v>44562</v>
      </c>
      <c r="E93" s="86">
        <v>45260</v>
      </c>
      <c r="F93" s="85">
        <v>23</v>
      </c>
      <c r="G93" s="85" t="s">
        <v>249</v>
      </c>
      <c r="H93" s="85" t="s">
        <v>38</v>
      </c>
      <c r="I93" s="85" t="s">
        <v>140</v>
      </c>
      <c r="J93" s="83">
        <v>500000</v>
      </c>
      <c r="K93" s="83">
        <v>332518.13</v>
      </c>
      <c r="L93" s="87">
        <v>425000</v>
      </c>
      <c r="M93" s="87">
        <v>282640.40999999997</v>
      </c>
      <c r="N93" s="87"/>
      <c r="O93" s="87"/>
      <c r="P93" s="87"/>
      <c r="Q93" s="87"/>
      <c r="R93" s="87"/>
      <c r="S93" s="87"/>
      <c r="T93" s="87">
        <v>75000</v>
      </c>
      <c r="U93" s="87">
        <v>49877.72</v>
      </c>
      <c r="V93" s="87"/>
      <c r="W93" s="87"/>
      <c r="X93" s="87"/>
      <c r="Y93" s="87"/>
      <c r="Z93" s="87"/>
      <c r="AA93" s="87"/>
      <c r="AB93" s="87"/>
      <c r="AC93" s="88"/>
    </row>
    <row r="94" spans="1:29" ht="110" x14ac:dyDescent="0.25">
      <c r="A94" s="85" t="s">
        <v>373</v>
      </c>
      <c r="B94" s="85" t="s">
        <v>374</v>
      </c>
      <c r="C94" s="86">
        <v>44578</v>
      </c>
      <c r="D94" s="86">
        <v>44562</v>
      </c>
      <c r="E94" s="86">
        <v>45260</v>
      </c>
      <c r="F94" s="85">
        <v>23</v>
      </c>
      <c r="G94" s="85" t="s">
        <v>375</v>
      </c>
      <c r="H94" s="85" t="s">
        <v>38</v>
      </c>
      <c r="I94" s="85" t="s">
        <v>112</v>
      </c>
      <c r="J94" s="83">
        <v>500000</v>
      </c>
      <c r="K94" s="83">
        <v>352343.19</v>
      </c>
      <c r="L94" s="87">
        <v>425000</v>
      </c>
      <c r="M94" s="87">
        <v>299491.7</v>
      </c>
      <c r="N94" s="87"/>
      <c r="O94" s="87"/>
      <c r="P94" s="87"/>
      <c r="Q94" s="87"/>
      <c r="R94" s="87"/>
      <c r="S94" s="87"/>
      <c r="T94" s="87">
        <v>75000</v>
      </c>
      <c r="U94" s="87">
        <v>52851.49</v>
      </c>
      <c r="V94" s="87"/>
      <c r="W94" s="87"/>
      <c r="X94" s="87"/>
      <c r="Y94" s="87"/>
      <c r="Z94" s="87"/>
      <c r="AA94" s="87"/>
      <c r="AB94" s="87"/>
      <c r="AC94" s="88"/>
    </row>
    <row r="95" spans="1:29" ht="120" x14ac:dyDescent="0.25">
      <c r="A95" s="85" t="s">
        <v>376</v>
      </c>
      <c r="B95" s="85" t="s">
        <v>377</v>
      </c>
      <c r="C95" s="86">
        <v>44581</v>
      </c>
      <c r="D95" s="86">
        <v>44621</v>
      </c>
      <c r="E95" s="86">
        <v>45260</v>
      </c>
      <c r="F95" s="85">
        <v>21</v>
      </c>
      <c r="G95" s="85" t="s">
        <v>378</v>
      </c>
      <c r="H95" s="85" t="s">
        <v>38</v>
      </c>
      <c r="I95" s="85" t="s">
        <v>292</v>
      </c>
      <c r="J95" s="83">
        <v>431726</v>
      </c>
      <c r="K95" s="83">
        <v>265853.63</v>
      </c>
      <c r="L95" s="87">
        <v>353842.62</v>
      </c>
      <c r="M95" s="87">
        <v>221443.23</v>
      </c>
      <c r="N95" s="87"/>
      <c r="O95" s="87"/>
      <c r="P95" s="87"/>
      <c r="Q95" s="87"/>
      <c r="R95" s="87"/>
      <c r="S95" s="87"/>
      <c r="T95" s="87">
        <v>45503.92</v>
      </c>
      <c r="U95" s="87">
        <v>28477.43</v>
      </c>
      <c r="V95" s="87"/>
      <c r="W95" s="87"/>
      <c r="X95" s="87"/>
      <c r="Y95" s="87"/>
      <c r="Z95" s="87">
        <v>24256.959999999999</v>
      </c>
      <c r="AA95" s="87">
        <v>11939.11</v>
      </c>
      <c r="AB95" s="87">
        <v>8122.5</v>
      </c>
      <c r="AC95" s="88">
        <v>3993.86</v>
      </c>
    </row>
    <row r="96" spans="1:29" ht="180" x14ac:dyDescent="0.25">
      <c r="A96" s="85" t="s">
        <v>379</v>
      </c>
      <c r="B96" s="85" t="s">
        <v>380</v>
      </c>
      <c r="C96" s="86">
        <v>44571</v>
      </c>
      <c r="D96" s="86">
        <v>44562</v>
      </c>
      <c r="E96" s="86">
        <v>45260</v>
      </c>
      <c r="F96" s="85">
        <v>23</v>
      </c>
      <c r="G96" s="85" t="s">
        <v>257</v>
      </c>
      <c r="H96" s="85" t="s">
        <v>38</v>
      </c>
      <c r="I96" s="85" t="s">
        <v>171</v>
      </c>
      <c r="J96" s="83">
        <v>540540</v>
      </c>
      <c r="K96" s="83">
        <v>294939</v>
      </c>
      <c r="L96" s="87">
        <v>443026.58</v>
      </c>
      <c r="M96" s="87">
        <v>248687.49</v>
      </c>
      <c r="N96" s="87"/>
      <c r="O96" s="87"/>
      <c r="P96" s="87"/>
      <c r="Q96" s="87"/>
      <c r="R96" s="87"/>
      <c r="S96" s="87"/>
      <c r="T96" s="87">
        <v>56972.91</v>
      </c>
      <c r="U96" s="87">
        <v>31981.03</v>
      </c>
      <c r="V96" s="87"/>
      <c r="W96" s="87"/>
      <c r="X96" s="87"/>
      <c r="Y96" s="87"/>
      <c r="Z96" s="87">
        <v>22972.959999999999</v>
      </c>
      <c r="AA96" s="87">
        <v>8086.61</v>
      </c>
      <c r="AB96" s="87">
        <v>17567.55</v>
      </c>
      <c r="AC96" s="88">
        <v>6183.87</v>
      </c>
    </row>
    <row r="97" spans="1:29" ht="90" x14ac:dyDescent="0.25">
      <c r="A97" s="85" t="s">
        <v>381</v>
      </c>
      <c r="B97" s="85" t="s">
        <v>382</v>
      </c>
      <c r="C97" s="86">
        <v>44543</v>
      </c>
      <c r="D97" s="86">
        <v>44621</v>
      </c>
      <c r="E97" s="86">
        <v>45260</v>
      </c>
      <c r="F97" s="85">
        <v>21</v>
      </c>
      <c r="G97" s="85" t="s">
        <v>383</v>
      </c>
      <c r="H97" s="85" t="s">
        <v>38</v>
      </c>
      <c r="I97" s="85" t="s">
        <v>112</v>
      </c>
      <c r="J97" s="83">
        <v>459129</v>
      </c>
      <c r="K97" s="83">
        <v>281425.07</v>
      </c>
      <c r="L97" s="87">
        <v>390259.65</v>
      </c>
      <c r="M97" s="87">
        <v>239211.31</v>
      </c>
      <c r="N97" s="87"/>
      <c r="O97" s="87"/>
      <c r="P97" s="87"/>
      <c r="Q97" s="87"/>
      <c r="R97" s="87"/>
      <c r="S97" s="87"/>
      <c r="T97" s="87">
        <v>68869.350000000006</v>
      </c>
      <c r="U97" s="87">
        <v>42213.760000000002</v>
      </c>
      <c r="V97" s="87"/>
      <c r="W97" s="87"/>
      <c r="X97" s="87"/>
      <c r="Y97" s="87"/>
      <c r="Z97" s="87"/>
      <c r="AA97" s="87"/>
      <c r="AB97" s="87"/>
      <c r="AC97" s="88"/>
    </row>
    <row r="98" spans="1:29" ht="110" x14ac:dyDescent="0.25">
      <c r="A98" s="85" t="s">
        <v>384</v>
      </c>
      <c r="B98" s="85" t="s">
        <v>385</v>
      </c>
      <c r="C98" s="86">
        <v>44580</v>
      </c>
      <c r="D98" s="86">
        <v>44562</v>
      </c>
      <c r="E98" s="86">
        <v>45260</v>
      </c>
      <c r="F98" s="85">
        <v>23</v>
      </c>
      <c r="G98" s="85" t="s">
        <v>386</v>
      </c>
      <c r="H98" s="85" t="s">
        <v>38</v>
      </c>
      <c r="I98" s="85" t="s">
        <v>133</v>
      </c>
      <c r="J98" s="83">
        <v>499903.58</v>
      </c>
      <c r="K98" s="83">
        <v>397486.49</v>
      </c>
      <c r="L98" s="87">
        <v>424918.04</v>
      </c>
      <c r="M98" s="87">
        <v>337863.51</v>
      </c>
      <c r="N98" s="87"/>
      <c r="O98" s="87"/>
      <c r="P98" s="87"/>
      <c r="Q98" s="87"/>
      <c r="R98" s="87"/>
      <c r="S98" s="87"/>
      <c r="T98" s="87">
        <v>74985.539999999994</v>
      </c>
      <c r="U98" s="87">
        <v>59622.98</v>
      </c>
      <c r="V98" s="87"/>
      <c r="W98" s="87"/>
      <c r="X98" s="87"/>
      <c r="Y98" s="87"/>
      <c r="Z98" s="87"/>
      <c r="AA98" s="87"/>
      <c r="AB98" s="87"/>
      <c r="AC98" s="88"/>
    </row>
    <row r="99" spans="1:29" ht="70" x14ac:dyDescent="0.25">
      <c r="A99" s="85" t="s">
        <v>387</v>
      </c>
      <c r="B99" s="85" t="s">
        <v>388</v>
      </c>
      <c r="C99" s="86">
        <v>44565</v>
      </c>
      <c r="D99" s="86">
        <v>44562</v>
      </c>
      <c r="E99" s="86">
        <v>45260</v>
      </c>
      <c r="F99" s="85">
        <v>23</v>
      </c>
      <c r="G99" s="85" t="s">
        <v>389</v>
      </c>
      <c r="H99" s="85" t="s">
        <v>38</v>
      </c>
      <c r="I99" s="85" t="s">
        <v>104</v>
      </c>
      <c r="J99" s="83">
        <v>540540</v>
      </c>
      <c r="K99" s="83">
        <v>455934.86</v>
      </c>
      <c r="L99" s="87">
        <v>443026.58</v>
      </c>
      <c r="M99" s="87">
        <v>381460.62</v>
      </c>
      <c r="N99" s="87"/>
      <c r="O99" s="87"/>
      <c r="P99" s="87"/>
      <c r="Q99" s="87"/>
      <c r="R99" s="87"/>
      <c r="S99" s="87"/>
      <c r="T99" s="87">
        <v>56972.91</v>
      </c>
      <c r="U99" s="87">
        <v>49055.59</v>
      </c>
      <c r="V99" s="87"/>
      <c r="W99" s="87"/>
      <c r="X99" s="87"/>
      <c r="Y99" s="87"/>
      <c r="Z99" s="87">
        <v>11266.27</v>
      </c>
      <c r="AA99" s="87">
        <v>7049.44</v>
      </c>
      <c r="AB99" s="87">
        <v>29274.240000000002</v>
      </c>
      <c r="AC99" s="88">
        <v>18369.21</v>
      </c>
    </row>
    <row r="100" spans="1:29" ht="150" x14ac:dyDescent="0.25">
      <c r="A100" s="85" t="s">
        <v>390</v>
      </c>
      <c r="B100" s="85" t="s">
        <v>391</v>
      </c>
      <c r="C100" s="86">
        <v>44580</v>
      </c>
      <c r="D100" s="86">
        <v>44562</v>
      </c>
      <c r="E100" s="86">
        <v>45260</v>
      </c>
      <c r="F100" s="85">
        <v>23</v>
      </c>
      <c r="G100" s="85" t="s">
        <v>392</v>
      </c>
      <c r="H100" s="85" t="s">
        <v>38</v>
      </c>
      <c r="I100" s="85" t="s">
        <v>133</v>
      </c>
      <c r="J100" s="83">
        <v>540467.91</v>
      </c>
      <c r="K100" s="83">
        <v>395823.89</v>
      </c>
      <c r="L100" s="87">
        <v>442967.49</v>
      </c>
      <c r="M100" s="87">
        <v>330952.67</v>
      </c>
      <c r="N100" s="87"/>
      <c r="O100" s="87"/>
      <c r="P100" s="87"/>
      <c r="Q100" s="87"/>
      <c r="R100" s="87"/>
      <c r="S100" s="87"/>
      <c r="T100" s="87">
        <v>56965.31</v>
      </c>
      <c r="U100" s="87">
        <v>42560.29</v>
      </c>
      <c r="V100" s="87"/>
      <c r="W100" s="87"/>
      <c r="X100" s="87"/>
      <c r="Y100" s="87"/>
      <c r="Z100" s="87">
        <v>32258.51</v>
      </c>
      <c r="AA100" s="87">
        <v>17759.509999999998</v>
      </c>
      <c r="AB100" s="87">
        <v>8276.6</v>
      </c>
      <c r="AC100" s="88">
        <v>4551.42</v>
      </c>
    </row>
    <row r="101" spans="1:29" ht="130" x14ac:dyDescent="0.25">
      <c r="A101" s="85" t="s">
        <v>393</v>
      </c>
      <c r="B101" s="85" t="s">
        <v>394</v>
      </c>
      <c r="C101" s="86">
        <v>44581</v>
      </c>
      <c r="D101" s="86">
        <v>44562</v>
      </c>
      <c r="E101" s="86">
        <v>45260</v>
      </c>
      <c r="F101" s="85">
        <v>23</v>
      </c>
      <c r="G101" s="85" t="s">
        <v>395</v>
      </c>
      <c r="H101" s="85" t="s">
        <v>38</v>
      </c>
      <c r="I101" s="85" t="s">
        <v>133</v>
      </c>
      <c r="J101" s="83">
        <v>539863.59</v>
      </c>
      <c r="K101" s="83">
        <v>398213.38</v>
      </c>
      <c r="L101" s="87">
        <v>442472.19</v>
      </c>
      <c r="M101" s="87">
        <v>331710.61</v>
      </c>
      <c r="N101" s="87"/>
      <c r="O101" s="87"/>
      <c r="P101" s="87"/>
      <c r="Q101" s="87"/>
      <c r="R101" s="87"/>
      <c r="S101" s="87"/>
      <c r="T101" s="87">
        <v>56901.62</v>
      </c>
      <c r="U101" s="87">
        <v>42657.77</v>
      </c>
      <c r="V101" s="87"/>
      <c r="W101" s="87"/>
      <c r="X101" s="87"/>
      <c r="Y101" s="87"/>
      <c r="Z101" s="87">
        <v>28109.53</v>
      </c>
      <c r="AA101" s="87">
        <v>16564.330000000002</v>
      </c>
      <c r="AB101" s="87">
        <v>12380.25</v>
      </c>
      <c r="AC101" s="88">
        <v>7280.67</v>
      </c>
    </row>
    <row r="102" spans="1:29" ht="140" x14ac:dyDescent="0.25">
      <c r="A102" s="85" t="s">
        <v>396</v>
      </c>
      <c r="B102" s="85" t="s">
        <v>397</v>
      </c>
      <c r="C102" s="86">
        <v>44613</v>
      </c>
      <c r="D102" s="86">
        <v>44564</v>
      </c>
      <c r="E102" s="86">
        <v>45260</v>
      </c>
      <c r="F102" s="85">
        <v>22</v>
      </c>
      <c r="G102" s="85" t="s">
        <v>398</v>
      </c>
      <c r="H102" s="85" t="s">
        <v>38</v>
      </c>
      <c r="I102" s="85" t="s">
        <v>113</v>
      </c>
      <c r="J102" s="83">
        <v>494533.03</v>
      </c>
      <c r="K102" s="83">
        <v>382653.58</v>
      </c>
      <c r="L102" s="87">
        <v>405319.27</v>
      </c>
      <c r="M102" s="87">
        <v>321163.69</v>
      </c>
      <c r="N102" s="87"/>
      <c r="O102" s="87"/>
      <c r="P102" s="87"/>
      <c r="Q102" s="87"/>
      <c r="R102" s="87"/>
      <c r="S102" s="87"/>
      <c r="T102" s="87">
        <v>52123.78</v>
      </c>
      <c r="U102" s="87">
        <v>41301.42</v>
      </c>
      <c r="V102" s="87"/>
      <c r="W102" s="87"/>
      <c r="X102" s="87"/>
      <c r="Y102" s="87"/>
      <c r="Z102" s="87"/>
      <c r="AA102" s="87"/>
      <c r="AB102" s="87">
        <v>37089.980000000003</v>
      </c>
      <c r="AC102" s="88">
        <v>20188.47</v>
      </c>
    </row>
    <row r="103" spans="1:29" ht="110" x14ac:dyDescent="0.25">
      <c r="A103" s="85" t="s">
        <v>399</v>
      </c>
      <c r="B103" s="85" t="s">
        <v>400</v>
      </c>
      <c r="C103" s="86">
        <v>44544</v>
      </c>
      <c r="D103" s="86">
        <v>44562</v>
      </c>
      <c r="E103" s="86">
        <v>45260</v>
      </c>
      <c r="F103" s="85">
        <v>23</v>
      </c>
      <c r="G103" s="85" t="s">
        <v>401</v>
      </c>
      <c r="H103" s="85" t="s">
        <v>38</v>
      </c>
      <c r="I103" s="85" t="s">
        <v>292</v>
      </c>
      <c r="J103" s="83">
        <v>500000</v>
      </c>
      <c r="K103" s="83">
        <v>273765.98</v>
      </c>
      <c r="L103" s="87">
        <v>425000</v>
      </c>
      <c r="M103" s="87">
        <v>232701.08</v>
      </c>
      <c r="N103" s="87"/>
      <c r="O103" s="87"/>
      <c r="P103" s="87"/>
      <c r="Q103" s="87"/>
      <c r="R103" s="87"/>
      <c r="S103" s="87"/>
      <c r="T103" s="87">
        <v>75000</v>
      </c>
      <c r="U103" s="87">
        <v>41064.9</v>
      </c>
      <c r="V103" s="87"/>
      <c r="W103" s="87"/>
      <c r="X103" s="87"/>
      <c r="Y103" s="87"/>
      <c r="Z103" s="87"/>
      <c r="AA103" s="87"/>
      <c r="AB103" s="87"/>
      <c r="AC103" s="88"/>
    </row>
    <row r="104" spans="1:29" ht="140" x14ac:dyDescent="0.25">
      <c r="A104" s="85" t="s">
        <v>402</v>
      </c>
      <c r="B104" s="85" t="s">
        <v>39</v>
      </c>
      <c r="C104" s="86">
        <v>44613</v>
      </c>
      <c r="D104" s="86">
        <v>44562</v>
      </c>
      <c r="E104" s="86">
        <v>45260</v>
      </c>
      <c r="F104" s="85">
        <v>22</v>
      </c>
      <c r="G104" s="85" t="s">
        <v>403</v>
      </c>
      <c r="H104" s="85" t="s">
        <v>38</v>
      </c>
      <c r="I104" s="85" t="s">
        <v>404</v>
      </c>
      <c r="J104" s="83">
        <v>540540.53</v>
      </c>
      <c r="K104" s="83">
        <v>265518.2</v>
      </c>
      <c r="L104" s="87">
        <v>444810.81</v>
      </c>
      <c r="M104" s="87">
        <v>222077.54</v>
      </c>
      <c r="N104" s="87"/>
      <c r="O104" s="87"/>
      <c r="P104" s="87"/>
      <c r="Q104" s="87"/>
      <c r="R104" s="87"/>
      <c r="S104" s="87"/>
      <c r="T104" s="87">
        <v>55189.19</v>
      </c>
      <c r="U104" s="87">
        <v>27553.93</v>
      </c>
      <c r="V104" s="87"/>
      <c r="W104" s="87"/>
      <c r="X104" s="87"/>
      <c r="Y104" s="87"/>
      <c r="Z104" s="87">
        <v>13529.95</v>
      </c>
      <c r="AA104" s="87">
        <v>5295.57</v>
      </c>
      <c r="AB104" s="87">
        <v>27010.58</v>
      </c>
      <c r="AC104" s="88">
        <v>10591.16</v>
      </c>
    </row>
    <row r="105" spans="1:29" ht="50" x14ac:dyDescent="0.25">
      <c r="A105" s="85" t="s">
        <v>405</v>
      </c>
      <c r="B105" s="85" t="s">
        <v>406</v>
      </c>
      <c r="C105" s="86">
        <v>42606</v>
      </c>
      <c r="D105" s="86">
        <v>42606</v>
      </c>
      <c r="E105" s="86">
        <v>45283</v>
      </c>
      <c r="F105" s="85">
        <v>88</v>
      </c>
      <c r="G105" s="85" t="s">
        <v>111</v>
      </c>
      <c r="H105" s="85" t="s">
        <v>38</v>
      </c>
      <c r="I105" s="85" t="s">
        <v>407</v>
      </c>
      <c r="J105" s="83">
        <v>47316391</v>
      </c>
      <c r="K105" s="83">
        <v>39746037.960000001</v>
      </c>
      <c r="L105" s="87">
        <v>39898294</v>
      </c>
      <c r="M105" s="87">
        <v>33623502.899999999</v>
      </c>
      <c r="N105" s="87"/>
      <c r="O105" s="87"/>
      <c r="P105" s="87"/>
      <c r="Q105" s="87"/>
      <c r="R105" s="87"/>
      <c r="S105" s="87"/>
      <c r="T105" s="87">
        <v>4695202</v>
      </c>
      <c r="U105" s="87">
        <v>4006473.04</v>
      </c>
      <c r="V105" s="87"/>
      <c r="W105" s="87"/>
      <c r="X105" s="87"/>
      <c r="Y105" s="87"/>
      <c r="Z105" s="87"/>
      <c r="AA105" s="87"/>
      <c r="AB105" s="87">
        <v>2722895</v>
      </c>
      <c r="AC105" s="88">
        <v>2116062.02</v>
      </c>
    </row>
    <row r="106" spans="1:29" ht="50" x14ac:dyDescent="0.25">
      <c r="A106" s="85" t="s">
        <v>408</v>
      </c>
      <c r="B106" s="85" t="s">
        <v>409</v>
      </c>
      <c r="C106" s="86">
        <v>43677</v>
      </c>
      <c r="D106" s="86">
        <v>43677</v>
      </c>
      <c r="E106" s="86">
        <v>44864</v>
      </c>
      <c r="F106" s="85">
        <v>39</v>
      </c>
      <c r="G106" s="85" t="s">
        <v>111</v>
      </c>
      <c r="H106" s="85" t="s">
        <v>38</v>
      </c>
      <c r="I106" s="85" t="s">
        <v>351</v>
      </c>
      <c r="J106" s="83">
        <v>3318208.15</v>
      </c>
      <c r="K106" s="83">
        <v>1619259.56</v>
      </c>
      <c r="L106" s="87">
        <v>2488656.11</v>
      </c>
      <c r="M106" s="87">
        <v>1396238.84</v>
      </c>
      <c r="N106" s="87"/>
      <c r="O106" s="87"/>
      <c r="P106" s="87"/>
      <c r="Q106" s="87"/>
      <c r="R106" s="87"/>
      <c r="S106" s="87"/>
      <c r="T106" s="87"/>
      <c r="U106" s="87"/>
      <c r="V106" s="87"/>
      <c r="W106" s="87"/>
      <c r="X106" s="87"/>
      <c r="Y106" s="87"/>
      <c r="Z106" s="87"/>
      <c r="AA106" s="87"/>
      <c r="AB106" s="87">
        <v>829552.04</v>
      </c>
      <c r="AC106" s="88">
        <v>223020.72</v>
      </c>
    </row>
    <row r="107" spans="1:29" ht="50" x14ac:dyDescent="0.25">
      <c r="A107" s="85" t="s">
        <v>410</v>
      </c>
      <c r="B107" s="85" t="s">
        <v>411</v>
      </c>
      <c r="C107" s="86">
        <v>43795</v>
      </c>
      <c r="D107" s="86">
        <v>43795</v>
      </c>
      <c r="E107" s="86">
        <v>44951</v>
      </c>
      <c r="F107" s="85">
        <v>29</v>
      </c>
      <c r="G107" s="85" t="s">
        <v>111</v>
      </c>
      <c r="H107" s="85" t="s">
        <v>38</v>
      </c>
      <c r="I107" s="85" t="s">
        <v>104</v>
      </c>
      <c r="J107" s="83">
        <v>2845842.72</v>
      </c>
      <c r="K107" s="83">
        <v>942527.33</v>
      </c>
      <c r="L107" s="87">
        <v>2134382.04</v>
      </c>
      <c r="M107" s="87">
        <v>753636.85</v>
      </c>
      <c r="N107" s="87"/>
      <c r="O107" s="87"/>
      <c r="P107" s="87"/>
      <c r="Q107" s="87"/>
      <c r="R107" s="87"/>
      <c r="S107" s="87"/>
      <c r="T107" s="87"/>
      <c r="U107" s="87"/>
      <c r="V107" s="87"/>
      <c r="W107" s="87"/>
      <c r="X107" s="87"/>
      <c r="Y107" s="87"/>
      <c r="Z107" s="87"/>
      <c r="AA107" s="87"/>
      <c r="AB107" s="87">
        <v>711460.68</v>
      </c>
      <c r="AC107" s="88">
        <v>188890.48</v>
      </c>
    </row>
    <row r="108" spans="1:29" ht="50" x14ac:dyDescent="0.25">
      <c r="A108" s="85" t="s">
        <v>412</v>
      </c>
      <c r="B108" s="85" t="s">
        <v>413</v>
      </c>
      <c r="C108" s="86">
        <v>43717</v>
      </c>
      <c r="D108" s="86">
        <v>43717</v>
      </c>
      <c r="E108" s="86">
        <v>45260</v>
      </c>
      <c r="F108" s="85">
        <v>51</v>
      </c>
      <c r="G108" s="85" t="s">
        <v>111</v>
      </c>
      <c r="H108" s="85" t="s">
        <v>38</v>
      </c>
      <c r="I108" s="85" t="s">
        <v>112</v>
      </c>
      <c r="J108" s="83">
        <v>3205451.29</v>
      </c>
      <c r="K108" s="83">
        <v>1917942.82</v>
      </c>
      <c r="L108" s="87">
        <v>2404087.69</v>
      </c>
      <c r="M108" s="87">
        <v>1453592.28</v>
      </c>
      <c r="N108" s="87"/>
      <c r="O108" s="87"/>
      <c r="P108" s="87"/>
      <c r="Q108" s="87"/>
      <c r="R108" s="87"/>
      <c r="S108" s="87"/>
      <c r="T108" s="87"/>
      <c r="U108" s="87"/>
      <c r="V108" s="87"/>
      <c r="W108" s="87"/>
      <c r="X108" s="87"/>
      <c r="Y108" s="87"/>
      <c r="Z108" s="87"/>
      <c r="AA108" s="87"/>
      <c r="AB108" s="87">
        <v>801363.6</v>
      </c>
      <c r="AC108" s="88">
        <v>464350.54</v>
      </c>
    </row>
    <row r="109" spans="1:29" ht="110" x14ac:dyDescent="0.25">
      <c r="A109" s="85" t="s">
        <v>414</v>
      </c>
      <c r="B109" s="85" t="s">
        <v>415</v>
      </c>
      <c r="C109" s="86">
        <v>44517</v>
      </c>
      <c r="D109" s="86">
        <v>44522</v>
      </c>
      <c r="E109" s="86">
        <v>45251</v>
      </c>
      <c r="F109" s="85">
        <v>24</v>
      </c>
      <c r="G109" s="85" t="s">
        <v>111</v>
      </c>
      <c r="H109" s="85" t="s">
        <v>38</v>
      </c>
      <c r="I109" s="85" t="s">
        <v>416</v>
      </c>
      <c r="J109" s="83">
        <v>1075534.72</v>
      </c>
      <c r="K109" s="83">
        <v>601461.56000000006</v>
      </c>
      <c r="L109" s="87">
        <v>900000</v>
      </c>
      <c r="M109" s="87">
        <v>518335.26</v>
      </c>
      <c r="N109" s="87"/>
      <c r="O109" s="87"/>
      <c r="P109" s="87"/>
      <c r="Q109" s="87"/>
      <c r="R109" s="87"/>
      <c r="S109" s="87"/>
      <c r="T109" s="87"/>
      <c r="U109" s="87"/>
      <c r="V109" s="87"/>
      <c r="W109" s="87"/>
      <c r="X109" s="87"/>
      <c r="Y109" s="87"/>
      <c r="Z109" s="87"/>
      <c r="AA109" s="87"/>
      <c r="AB109" s="87">
        <v>175534.72</v>
      </c>
      <c r="AC109" s="88">
        <v>83126.3</v>
      </c>
    </row>
    <row r="110" spans="1:29" ht="50" x14ac:dyDescent="0.25">
      <c r="A110" s="85" t="s">
        <v>417</v>
      </c>
      <c r="B110" s="85" t="s">
        <v>418</v>
      </c>
      <c r="C110" s="86">
        <v>44834</v>
      </c>
      <c r="D110" s="86">
        <v>44805</v>
      </c>
      <c r="E110" s="86">
        <v>45260</v>
      </c>
      <c r="F110" s="85">
        <v>15</v>
      </c>
      <c r="G110" s="85" t="s">
        <v>111</v>
      </c>
      <c r="H110" s="85" t="s">
        <v>38</v>
      </c>
      <c r="I110" s="85" t="s">
        <v>419</v>
      </c>
      <c r="J110" s="83">
        <v>1092443.5</v>
      </c>
      <c r="K110" s="83">
        <v>743113.07</v>
      </c>
      <c r="L110" s="87">
        <v>873954</v>
      </c>
      <c r="M110" s="87">
        <v>711209.89</v>
      </c>
      <c r="N110" s="87"/>
      <c r="O110" s="87"/>
      <c r="P110" s="87"/>
      <c r="Q110" s="87"/>
      <c r="R110" s="87"/>
      <c r="S110" s="87"/>
      <c r="T110" s="87"/>
      <c r="U110" s="87"/>
      <c r="V110" s="87"/>
      <c r="W110" s="87"/>
      <c r="X110" s="87"/>
      <c r="Y110" s="87"/>
      <c r="Z110" s="87"/>
      <c r="AA110" s="87"/>
      <c r="AB110" s="87">
        <v>218489.5</v>
      </c>
      <c r="AC110" s="88">
        <v>31903.18</v>
      </c>
    </row>
    <row r="111" spans="1:29" ht="40" x14ac:dyDescent="0.25">
      <c r="A111" s="85" t="s">
        <v>420</v>
      </c>
      <c r="B111" s="85" t="s">
        <v>421</v>
      </c>
      <c r="C111" s="86">
        <v>44881</v>
      </c>
      <c r="D111" s="86">
        <v>44866</v>
      </c>
      <c r="E111" s="86">
        <v>45260</v>
      </c>
      <c r="F111" s="85">
        <v>13</v>
      </c>
      <c r="G111" s="85" t="s">
        <v>111</v>
      </c>
      <c r="H111" s="85" t="s">
        <v>38</v>
      </c>
      <c r="I111" s="85" t="s">
        <v>104</v>
      </c>
      <c r="J111" s="83">
        <v>1056496.8400000001</v>
      </c>
      <c r="K111" s="83">
        <v>866925.09</v>
      </c>
      <c r="L111" s="87">
        <v>898022.31</v>
      </c>
      <c r="M111" s="87">
        <v>832884.44</v>
      </c>
      <c r="N111" s="87"/>
      <c r="O111" s="87"/>
      <c r="P111" s="87"/>
      <c r="Q111" s="87"/>
      <c r="R111" s="87"/>
      <c r="S111" s="87"/>
      <c r="T111" s="87"/>
      <c r="U111" s="87"/>
      <c r="V111" s="87"/>
      <c r="W111" s="87"/>
      <c r="X111" s="87"/>
      <c r="Y111" s="87"/>
      <c r="Z111" s="87"/>
      <c r="AA111" s="87"/>
      <c r="AB111" s="87">
        <v>158474.53</v>
      </c>
      <c r="AC111" s="88">
        <v>34040.65</v>
      </c>
    </row>
    <row r="112" spans="1:29" ht="60" x14ac:dyDescent="0.25">
      <c r="A112" s="85" t="s">
        <v>422</v>
      </c>
      <c r="B112" s="85" t="s">
        <v>423</v>
      </c>
      <c r="C112" s="86">
        <v>44505</v>
      </c>
      <c r="D112" s="86">
        <v>44440</v>
      </c>
      <c r="E112" s="86">
        <v>45260</v>
      </c>
      <c r="F112" s="85">
        <v>27</v>
      </c>
      <c r="G112" s="85" t="s">
        <v>111</v>
      </c>
      <c r="H112" s="85" t="s">
        <v>38</v>
      </c>
      <c r="I112" s="85" t="s">
        <v>424</v>
      </c>
      <c r="J112" s="83">
        <v>543024.91</v>
      </c>
      <c r="K112" s="83">
        <v>250801.94</v>
      </c>
      <c r="L112" s="87">
        <v>461571.17</v>
      </c>
      <c r="M112" s="87">
        <v>217811.41</v>
      </c>
      <c r="N112" s="87"/>
      <c r="O112" s="87"/>
      <c r="P112" s="87"/>
      <c r="Q112" s="87"/>
      <c r="R112" s="87"/>
      <c r="S112" s="87"/>
      <c r="T112" s="87"/>
      <c r="U112" s="87"/>
      <c r="V112" s="87"/>
      <c r="W112" s="87"/>
      <c r="X112" s="87"/>
      <c r="Y112" s="87"/>
      <c r="Z112" s="87"/>
      <c r="AA112" s="87"/>
      <c r="AB112" s="87">
        <v>81453.740000000005</v>
      </c>
      <c r="AC112" s="88">
        <v>32990.53</v>
      </c>
    </row>
    <row r="113" spans="1:29" ht="70" x14ac:dyDescent="0.25">
      <c r="A113" s="85" t="s">
        <v>425</v>
      </c>
      <c r="B113" s="85" t="s">
        <v>426</v>
      </c>
      <c r="C113" s="86">
        <v>44513</v>
      </c>
      <c r="D113" s="86">
        <v>44470</v>
      </c>
      <c r="E113" s="86">
        <v>45199</v>
      </c>
      <c r="F113" s="85">
        <v>24</v>
      </c>
      <c r="G113" s="85" t="s">
        <v>111</v>
      </c>
      <c r="H113" s="85" t="s">
        <v>38</v>
      </c>
      <c r="I113" s="85" t="s">
        <v>427</v>
      </c>
      <c r="J113" s="83">
        <v>1053840.68</v>
      </c>
      <c r="K113" s="83">
        <v>411106.15</v>
      </c>
      <c r="L113" s="87">
        <v>843072.54</v>
      </c>
      <c r="M113" s="87">
        <v>340244.71</v>
      </c>
      <c r="N113" s="87"/>
      <c r="O113" s="87"/>
      <c r="P113" s="87"/>
      <c r="Q113" s="87"/>
      <c r="R113" s="87"/>
      <c r="S113" s="87"/>
      <c r="T113" s="87"/>
      <c r="U113" s="87"/>
      <c r="V113" s="87"/>
      <c r="W113" s="87"/>
      <c r="X113" s="87"/>
      <c r="Y113" s="87"/>
      <c r="Z113" s="87"/>
      <c r="AA113" s="87"/>
      <c r="AB113" s="87">
        <v>210768.14</v>
      </c>
      <c r="AC113" s="88">
        <v>70861.440000000002</v>
      </c>
    </row>
    <row r="114" spans="1:29" ht="100" x14ac:dyDescent="0.25">
      <c r="A114" s="85" t="s">
        <v>428</v>
      </c>
      <c r="B114" s="85" t="s">
        <v>429</v>
      </c>
      <c r="C114" s="86">
        <v>44582</v>
      </c>
      <c r="D114" s="86">
        <v>44459</v>
      </c>
      <c r="E114" s="86">
        <v>45279</v>
      </c>
      <c r="F114" s="85">
        <v>27</v>
      </c>
      <c r="G114" s="85" t="s">
        <v>430</v>
      </c>
      <c r="H114" s="85" t="s">
        <v>38</v>
      </c>
      <c r="I114" s="85" t="s">
        <v>431</v>
      </c>
      <c r="J114" s="83">
        <v>1057882.1499999999</v>
      </c>
      <c r="K114" s="83">
        <v>570371.77</v>
      </c>
      <c r="L114" s="87">
        <v>899199.82</v>
      </c>
      <c r="M114" s="87">
        <v>484816.01</v>
      </c>
      <c r="N114" s="87"/>
      <c r="O114" s="87"/>
      <c r="P114" s="87"/>
      <c r="Q114" s="87"/>
      <c r="R114" s="87"/>
      <c r="S114" s="87"/>
      <c r="T114" s="87"/>
      <c r="U114" s="87"/>
      <c r="V114" s="87"/>
      <c r="W114" s="87"/>
      <c r="X114" s="87"/>
      <c r="Y114" s="87"/>
      <c r="Z114" s="87"/>
      <c r="AA114" s="87"/>
      <c r="AB114" s="87">
        <v>158682.32999999999</v>
      </c>
      <c r="AC114" s="88">
        <v>85555.76</v>
      </c>
    </row>
    <row r="115" spans="1:29" ht="50" x14ac:dyDescent="0.25">
      <c r="A115" s="85" t="s">
        <v>432</v>
      </c>
      <c r="B115" s="85" t="s">
        <v>433</v>
      </c>
      <c r="C115" s="86">
        <v>44543</v>
      </c>
      <c r="D115" s="86">
        <v>44440</v>
      </c>
      <c r="E115" s="86">
        <v>45230</v>
      </c>
      <c r="F115" s="85">
        <v>22</v>
      </c>
      <c r="G115" s="85" t="s">
        <v>111</v>
      </c>
      <c r="H115" s="85" t="s">
        <v>38</v>
      </c>
      <c r="I115" s="85" t="s">
        <v>434</v>
      </c>
      <c r="J115" s="83">
        <v>999923.69</v>
      </c>
      <c r="K115" s="83">
        <v>671080.05000000005</v>
      </c>
      <c r="L115" s="87">
        <v>839935.9</v>
      </c>
      <c r="M115" s="87">
        <v>598118.56999999995</v>
      </c>
      <c r="N115" s="87"/>
      <c r="O115" s="87"/>
      <c r="P115" s="87"/>
      <c r="Q115" s="87"/>
      <c r="R115" s="87"/>
      <c r="S115" s="87"/>
      <c r="T115" s="87"/>
      <c r="U115" s="87"/>
      <c r="V115" s="87"/>
      <c r="W115" s="87"/>
      <c r="X115" s="87"/>
      <c r="Y115" s="87"/>
      <c r="Z115" s="87"/>
      <c r="AA115" s="87"/>
      <c r="AB115" s="87">
        <v>159987.79</v>
      </c>
      <c r="AC115" s="88">
        <v>72961.48</v>
      </c>
    </row>
    <row r="116" spans="1:29" ht="330" x14ac:dyDescent="0.25">
      <c r="A116" s="85" t="s">
        <v>435</v>
      </c>
      <c r="B116" s="85" t="s">
        <v>436</v>
      </c>
      <c r="C116" s="86">
        <v>42993</v>
      </c>
      <c r="D116" s="86">
        <v>42993</v>
      </c>
      <c r="E116" s="86">
        <v>45260</v>
      </c>
      <c r="F116" s="85">
        <v>75</v>
      </c>
      <c r="G116" s="85" t="s">
        <v>2515</v>
      </c>
      <c r="H116" s="85" t="s">
        <v>38</v>
      </c>
      <c r="I116" s="85" t="s">
        <v>104</v>
      </c>
      <c r="J116" s="83">
        <v>32689124.219999999</v>
      </c>
      <c r="K116" s="83">
        <v>28452271.309999999</v>
      </c>
      <c r="L116" s="87">
        <v>27270120.710000001</v>
      </c>
      <c r="M116" s="87">
        <v>23784716.23</v>
      </c>
      <c r="N116" s="87"/>
      <c r="O116" s="87"/>
      <c r="P116" s="87"/>
      <c r="Q116" s="87"/>
      <c r="R116" s="87"/>
      <c r="S116" s="87"/>
      <c r="T116" s="87">
        <v>3784547.65</v>
      </c>
      <c r="U116" s="87">
        <v>3384482.08</v>
      </c>
      <c r="V116" s="87"/>
      <c r="W116" s="87"/>
      <c r="X116" s="87"/>
      <c r="Y116" s="87"/>
      <c r="Z116" s="87">
        <v>412930.29</v>
      </c>
      <c r="AA116" s="87">
        <v>220017.35</v>
      </c>
      <c r="AB116" s="87">
        <v>1221525.57</v>
      </c>
      <c r="AC116" s="88">
        <v>1063055.6499999999</v>
      </c>
    </row>
    <row r="117" spans="1:29" ht="180" x14ac:dyDescent="0.25">
      <c r="A117" s="85" t="s">
        <v>437</v>
      </c>
      <c r="B117" s="85" t="s">
        <v>438</v>
      </c>
      <c r="C117" s="86">
        <v>43042</v>
      </c>
      <c r="D117" s="86">
        <v>43042</v>
      </c>
      <c r="E117" s="86">
        <v>45260</v>
      </c>
      <c r="F117" s="85">
        <v>73</v>
      </c>
      <c r="G117" s="85" t="s">
        <v>109</v>
      </c>
      <c r="H117" s="85" t="s">
        <v>38</v>
      </c>
      <c r="I117" s="85" t="s">
        <v>110</v>
      </c>
      <c r="J117" s="83">
        <v>13354031</v>
      </c>
      <c r="K117" s="83">
        <v>11963895.41</v>
      </c>
      <c r="L117" s="87">
        <v>10186027</v>
      </c>
      <c r="M117" s="87">
        <v>9151159.3399999999</v>
      </c>
      <c r="N117" s="87"/>
      <c r="O117" s="87"/>
      <c r="P117" s="87"/>
      <c r="Q117" s="87"/>
      <c r="R117" s="87"/>
      <c r="S117" s="87"/>
      <c r="T117" s="87">
        <v>1437795</v>
      </c>
      <c r="U117" s="87">
        <v>1291145.2</v>
      </c>
      <c r="V117" s="87"/>
      <c r="W117" s="87"/>
      <c r="X117" s="87"/>
      <c r="Y117" s="87"/>
      <c r="Z117" s="87">
        <v>549646</v>
      </c>
      <c r="AA117" s="87">
        <v>423045.08</v>
      </c>
      <c r="AB117" s="87">
        <v>1180563</v>
      </c>
      <c r="AC117" s="88">
        <v>1098545.79</v>
      </c>
    </row>
    <row r="118" spans="1:29" ht="80" x14ac:dyDescent="0.25">
      <c r="A118" s="85" t="s">
        <v>439</v>
      </c>
      <c r="B118" s="85" t="s">
        <v>440</v>
      </c>
      <c r="C118" s="86">
        <v>43046</v>
      </c>
      <c r="D118" s="86">
        <v>43046</v>
      </c>
      <c r="E118" s="86">
        <v>45260</v>
      </c>
      <c r="F118" s="85">
        <v>73</v>
      </c>
      <c r="G118" s="85" t="s">
        <v>441</v>
      </c>
      <c r="H118" s="85" t="s">
        <v>38</v>
      </c>
      <c r="I118" s="85" t="s">
        <v>442</v>
      </c>
      <c r="J118" s="83">
        <v>4390862</v>
      </c>
      <c r="K118" s="83">
        <v>3951775.8</v>
      </c>
      <c r="L118" s="87">
        <v>3639538</v>
      </c>
      <c r="M118" s="87">
        <v>3275584.2</v>
      </c>
      <c r="N118" s="87"/>
      <c r="O118" s="87"/>
      <c r="P118" s="87"/>
      <c r="Q118" s="87"/>
      <c r="R118" s="87"/>
      <c r="S118" s="87"/>
      <c r="T118" s="87">
        <v>531780</v>
      </c>
      <c r="U118" s="87">
        <v>478602</v>
      </c>
      <c r="V118" s="87"/>
      <c r="W118" s="87"/>
      <c r="X118" s="87"/>
      <c r="Y118" s="87"/>
      <c r="Z118" s="87"/>
      <c r="AA118" s="87"/>
      <c r="AB118" s="87">
        <v>219544</v>
      </c>
      <c r="AC118" s="88">
        <v>197589.6</v>
      </c>
    </row>
    <row r="119" spans="1:29" ht="70" x14ac:dyDescent="0.25">
      <c r="A119" s="85" t="s">
        <v>444</v>
      </c>
      <c r="B119" s="85" t="s">
        <v>445</v>
      </c>
      <c r="C119" s="86">
        <v>43144</v>
      </c>
      <c r="D119" s="86">
        <v>43102</v>
      </c>
      <c r="E119" s="86">
        <v>45260</v>
      </c>
      <c r="F119" s="85">
        <v>71</v>
      </c>
      <c r="G119" s="85" t="s">
        <v>111</v>
      </c>
      <c r="H119" s="85" t="s">
        <v>38</v>
      </c>
      <c r="I119" s="85" t="s">
        <v>407</v>
      </c>
      <c r="J119" s="83">
        <v>6069054</v>
      </c>
      <c r="K119" s="83">
        <v>5065204.1100000003</v>
      </c>
      <c r="L119" s="87">
        <v>5158695</v>
      </c>
      <c r="M119" s="87">
        <v>4305423.5</v>
      </c>
      <c r="N119" s="87"/>
      <c r="O119" s="87"/>
      <c r="P119" s="87"/>
      <c r="Q119" s="87"/>
      <c r="R119" s="87"/>
      <c r="S119" s="87"/>
      <c r="T119" s="87">
        <v>910359</v>
      </c>
      <c r="U119" s="87">
        <v>759780.61</v>
      </c>
      <c r="V119" s="87"/>
      <c r="W119" s="87"/>
      <c r="X119" s="87"/>
      <c r="Y119" s="87"/>
      <c r="Z119" s="87"/>
      <c r="AA119" s="87"/>
      <c r="AB119" s="87"/>
      <c r="AC119" s="88"/>
    </row>
    <row r="120" spans="1:29" ht="130" x14ac:dyDescent="0.25">
      <c r="A120" s="85" t="s">
        <v>446</v>
      </c>
      <c r="B120" s="85" t="s">
        <v>447</v>
      </c>
      <c r="C120" s="86">
        <v>43151</v>
      </c>
      <c r="D120" s="86">
        <v>43101</v>
      </c>
      <c r="E120" s="86">
        <v>45260</v>
      </c>
      <c r="F120" s="85">
        <v>71</v>
      </c>
      <c r="G120" s="85" t="s">
        <v>111</v>
      </c>
      <c r="H120" s="85" t="s">
        <v>38</v>
      </c>
      <c r="I120" s="85" t="s">
        <v>448</v>
      </c>
      <c r="J120" s="83">
        <v>6936940.6600000001</v>
      </c>
      <c r="K120" s="83">
        <v>4951556.43</v>
      </c>
      <c r="L120" s="87">
        <v>5896399.5599999996</v>
      </c>
      <c r="M120" s="87">
        <v>4208822.96</v>
      </c>
      <c r="N120" s="87"/>
      <c r="O120" s="87"/>
      <c r="P120" s="87"/>
      <c r="Q120" s="87"/>
      <c r="R120" s="87"/>
      <c r="S120" s="87"/>
      <c r="T120" s="87">
        <v>1040541.1</v>
      </c>
      <c r="U120" s="87">
        <v>742733.47</v>
      </c>
      <c r="V120" s="87"/>
      <c r="W120" s="87"/>
      <c r="X120" s="87"/>
      <c r="Y120" s="87"/>
      <c r="Z120" s="87"/>
      <c r="AA120" s="87"/>
      <c r="AB120" s="87"/>
      <c r="AC120" s="88"/>
    </row>
    <row r="121" spans="1:29" ht="80" x14ac:dyDescent="0.25">
      <c r="A121" s="85" t="s">
        <v>449</v>
      </c>
      <c r="B121" s="85" t="s">
        <v>450</v>
      </c>
      <c r="C121" s="86">
        <v>43514</v>
      </c>
      <c r="D121" s="86">
        <v>43514</v>
      </c>
      <c r="E121" s="86">
        <v>45260</v>
      </c>
      <c r="F121" s="85">
        <v>58</v>
      </c>
      <c r="G121" s="85" t="s">
        <v>451</v>
      </c>
      <c r="H121" s="85" t="s">
        <v>38</v>
      </c>
      <c r="I121" s="85" t="s">
        <v>112</v>
      </c>
      <c r="J121" s="83">
        <v>1645000</v>
      </c>
      <c r="K121" s="83">
        <v>1343148.67</v>
      </c>
      <c r="L121" s="87">
        <v>1398250</v>
      </c>
      <c r="M121" s="87">
        <v>1141676.3600000001</v>
      </c>
      <c r="N121" s="87"/>
      <c r="O121" s="87"/>
      <c r="P121" s="87"/>
      <c r="Q121" s="87"/>
      <c r="R121" s="87"/>
      <c r="S121" s="87"/>
      <c r="T121" s="87">
        <v>246750</v>
      </c>
      <c r="U121" s="87">
        <v>201472.31</v>
      </c>
      <c r="V121" s="87"/>
      <c r="W121" s="87"/>
      <c r="X121" s="87"/>
      <c r="Y121" s="87"/>
      <c r="Z121" s="87"/>
      <c r="AA121" s="87"/>
      <c r="AB121" s="87"/>
      <c r="AC121" s="88"/>
    </row>
    <row r="122" spans="1:29" ht="130" x14ac:dyDescent="0.25">
      <c r="A122" s="85" t="s">
        <v>452</v>
      </c>
      <c r="B122" s="85" t="s">
        <v>453</v>
      </c>
      <c r="C122" s="86">
        <v>43248</v>
      </c>
      <c r="D122" s="86">
        <v>43248</v>
      </c>
      <c r="E122" s="86">
        <v>45107</v>
      </c>
      <c r="F122" s="85">
        <v>62</v>
      </c>
      <c r="G122" s="85" t="s">
        <v>454</v>
      </c>
      <c r="H122" s="85" t="s">
        <v>38</v>
      </c>
      <c r="I122" s="85" t="s">
        <v>455</v>
      </c>
      <c r="J122" s="83">
        <v>87344</v>
      </c>
      <c r="K122" s="83">
        <v>73199.17</v>
      </c>
      <c r="L122" s="87">
        <v>74242.399999999994</v>
      </c>
      <c r="M122" s="87">
        <v>62219.3</v>
      </c>
      <c r="N122" s="87"/>
      <c r="O122" s="87"/>
      <c r="P122" s="87"/>
      <c r="Q122" s="87"/>
      <c r="R122" s="87"/>
      <c r="S122" s="87"/>
      <c r="T122" s="87">
        <v>13101.6</v>
      </c>
      <c r="U122" s="87">
        <v>10979.87</v>
      </c>
      <c r="V122" s="87"/>
      <c r="W122" s="87"/>
      <c r="X122" s="87"/>
      <c r="Y122" s="87"/>
      <c r="Z122" s="87"/>
      <c r="AA122" s="87"/>
      <c r="AB122" s="87"/>
      <c r="AC122" s="88"/>
    </row>
    <row r="123" spans="1:29" ht="120" x14ac:dyDescent="0.25">
      <c r="A123" s="85" t="s">
        <v>456</v>
      </c>
      <c r="B123" s="85" t="s">
        <v>457</v>
      </c>
      <c r="C123" s="86">
        <v>43244</v>
      </c>
      <c r="D123" s="86">
        <v>43252</v>
      </c>
      <c r="E123" s="86">
        <v>45107</v>
      </c>
      <c r="F123" s="85">
        <v>61</v>
      </c>
      <c r="G123" s="85" t="s">
        <v>208</v>
      </c>
      <c r="H123" s="85" t="s">
        <v>38</v>
      </c>
      <c r="I123" s="85" t="s">
        <v>171</v>
      </c>
      <c r="J123" s="83">
        <v>255918.74</v>
      </c>
      <c r="K123" s="83">
        <v>233411.32</v>
      </c>
      <c r="L123" s="87">
        <v>217530.93</v>
      </c>
      <c r="M123" s="87">
        <v>198399.64</v>
      </c>
      <c r="N123" s="87"/>
      <c r="O123" s="87"/>
      <c r="P123" s="87"/>
      <c r="Q123" s="87"/>
      <c r="R123" s="87"/>
      <c r="S123" s="87"/>
      <c r="T123" s="87">
        <v>38387.81</v>
      </c>
      <c r="U123" s="87">
        <v>35011.68</v>
      </c>
      <c r="V123" s="87"/>
      <c r="W123" s="87"/>
      <c r="X123" s="87"/>
      <c r="Y123" s="87"/>
      <c r="Z123" s="87"/>
      <c r="AA123" s="87"/>
      <c r="AB123" s="87"/>
      <c r="AC123" s="88"/>
    </row>
    <row r="124" spans="1:29" ht="120" x14ac:dyDescent="0.25">
      <c r="A124" s="85" t="s">
        <v>458</v>
      </c>
      <c r="B124" s="85" t="s">
        <v>459</v>
      </c>
      <c r="C124" s="86">
        <v>43235</v>
      </c>
      <c r="D124" s="86">
        <v>43282</v>
      </c>
      <c r="E124" s="86">
        <v>45107</v>
      </c>
      <c r="F124" s="85">
        <v>60</v>
      </c>
      <c r="G124" s="85" t="s">
        <v>139</v>
      </c>
      <c r="H124" s="85" t="s">
        <v>38</v>
      </c>
      <c r="I124" s="85" t="s">
        <v>140</v>
      </c>
      <c r="J124" s="83">
        <v>457310.33</v>
      </c>
      <c r="K124" s="83">
        <v>310705.15000000002</v>
      </c>
      <c r="L124" s="87">
        <v>388713.78</v>
      </c>
      <c r="M124" s="87">
        <v>264099.40000000002</v>
      </c>
      <c r="N124" s="87"/>
      <c r="O124" s="87"/>
      <c r="P124" s="87"/>
      <c r="Q124" s="87"/>
      <c r="R124" s="87"/>
      <c r="S124" s="87"/>
      <c r="T124" s="87">
        <v>68596.55</v>
      </c>
      <c r="U124" s="87">
        <v>46605.75</v>
      </c>
      <c r="V124" s="87"/>
      <c r="W124" s="87"/>
      <c r="X124" s="87"/>
      <c r="Y124" s="87"/>
      <c r="Z124" s="87"/>
      <c r="AA124" s="87"/>
      <c r="AB124" s="87"/>
      <c r="AC124" s="88"/>
    </row>
    <row r="125" spans="1:29" ht="120" x14ac:dyDescent="0.25">
      <c r="A125" s="85" t="s">
        <v>72</v>
      </c>
      <c r="B125" s="85" t="s">
        <v>460</v>
      </c>
      <c r="C125" s="86">
        <v>43280</v>
      </c>
      <c r="D125" s="86">
        <v>43280</v>
      </c>
      <c r="E125" s="86">
        <v>45230</v>
      </c>
      <c r="F125" s="85">
        <v>65</v>
      </c>
      <c r="G125" s="85" t="s">
        <v>109</v>
      </c>
      <c r="H125" s="85" t="s">
        <v>38</v>
      </c>
      <c r="I125" s="85" t="s">
        <v>110</v>
      </c>
      <c r="J125" s="83">
        <v>614772.80000000005</v>
      </c>
      <c r="K125" s="83">
        <v>515558.55</v>
      </c>
      <c r="L125" s="87">
        <v>522556.88</v>
      </c>
      <c r="M125" s="87">
        <v>438224.76</v>
      </c>
      <c r="N125" s="87"/>
      <c r="O125" s="87"/>
      <c r="P125" s="87"/>
      <c r="Q125" s="87"/>
      <c r="R125" s="87"/>
      <c r="S125" s="87"/>
      <c r="T125" s="87">
        <v>92215.92</v>
      </c>
      <c r="U125" s="87">
        <v>77333.789999999994</v>
      </c>
      <c r="V125" s="87"/>
      <c r="W125" s="87"/>
      <c r="X125" s="87"/>
      <c r="Y125" s="87"/>
      <c r="Z125" s="87"/>
      <c r="AA125" s="87"/>
      <c r="AB125" s="87"/>
      <c r="AC125" s="88"/>
    </row>
    <row r="126" spans="1:29" ht="90" x14ac:dyDescent="0.25">
      <c r="A126" s="85" t="s">
        <v>461</v>
      </c>
      <c r="B126" s="85" t="s">
        <v>462</v>
      </c>
      <c r="C126" s="86">
        <v>43235</v>
      </c>
      <c r="D126" s="86">
        <v>43282</v>
      </c>
      <c r="E126" s="86">
        <v>45260</v>
      </c>
      <c r="F126" s="85">
        <v>65</v>
      </c>
      <c r="G126" s="85" t="s">
        <v>463</v>
      </c>
      <c r="H126" s="85" t="s">
        <v>38</v>
      </c>
      <c r="I126" s="85" t="s">
        <v>104</v>
      </c>
      <c r="J126" s="83">
        <v>7506014</v>
      </c>
      <c r="K126" s="83">
        <v>6476595.9900000002</v>
      </c>
      <c r="L126" s="87">
        <v>6380111.9000000004</v>
      </c>
      <c r="M126" s="87">
        <v>5505106.5800000001</v>
      </c>
      <c r="N126" s="87"/>
      <c r="O126" s="87"/>
      <c r="P126" s="87"/>
      <c r="Q126" s="87"/>
      <c r="R126" s="87"/>
      <c r="S126" s="87"/>
      <c r="T126" s="87">
        <v>1125902.1000000001</v>
      </c>
      <c r="U126" s="87">
        <v>971489.41</v>
      </c>
      <c r="V126" s="87"/>
      <c r="W126" s="87"/>
      <c r="X126" s="87"/>
      <c r="Y126" s="87"/>
      <c r="Z126" s="87"/>
      <c r="AA126" s="87"/>
      <c r="AB126" s="87"/>
      <c r="AC126" s="88"/>
    </row>
    <row r="127" spans="1:29" ht="130" x14ac:dyDescent="0.25">
      <c r="A127" s="85" t="s">
        <v>464</v>
      </c>
      <c r="B127" s="85" t="s">
        <v>465</v>
      </c>
      <c r="C127" s="86">
        <v>43283</v>
      </c>
      <c r="D127" s="86">
        <v>43283</v>
      </c>
      <c r="E127" s="86">
        <v>45077</v>
      </c>
      <c r="F127" s="85">
        <v>59</v>
      </c>
      <c r="G127" s="85" t="s">
        <v>466</v>
      </c>
      <c r="H127" s="85" t="s">
        <v>38</v>
      </c>
      <c r="I127" s="85" t="s">
        <v>351</v>
      </c>
      <c r="J127" s="83">
        <v>266012.53999999998</v>
      </c>
      <c r="K127" s="83">
        <v>255157.57</v>
      </c>
      <c r="L127" s="87">
        <v>226110.65</v>
      </c>
      <c r="M127" s="87">
        <v>216883.97</v>
      </c>
      <c r="N127" s="87"/>
      <c r="O127" s="87"/>
      <c r="P127" s="87"/>
      <c r="Q127" s="87"/>
      <c r="R127" s="87"/>
      <c r="S127" s="87"/>
      <c r="T127" s="87">
        <v>39901.89</v>
      </c>
      <c r="U127" s="87">
        <v>38273.599999999999</v>
      </c>
      <c r="V127" s="87"/>
      <c r="W127" s="87"/>
      <c r="X127" s="87"/>
      <c r="Y127" s="87"/>
      <c r="Z127" s="87"/>
      <c r="AA127" s="87"/>
      <c r="AB127" s="87"/>
      <c r="AC127" s="88"/>
    </row>
    <row r="128" spans="1:29" ht="100" x14ac:dyDescent="0.25">
      <c r="A128" s="85" t="s">
        <v>467</v>
      </c>
      <c r="B128" s="85" t="s">
        <v>468</v>
      </c>
      <c r="C128" s="86">
        <v>43210</v>
      </c>
      <c r="D128" s="86">
        <v>43210</v>
      </c>
      <c r="E128" s="86">
        <v>45260</v>
      </c>
      <c r="F128" s="85">
        <v>68</v>
      </c>
      <c r="G128" s="85" t="s">
        <v>146</v>
      </c>
      <c r="H128" s="85" t="s">
        <v>38</v>
      </c>
      <c r="I128" s="85" t="s">
        <v>113</v>
      </c>
      <c r="J128" s="83">
        <v>213727.57</v>
      </c>
      <c r="K128" s="83">
        <v>170113.24</v>
      </c>
      <c r="L128" s="87">
        <v>181668.43</v>
      </c>
      <c r="M128" s="87">
        <v>144596.25</v>
      </c>
      <c r="N128" s="87"/>
      <c r="O128" s="87"/>
      <c r="P128" s="87"/>
      <c r="Q128" s="87"/>
      <c r="R128" s="87"/>
      <c r="S128" s="87"/>
      <c r="T128" s="87">
        <v>32059.14</v>
      </c>
      <c r="U128" s="87">
        <v>25516.99</v>
      </c>
      <c r="V128" s="87"/>
      <c r="W128" s="87"/>
      <c r="X128" s="87"/>
      <c r="Y128" s="87"/>
      <c r="Z128" s="87"/>
      <c r="AA128" s="87"/>
      <c r="AB128" s="87"/>
      <c r="AC128" s="88"/>
    </row>
    <row r="129" spans="1:29" ht="100" x14ac:dyDescent="0.25">
      <c r="A129" s="85" t="s">
        <v>469</v>
      </c>
      <c r="B129" s="85" t="s">
        <v>470</v>
      </c>
      <c r="C129" s="86">
        <v>43297</v>
      </c>
      <c r="D129" s="86">
        <v>43297</v>
      </c>
      <c r="E129" s="86">
        <v>45260</v>
      </c>
      <c r="F129" s="85">
        <v>65</v>
      </c>
      <c r="G129" s="85" t="s">
        <v>471</v>
      </c>
      <c r="H129" s="85" t="s">
        <v>38</v>
      </c>
      <c r="I129" s="85" t="s">
        <v>442</v>
      </c>
      <c r="J129" s="83">
        <v>392173.22</v>
      </c>
      <c r="K129" s="83">
        <v>351152.92</v>
      </c>
      <c r="L129" s="87">
        <v>333347.24</v>
      </c>
      <c r="M129" s="87">
        <v>298479.99</v>
      </c>
      <c r="N129" s="87"/>
      <c r="O129" s="87"/>
      <c r="P129" s="87"/>
      <c r="Q129" s="87"/>
      <c r="R129" s="87"/>
      <c r="S129" s="87"/>
      <c r="T129" s="87">
        <v>58825.98</v>
      </c>
      <c r="U129" s="87">
        <v>52672.93</v>
      </c>
      <c r="V129" s="87"/>
      <c r="W129" s="87"/>
      <c r="X129" s="87"/>
      <c r="Y129" s="87"/>
      <c r="Z129" s="87"/>
      <c r="AA129" s="87"/>
      <c r="AB129" s="87"/>
      <c r="AC129" s="88"/>
    </row>
    <row r="130" spans="1:29" ht="110" x14ac:dyDescent="0.25">
      <c r="A130" s="85" t="s">
        <v>472</v>
      </c>
      <c r="B130" s="85" t="s">
        <v>473</v>
      </c>
      <c r="C130" s="86">
        <v>43293</v>
      </c>
      <c r="D130" s="86">
        <v>43346</v>
      </c>
      <c r="E130" s="86">
        <v>45260</v>
      </c>
      <c r="F130" s="85">
        <v>63</v>
      </c>
      <c r="G130" s="85" t="s">
        <v>474</v>
      </c>
      <c r="H130" s="85" t="s">
        <v>38</v>
      </c>
      <c r="I130" s="85" t="s">
        <v>475</v>
      </c>
      <c r="J130" s="83">
        <v>115115.24</v>
      </c>
      <c r="K130" s="83">
        <v>87386.44</v>
      </c>
      <c r="L130" s="87">
        <v>97847.95</v>
      </c>
      <c r="M130" s="87">
        <v>74278.490000000005</v>
      </c>
      <c r="N130" s="87"/>
      <c r="O130" s="87"/>
      <c r="P130" s="87"/>
      <c r="Q130" s="87"/>
      <c r="R130" s="87"/>
      <c r="S130" s="87"/>
      <c r="T130" s="87">
        <v>17267.29</v>
      </c>
      <c r="U130" s="87">
        <v>13107.95</v>
      </c>
      <c r="V130" s="87"/>
      <c r="W130" s="87"/>
      <c r="X130" s="87"/>
      <c r="Y130" s="87"/>
      <c r="Z130" s="87"/>
      <c r="AA130" s="87"/>
      <c r="AB130" s="87"/>
      <c r="AC130" s="88"/>
    </row>
    <row r="131" spans="1:29" ht="140" x14ac:dyDescent="0.25">
      <c r="A131" s="85" t="s">
        <v>73</v>
      </c>
      <c r="B131" s="85" t="s">
        <v>476</v>
      </c>
      <c r="C131" s="86">
        <v>43315</v>
      </c>
      <c r="D131" s="86">
        <v>43315</v>
      </c>
      <c r="E131" s="86">
        <v>45107</v>
      </c>
      <c r="F131" s="85">
        <v>59</v>
      </c>
      <c r="G131" s="85" t="s">
        <v>477</v>
      </c>
      <c r="H131" s="85" t="s">
        <v>38</v>
      </c>
      <c r="I131" s="85" t="s">
        <v>478</v>
      </c>
      <c r="J131" s="83">
        <v>227213.05</v>
      </c>
      <c r="K131" s="83">
        <v>153607.9</v>
      </c>
      <c r="L131" s="87">
        <v>193131.09</v>
      </c>
      <c r="M131" s="87">
        <v>130566.71</v>
      </c>
      <c r="N131" s="87"/>
      <c r="O131" s="87"/>
      <c r="P131" s="87"/>
      <c r="Q131" s="87"/>
      <c r="R131" s="87"/>
      <c r="S131" s="87"/>
      <c r="T131" s="87">
        <v>34081.96</v>
      </c>
      <c r="U131" s="87">
        <v>23041.19</v>
      </c>
      <c r="V131" s="87"/>
      <c r="W131" s="87"/>
      <c r="X131" s="87"/>
      <c r="Y131" s="87"/>
      <c r="Z131" s="87"/>
      <c r="AA131" s="87"/>
      <c r="AB131" s="87"/>
      <c r="AC131" s="88"/>
    </row>
    <row r="132" spans="1:29" ht="110" x14ac:dyDescent="0.25">
      <c r="A132" s="85" t="s">
        <v>479</v>
      </c>
      <c r="B132" s="85" t="s">
        <v>480</v>
      </c>
      <c r="C132" s="86">
        <v>43294</v>
      </c>
      <c r="D132" s="86">
        <v>43313</v>
      </c>
      <c r="E132" s="86">
        <v>45107</v>
      </c>
      <c r="F132" s="85">
        <v>59</v>
      </c>
      <c r="G132" s="85" t="s">
        <v>481</v>
      </c>
      <c r="H132" s="85" t="s">
        <v>38</v>
      </c>
      <c r="I132" s="85" t="s">
        <v>482</v>
      </c>
      <c r="J132" s="83">
        <v>86661.37</v>
      </c>
      <c r="K132" s="83">
        <v>66006.710000000006</v>
      </c>
      <c r="L132" s="87">
        <v>73662.16</v>
      </c>
      <c r="M132" s="87">
        <v>56105.69</v>
      </c>
      <c r="N132" s="87"/>
      <c r="O132" s="87"/>
      <c r="P132" s="87"/>
      <c r="Q132" s="87"/>
      <c r="R132" s="87"/>
      <c r="S132" s="87"/>
      <c r="T132" s="87">
        <v>12999.21</v>
      </c>
      <c r="U132" s="87">
        <v>9901.02</v>
      </c>
      <c r="V132" s="87"/>
      <c r="W132" s="87"/>
      <c r="X132" s="87"/>
      <c r="Y132" s="87"/>
      <c r="Z132" s="87"/>
      <c r="AA132" s="87"/>
      <c r="AB132" s="87"/>
      <c r="AC132" s="88"/>
    </row>
    <row r="133" spans="1:29" ht="100" x14ac:dyDescent="0.25">
      <c r="A133" s="85" t="s">
        <v>483</v>
      </c>
      <c r="B133" s="85" t="s">
        <v>484</v>
      </c>
      <c r="C133" s="86">
        <v>43273</v>
      </c>
      <c r="D133" s="86">
        <v>43273</v>
      </c>
      <c r="E133" s="86">
        <v>45107</v>
      </c>
      <c r="F133" s="85">
        <v>61</v>
      </c>
      <c r="G133" s="85" t="s">
        <v>443</v>
      </c>
      <c r="H133" s="85" t="s">
        <v>38</v>
      </c>
      <c r="I133" s="85" t="s">
        <v>292</v>
      </c>
      <c r="J133" s="83">
        <v>231982.67</v>
      </c>
      <c r="K133" s="83">
        <v>204416.6</v>
      </c>
      <c r="L133" s="87">
        <v>197185.26</v>
      </c>
      <c r="M133" s="87">
        <v>173754.12</v>
      </c>
      <c r="N133" s="87"/>
      <c r="O133" s="87"/>
      <c r="P133" s="87"/>
      <c r="Q133" s="87"/>
      <c r="R133" s="87"/>
      <c r="S133" s="87"/>
      <c r="T133" s="87">
        <v>34797.410000000003</v>
      </c>
      <c r="U133" s="87">
        <v>30662.48</v>
      </c>
      <c r="V133" s="87"/>
      <c r="W133" s="87"/>
      <c r="X133" s="87"/>
      <c r="Y133" s="87"/>
      <c r="Z133" s="87"/>
      <c r="AA133" s="87"/>
      <c r="AB133" s="87"/>
      <c r="AC133" s="88"/>
    </row>
    <row r="134" spans="1:29" ht="130" x14ac:dyDescent="0.25">
      <c r="A134" s="85" t="s">
        <v>71</v>
      </c>
      <c r="B134" s="85" t="s">
        <v>485</v>
      </c>
      <c r="C134" s="86">
        <v>43376</v>
      </c>
      <c r="D134" s="86">
        <v>43376</v>
      </c>
      <c r="E134" s="86">
        <v>45260</v>
      </c>
      <c r="F134" s="85">
        <v>62</v>
      </c>
      <c r="G134" s="85" t="s">
        <v>486</v>
      </c>
      <c r="H134" s="85" t="s">
        <v>38</v>
      </c>
      <c r="I134" s="85" t="s">
        <v>112</v>
      </c>
      <c r="J134" s="83">
        <v>1874818.82</v>
      </c>
      <c r="K134" s="83">
        <v>1492520.65</v>
      </c>
      <c r="L134" s="87">
        <v>1593595.99</v>
      </c>
      <c r="M134" s="87">
        <v>1268642.56</v>
      </c>
      <c r="N134" s="87"/>
      <c r="O134" s="87"/>
      <c r="P134" s="87"/>
      <c r="Q134" s="87"/>
      <c r="R134" s="87"/>
      <c r="S134" s="87"/>
      <c r="T134" s="87">
        <v>281222.83</v>
      </c>
      <c r="U134" s="87">
        <v>223878.09</v>
      </c>
      <c r="V134" s="87"/>
      <c r="W134" s="87"/>
      <c r="X134" s="87"/>
      <c r="Y134" s="87"/>
      <c r="Z134" s="87"/>
      <c r="AA134" s="87"/>
      <c r="AB134" s="87"/>
      <c r="AC134" s="88"/>
    </row>
    <row r="135" spans="1:29" ht="90" x14ac:dyDescent="0.25">
      <c r="A135" s="85" t="s">
        <v>487</v>
      </c>
      <c r="B135" s="85" t="s">
        <v>488</v>
      </c>
      <c r="C135" s="86">
        <v>43300</v>
      </c>
      <c r="D135" s="86">
        <v>43300</v>
      </c>
      <c r="E135" s="86">
        <v>45107</v>
      </c>
      <c r="F135" s="85">
        <v>60</v>
      </c>
      <c r="G135" s="85" t="s">
        <v>489</v>
      </c>
      <c r="H135" s="85" t="s">
        <v>38</v>
      </c>
      <c r="I135" s="85" t="s">
        <v>419</v>
      </c>
      <c r="J135" s="83">
        <v>106117.61</v>
      </c>
      <c r="K135" s="83">
        <v>95505.85</v>
      </c>
      <c r="L135" s="87">
        <v>90199.94</v>
      </c>
      <c r="M135" s="87">
        <v>81179.990000000005</v>
      </c>
      <c r="N135" s="87"/>
      <c r="O135" s="87"/>
      <c r="P135" s="87"/>
      <c r="Q135" s="87"/>
      <c r="R135" s="87"/>
      <c r="S135" s="87"/>
      <c r="T135" s="87">
        <v>15917.67</v>
      </c>
      <c r="U135" s="87">
        <v>14325.86</v>
      </c>
      <c r="V135" s="87"/>
      <c r="W135" s="87"/>
      <c r="X135" s="87"/>
      <c r="Y135" s="87"/>
      <c r="Z135" s="87"/>
      <c r="AA135" s="87"/>
      <c r="AB135" s="87"/>
      <c r="AC135" s="88"/>
    </row>
    <row r="136" spans="1:29" ht="60" x14ac:dyDescent="0.25">
      <c r="A136" s="85" t="s">
        <v>490</v>
      </c>
      <c r="B136" s="85" t="s">
        <v>491</v>
      </c>
      <c r="C136" s="86">
        <v>43811</v>
      </c>
      <c r="D136" s="86">
        <v>43811</v>
      </c>
      <c r="E136" s="86">
        <v>45260</v>
      </c>
      <c r="F136" s="85">
        <v>48</v>
      </c>
      <c r="G136" s="85" t="s">
        <v>492</v>
      </c>
      <c r="H136" s="85" t="s">
        <v>38</v>
      </c>
      <c r="I136" s="85" t="s">
        <v>112</v>
      </c>
      <c r="J136" s="83">
        <v>2499593.65</v>
      </c>
      <c r="K136" s="83">
        <v>2182967.04</v>
      </c>
      <c r="L136" s="87">
        <v>2124654.6</v>
      </c>
      <c r="M136" s="87">
        <v>1855521.98</v>
      </c>
      <c r="N136" s="87"/>
      <c r="O136" s="87"/>
      <c r="P136" s="87"/>
      <c r="Q136" s="87"/>
      <c r="R136" s="87"/>
      <c r="S136" s="87"/>
      <c r="T136" s="87">
        <v>374939.05</v>
      </c>
      <c r="U136" s="87">
        <v>327445.06</v>
      </c>
      <c r="V136" s="87"/>
      <c r="W136" s="87"/>
      <c r="X136" s="87"/>
      <c r="Y136" s="87"/>
      <c r="Z136" s="87"/>
      <c r="AA136" s="87"/>
      <c r="AB136" s="87"/>
      <c r="AC136" s="88"/>
    </row>
    <row r="137" spans="1:29" ht="130" x14ac:dyDescent="0.25">
      <c r="A137" s="85" t="s">
        <v>493</v>
      </c>
      <c r="B137" s="85" t="s">
        <v>494</v>
      </c>
      <c r="C137" s="86">
        <v>43815</v>
      </c>
      <c r="D137" s="86">
        <v>43815</v>
      </c>
      <c r="E137" s="86">
        <v>45260</v>
      </c>
      <c r="F137" s="85">
        <v>48</v>
      </c>
      <c r="G137" s="85" t="s">
        <v>109</v>
      </c>
      <c r="H137" s="85" t="s">
        <v>38</v>
      </c>
      <c r="I137" s="85" t="s">
        <v>110</v>
      </c>
      <c r="J137" s="83">
        <v>2481008.85</v>
      </c>
      <c r="K137" s="83">
        <v>1230786.97</v>
      </c>
      <c r="L137" s="87">
        <v>2108857.5299999998</v>
      </c>
      <c r="M137" s="87">
        <v>1046168.91</v>
      </c>
      <c r="N137" s="87"/>
      <c r="O137" s="87"/>
      <c r="P137" s="87"/>
      <c r="Q137" s="87"/>
      <c r="R137" s="87"/>
      <c r="S137" s="87"/>
      <c r="T137" s="87">
        <v>372151.32</v>
      </c>
      <c r="U137" s="87">
        <v>184618.06</v>
      </c>
      <c r="V137" s="87"/>
      <c r="W137" s="87"/>
      <c r="X137" s="87"/>
      <c r="Y137" s="87"/>
      <c r="Z137" s="87"/>
      <c r="AA137" s="87"/>
      <c r="AB137" s="87"/>
      <c r="AC137" s="88"/>
    </row>
    <row r="138" spans="1:29" ht="80" x14ac:dyDescent="0.25">
      <c r="A138" s="85" t="s">
        <v>495</v>
      </c>
      <c r="B138" s="85" t="s">
        <v>496</v>
      </c>
      <c r="C138" s="86">
        <v>44424</v>
      </c>
      <c r="D138" s="86">
        <v>44470</v>
      </c>
      <c r="E138" s="86">
        <v>45199</v>
      </c>
      <c r="F138" s="85">
        <v>24</v>
      </c>
      <c r="G138" s="85" t="s">
        <v>383</v>
      </c>
      <c r="H138" s="85" t="s">
        <v>38</v>
      </c>
      <c r="I138" s="85" t="s">
        <v>112</v>
      </c>
      <c r="J138" s="83">
        <v>152202.23999999999</v>
      </c>
      <c r="K138" s="83">
        <v>121761.12</v>
      </c>
      <c r="L138" s="87">
        <v>129371.9</v>
      </c>
      <c r="M138" s="87">
        <v>103496.96000000001</v>
      </c>
      <c r="N138" s="87"/>
      <c r="O138" s="87"/>
      <c r="P138" s="87"/>
      <c r="Q138" s="87"/>
      <c r="R138" s="87"/>
      <c r="S138" s="87"/>
      <c r="T138" s="87">
        <v>22830.34</v>
      </c>
      <c r="U138" s="87">
        <v>18264.16</v>
      </c>
      <c r="V138" s="87"/>
      <c r="W138" s="87"/>
      <c r="X138" s="87"/>
      <c r="Y138" s="87"/>
      <c r="Z138" s="87"/>
      <c r="AA138" s="87"/>
      <c r="AB138" s="87"/>
      <c r="AC138" s="88"/>
    </row>
    <row r="139" spans="1:29" ht="70" x14ac:dyDescent="0.25">
      <c r="A139" s="85" t="s">
        <v>497</v>
      </c>
      <c r="B139" s="85" t="s">
        <v>498</v>
      </c>
      <c r="C139" s="86">
        <v>44421</v>
      </c>
      <c r="D139" s="86">
        <v>44378</v>
      </c>
      <c r="E139" s="86">
        <v>45260</v>
      </c>
      <c r="F139" s="85">
        <v>28</v>
      </c>
      <c r="G139" s="85" t="s">
        <v>109</v>
      </c>
      <c r="H139" s="85" t="s">
        <v>38</v>
      </c>
      <c r="I139" s="85" t="s">
        <v>110</v>
      </c>
      <c r="J139" s="83">
        <v>140202.23999999999</v>
      </c>
      <c r="K139" s="83">
        <v>105151.67999999999</v>
      </c>
      <c r="L139" s="87">
        <v>119171.89</v>
      </c>
      <c r="M139" s="87">
        <v>89378.94</v>
      </c>
      <c r="N139" s="87"/>
      <c r="O139" s="87"/>
      <c r="P139" s="87"/>
      <c r="Q139" s="87"/>
      <c r="R139" s="87"/>
      <c r="S139" s="87"/>
      <c r="T139" s="87">
        <v>21030.35</v>
      </c>
      <c r="U139" s="87">
        <v>15772.74</v>
      </c>
      <c r="V139" s="87"/>
      <c r="W139" s="87"/>
      <c r="X139" s="87"/>
      <c r="Y139" s="87"/>
      <c r="Z139" s="87"/>
      <c r="AA139" s="87"/>
      <c r="AB139" s="87"/>
      <c r="AC139" s="88"/>
    </row>
    <row r="140" spans="1:29" ht="70" x14ac:dyDescent="0.25">
      <c r="A140" s="85" t="s">
        <v>499</v>
      </c>
      <c r="B140" s="85" t="s">
        <v>500</v>
      </c>
      <c r="C140" s="86">
        <v>44441</v>
      </c>
      <c r="D140" s="86">
        <v>44348</v>
      </c>
      <c r="E140" s="86">
        <v>45260</v>
      </c>
      <c r="F140" s="85">
        <v>27</v>
      </c>
      <c r="G140" s="85" t="s">
        <v>109</v>
      </c>
      <c r="H140" s="85" t="s">
        <v>38</v>
      </c>
      <c r="I140" s="85" t="s">
        <v>110</v>
      </c>
      <c r="J140" s="83">
        <v>140202.23999999999</v>
      </c>
      <c r="K140" s="83">
        <v>126182.02</v>
      </c>
      <c r="L140" s="87">
        <v>119171.9</v>
      </c>
      <c r="M140" s="87">
        <v>107254.71</v>
      </c>
      <c r="N140" s="87"/>
      <c r="O140" s="87"/>
      <c r="P140" s="87"/>
      <c r="Q140" s="87"/>
      <c r="R140" s="87"/>
      <c r="S140" s="87"/>
      <c r="T140" s="87">
        <v>21030.34</v>
      </c>
      <c r="U140" s="87">
        <v>18927.310000000001</v>
      </c>
      <c r="V140" s="87"/>
      <c r="W140" s="87"/>
      <c r="X140" s="87"/>
      <c r="Y140" s="87"/>
      <c r="Z140" s="87"/>
      <c r="AA140" s="87"/>
      <c r="AB140" s="87"/>
      <c r="AC140" s="88"/>
    </row>
    <row r="141" spans="1:29" ht="70" x14ac:dyDescent="0.25">
      <c r="A141" s="85" t="s">
        <v>501</v>
      </c>
      <c r="B141" s="85" t="s">
        <v>502</v>
      </c>
      <c r="C141" s="86">
        <v>44500</v>
      </c>
      <c r="D141" s="86">
        <v>44562</v>
      </c>
      <c r="E141" s="86">
        <v>45260</v>
      </c>
      <c r="F141" s="85">
        <v>23</v>
      </c>
      <c r="G141" s="85" t="s">
        <v>503</v>
      </c>
      <c r="H141" s="85" t="s">
        <v>38</v>
      </c>
      <c r="I141" s="85" t="s">
        <v>112</v>
      </c>
      <c r="J141" s="83">
        <v>120560.48</v>
      </c>
      <c r="K141" s="83">
        <v>78626.399999999994</v>
      </c>
      <c r="L141" s="87">
        <v>102476.41</v>
      </c>
      <c r="M141" s="87">
        <v>66832.44</v>
      </c>
      <c r="N141" s="87"/>
      <c r="O141" s="87"/>
      <c r="P141" s="87"/>
      <c r="Q141" s="87"/>
      <c r="R141" s="87"/>
      <c r="S141" s="87"/>
      <c r="T141" s="87">
        <v>18084.07</v>
      </c>
      <c r="U141" s="87">
        <v>11793.96</v>
      </c>
      <c r="V141" s="87"/>
      <c r="W141" s="87"/>
      <c r="X141" s="87"/>
      <c r="Y141" s="87"/>
      <c r="Z141" s="87"/>
      <c r="AA141" s="87"/>
      <c r="AB141" s="87"/>
      <c r="AC141" s="88"/>
    </row>
    <row r="142" spans="1:29" ht="80" x14ac:dyDescent="0.25">
      <c r="A142" s="85" t="s">
        <v>504</v>
      </c>
      <c r="B142" s="85" t="s">
        <v>505</v>
      </c>
      <c r="C142" s="86">
        <v>42639</v>
      </c>
      <c r="D142" s="86">
        <v>42639</v>
      </c>
      <c r="E142" s="86">
        <v>43465</v>
      </c>
      <c r="F142" s="85">
        <v>28</v>
      </c>
      <c r="G142" s="85" t="s">
        <v>111</v>
      </c>
      <c r="H142" s="85" t="s">
        <v>506</v>
      </c>
      <c r="I142" s="85" t="s">
        <v>507</v>
      </c>
      <c r="J142" s="83">
        <v>5868248.0099999998</v>
      </c>
      <c r="K142" s="83">
        <v>4662216.34</v>
      </c>
      <c r="L142" s="87">
        <v>2888104.23</v>
      </c>
      <c r="M142" s="87">
        <v>1682072.56</v>
      </c>
      <c r="N142" s="87"/>
      <c r="O142" s="87"/>
      <c r="P142" s="87"/>
      <c r="Q142" s="87"/>
      <c r="R142" s="87"/>
      <c r="S142" s="87"/>
      <c r="T142" s="87"/>
      <c r="U142" s="87"/>
      <c r="V142" s="87"/>
      <c r="W142" s="87"/>
      <c r="X142" s="87"/>
      <c r="Y142" s="87"/>
      <c r="Z142" s="87"/>
      <c r="AA142" s="87"/>
      <c r="AB142" s="87">
        <v>2980143.78</v>
      </c>
      <c r="AC142" s="88">
        <v>2980143.78</v>
      </c>
    </row>
    <row r="143" spans="1:29" ht="60" x14ac:dyDescent="0.25">
      <c r="A143" s="85" t="s">
        <v>509</v>
      </c>
      <c r="B143" s="85" t="s">
        <v>510</v>
      </c>
      <c r="C143" s="86">
        <v>43593</v>
      </c>
      <c r="D143" s="86">
        <v>43593</v>
      </c>
      <c r="E143" s="86">
        <v>44742</v>
      </c>
      <c r="F143" s="85">
        <v>38</v>
      </c>
      <c r="G143" s="85" t="s">
        <v>111</v>
      </c>
      <c r="H143" s="85" t="s">
        <v>506</v>
      </c>
      <c r="I143" s="85" t="s">
        <v>511</v>
      </c>
      <c r="J143" s="83">
        <v>7981021.7000000002</v>
      </c>
      <c r="K143" s="83">
        <v>4838263.21</v>
      </c>
      <c r="L143" s="87">
        <v>4708111.5</v>
      </c>
      <c r="M143" s="87">
        <v>1706531.41</v>
      </c>
      <c r="N143" s="87"/>
      <c r="O143" s="87"/>
      <c r="P143" s="87"/>
      <c r="Q143" s="87"/>
      <c r="R143" s="87"/>
      <c r="S143" s="87"/>
      <c r="T143" s="87"/>
      <c r="U143" s="87"/>
      <c r="V143" s="87"/>
      <c r="W143" s="87"/>
      <c r="X143" s="87"/>
      <c r="Y143" s="87"/>
      <c r="Z143" s="87"/>
      <c r="AA143" s="87"/>
      <c r="AB143" s="87">
        <v>3272910.2</v>
      </c>
      <c r="AC143" s="88">
        <v>3131731.8</v>
      </c>
    </row>
    <row r="144" spans="1:29" ht="110" x14ac:dyDescent="0.25">
      <c r="A144" s="85" t="s">
        <v>512</v>
      </c>
      <c r="B144" s="85" t="s">
        <v>513</v>
      </c>
      <c r="C144" s="86">
        <v>43584</v>
      </c>
      <c r="D144" s="86">
        <v>43584</v>
      </c>
      <c r="E144" s="86">
        <v>44926</v>
      </c>
      <c r="F144" s="85">
        <v>45</v>
      </c>
      <c r="G144" s="85" t="s">
        <v>111</v>
      </c>
      <c r="H144" s="85" t="s">
        <v>506</v>
      </c>
      <c r="I144" s="85" t="s">
        <v>514</v>
      </c>
      <c r="J144" s="83">
        <v>11759808.73</v>
      </c>
      <c r="K144" s="83">
        <v>8287744.9500000002</v>
      </c>
      <c r="L144" s="87">
        <v>4708111.5</v>
      </c>
      <c r="M144" s="87">
        <v>2332783.09</v>
      </c>
      <c r="N144" s="87"/>
      <c r="O144" s="87"/>
      <c r="P144" s="87"/>
      <c r="Q144" s="87"/>
      <c r="R144" s="87"/>
      <c r="S144" s="87"/>
      <c r="T144" s="87"/>
      <c r="U144" s="87"/>
      <c r="V144" s="87"/>
      <c r="W144" s="87"/>
      <c r="X144" s="87"/>
      <c r="Y144" s="87"/>
      <c r="Z144" s="87"/>
      <c r="AA144" s="87"/>
      <c r="AB144" s="87">
        <v>7051697.2300000004</v>
      </c>
      <c r="AC144" s="88">
        <v>5954961.8600000003</v>
      </c>
    </row>
    <row r="145" spans="1:29" ht="90" x14ac:dyDescent="0.25">
      <c r="A145" s="85" t="s">
        <v>515</v>
      </c>
      <c r="B145" s="85" t="s">
        <v>516</v>
      </c>
      <c r="C145" s="86">
        <v>43578</v>
      </c>
      <c r="D145" s="86">
        <v>43578</v>
      </c>
      <c r="E145" s="86">
        <v>44742</v>
      </c>
      <c r="F145" s="85">
        <v>39</v>
      </c>
      <c r="G145" s="85" t="s">
        <v>111</v>
      </c>
      <c r="H145" s="85" t="s">
        <v>506</v>
      </c>
      <c r="I145" s="85" t="s">
        <v>517</v>
      </c>
      <c r="J145" s="83">
        <v>8858596.9600000009</v>
      </c>
      <c r="K145" s="83">
        <v>5186244.9000000004</v>
      </c>
      <c r="L145" s="87">
        <v>4708111.5</v>
      </c>
      <c r="M145" s="87">
        <v>1745956.29</v>
      </c>
      <c r="N145" s="87"/>
      <c r="O145" s="87"/>
      <c r="P145" s="87"/>
      <c r="Q145" s="87"/>
      <c r="R145" s="87"/>
      <c r="S145" s="87"/>
      <c r="T145" s="87"/>
      <c r="U145" s="87"/>
      <c r="V145" s="87"/>
      <c r="W145" s="87"/>
      <c r="X145" s="87"/>
      <c r="Y145" s="87"/>
      <c r="Z145" s="87"/>
      <c r="AA145" s="87"/>
      <c r="AB145" s="87">
        <v>4150485.46</v>
      </c>
      <c r="AC145" s="88">
        <v>3440288.61</v>
      </c>
    </row>
    <row r="146" spans="1:29" ht="40" x14ac:dyDescent="0.25">
      <c r="A146" s="85" t="s">
        <v>518</v>
      </c>
      <c r="B146" s="85" t="s">
        <v>519</v>
      </c>
      <c r="C146" s="86">
        <v>42733</v>
      </c>
      <c r="D146" s="86">
        <v>42733</v>
      </c>
      <c r="E146" s="86">
        <v>45291</v>
      </c>
      <c r="F146" s="85">
        <v>85</v>
      </c>
      <c r="G146" s="85" t="s">
        <v>111</v>
      </c>
      <c r="H146" s="85" t="s">
        <v>506</v>
      </c>
      <c r="I146" s="85" t="s">
        <v>520</v>
      </c>
      <c r="J146" s="83">
        <v>35454931.340000004</v>
      </c>
      <c r="K146" s="83">
        <v>25303606.859999999</v>
      </c>
      <c r="L146" s="87">
        <v>30136691.489999998</v>
      </c>
      <c r="M146" s="87">
        <v>21508065.82</v>
      </c>
      <c r="N146" s="87"/>
      <c r="O146" s="87"/>
      <c r="P146" s="87"/>
      <c r="Q146" s="87"/>
      <c r="R146" s="87"/>
      <c r="S146" s="87"/>
      <c r="T146" s="87">
        <v>5318239.8499999996</v>
      </c>
      <c r="U146" s="87">
        <v>3795541.04</v>
      </c>
      <c r="V146" s="87"/>
      <c r="W146" s="87"/>
      <c r="X146" s="87"/>
      <c r="Y146" s="87"/>
      <c r="Z146" s="87"/>
      <c r="AA146" s="87"/>
      <c r="AB146" s="87"/>
      <c r="AC146" s="88"/>
    </row>
    <row r="147" spans="1:29" ht="180" x14ac:dyDescent="0.25">
      <c r="A147" s="85" t="s">
        <v>521</v>
      </c>
      <c r="B147" s="85" t="s">
        <v>522</v>
      </c>
      <c r="C147" s="86">
        <v>42843</v>
      </c>
      <c r="D147" s="86">
        <v>42843</v>
      </c>
      <c r="E147" s="86">
        <v>45215</v>
      </c>
      <c r="F147" s="85">
        <v>78</v>
      </c>
      <c r="G147" s="85" t="s">
        <v>523</v>
      </c>
      <c r="H147" s="85" t="s">
        <v>506</v>
      </c>
      <c r="I147" s="85" t="s">
        <v>524</v>
      </c>
      <c r="J147" s="83">
        <v>2899000</v>
      </c>
      <c r="K147" s="83">
        <v>2137784.0299999998</v>
      </c>
      <c r="L147" s="87">
        <v>1014650</v>
      </c>
      <c r="M147" s="87">
        <v>748224.41</v>
      </c>
      <c r="N147" s="87"/>
      <c r="O147" s="87"/>
      <c r="P147" s="87"/>
      <c r="Q147" s="87"/>
      <c r="R147" s="87"/>
      <c r="S147" s="87"/>
      <c r="T147" s="87"/>
      <c r="U147" s="87"/>
      <c r="V147" s="87"/>
      <c r="W147" s="87"/>
      <c r="X147" s="87"/>
      <c r="Y147" s="87"/>
      <c r="Z147" s="87"/>
      <c r="AA147" s="87"/>
      <c r="AB147" s="87">
        <v>1884350</v>
      </c>
      <c r="AC147" s="88">
        <v>1389559.62</v>
      </c>
    </row>
    <row r="148" spans="1:29" ht="250" x14ac:dyDescent="0.25">
      <c r="A148" s="85" t="s">
        <v>525</v>
      </c>
      <c r="B148" s="85" t="s">
        <v>526</v>
      </c>
      <c r="C148" s="86">
        <v>42934</v>
      </c>
      <c r="D148" s="86">
        <v>42934</v>
      </c>
      <c r="E148" s="86">
        <v>45291</v>
      </c>
      <c r="F148" s="85">
        <v>78</v>
      </c>
      <c r="G148" s="85" t="s">
        <v>527</v>
      </c>
      <c r="H148" s="85" t="s">
        <v>506</v>
      </c>
      <c r="I148" s="85" t="s">
        <v>528</v>
      </c>
      <c r="J148" s="83">
        <v>11480000</v>
      </c>
      <c r="K148" s="83">
        <v>9041300</v>
      </c>
      <c r="L148" s="87">
        <v>3999632</v>
      </c>
      <c r="M148" s="87">
        <v>3149988.92</v>
      </c>
      <c r="N148" s="87"/>
      <c r="O148" s="87"/>
      <c r="P148" s="87"/>
      <c r="Q148" s="87"/>
      <c r="R148" s="87"/>
      <c r="S148" s="87"/>
      <c r="T148" s="87"/>
      <c r="U148" s="87"/>
      <c r="V148" s="87"/>
      <c r="W148" s="87"/>
      <c r="X148" s="87"/>
      <c r="Y148" s="87"/>
      <c r="Z148" s="87"/>
      <c r="AA148" s="87"/>
      <c r="AB148" s="87">
        <v>7480368</v>
      </c>
      <c r="AC148" s="88">
        <v>5891311.0800000001</v>
      </c>
    </row>
    <row r="149" spans="1:29" ht="120" x14ac:dyDescent="0.25">
      <c r="A149" s="85" t="s">
        <v>529</v>
      </c>
      <c r="B149" s="85" t="s">
        <v>530</v>
      </c>
      <c r="C149" s="86">
        <v>43508</v>
      </c>
      <c r="D149" s="86">
        <v>43508</v>
      </c>
      <c r="E149" s="86">
        <v>44906</v>
      </c>
      <c r="F149" s="85">
        <v>46</v>
      </c>
      <c r="G149" s="85" t="s">
        <v>531</v>
      </c>
      <c r="H149" s="85" t="s">
        <v>506</v>
      </c>
      <c r="I149" s="85" t="s">
        <v>532</v>
      </c>
      <c r="J149" s="83">
        <v>1095830.22</v>
      </c>
      <c r="K149" s="83">
        <v>811370.45</v>
      </c>
      <c r="L149" s="87">
        <v>493123.6</v>
      </c>
      <c r="M149" s="87">
        <v>365116.7</v>
      </c>
      <c r="N149" s="87"/>
      <c r="O149" s="87"/>
      <c r="P149" s="87"/>
      <c r="Q149" s="87"/>
      <c r="R149" s="87"/>
      <c r="S149" s="87"/>
      <c r="T149" s="87"/>
      <c r="U149" s="87"/>
      <c r="V149" s="87"/>
      <c r="W149" s="87"/>
      <c r="X149" s="87"/>
      <c r="Y149" s="87"/>
      <c r="Z149" s="87"/>
      <c r="AA149" s="87"/>
      <c r="AB149" s="87">
        <v>602706.62</v>
      </c>
      <c r="AC149" s="88">
        <v>446253.75</v>
      </c>
    </row>
    <row r="150" spans="1:29" ht="70" x14ac:dyDescent="0.25">
      <c r="A150" s="85" t="s">
        <v>533</v>
      </c>
      <c r="B150" s="85" t="s">
        <v>534</v>
      </c>
      <c r="C150" s="86">
        <v>43453</v>
      </c>
      <c r="D150" s="86">
        <v>43453</v>
      </c>
      <c r="E150" s="86">
        <v>45290</v>
      </c>
      <c r="F150" s="85">
        <v>61</v>
      </c>
      <c r="G150" s="85" t="s">
        <v>535</v>
      </c>
      <c r="H150" s="85" t="s">
        <v>506</v>
      </c>
      <c r="I150" s="85" t="s">
        <v>536</v>
      </c>
      <c r="J150" s="83">
        <v>6339000</v>
      </c>
      <c r="K150" s="83">
        <v>3000000</v>
      </c>
      <c r="L150" s="87">
        <v>2852550</v>
      </c>
      <c r="M150" s="87">
        <v>1350000</v>
      </c>
      <c r="N150" s="87"/>
      <c r="O150" s="87"/>
      <c r="P150" s="87"/>
      <c r="Q150" s="87"/>
      <c r="R150" s="87"/>
      <c r="S150" s="87"/>
      <c r="T150" s="87"/>
      <c r="U150" s="87"/>
      <c r="V150" s="87"/>
      <c r="W150" s="87"/>
      <c r="X150" s="87"/>
      <c r="Y150" s="87"/>
      <c r="Z150" s="87"/>
      <c r="AA150" s="87"/>
      <c r="AB150" s="87">
        <v>3486450</v>
      </c>
      <c r="AC150" s="88">
        <v>1650000</v>
      </c>
    </row>
    <row r="151" spans="1:29" ht="80" x14ac:dyDescent="0.25">
      <c r="A151" s="85" t="s">
        <v>537</v>
      </c>
      <c r="B151" s="85" t="s">
        <v>538</v>
      </c>
      <c r="C151" s="86">
        <v>43407</v>
      </c>
      <c r="D151" s="86">
        <v>43407</v>
      </c>
      <c r="E151" s="86">
        <v>44683</v>
      </c>
      <c r="F151" s="85">
        <v>42</v>
      </c>
      <c r="G151" s="85" t="s">
        <v>539</v>
      </c>
      <c r="H151" s="85" t="s">
        <v>506</v>
      </c>
      <c r="I151" s="85" t="s">
        <v>540</v>
      </c>
      <c r="J151" s="83">
        <v>1618795</v>
      </c>
      <c r="K151" s="83">
        <v>973250</v>
      </c>
      <c r="L151" s="87">
        <v>566578.25</v>
      </c>
      <c r="M151" s="87">
        <v>340637.51</v>
      </c>
      <c r="N151" s="87"/>
      <c r="O151" s="87"/>
      <c r="P151" s="87"/>
      <c r="Q151" s="87"/>
      <c r="R151" s="87"/>
      <c r="S151" s="87"/>
      <c r="T151" s="87"/>
      <c r="U151" s="87"/>
      <c r="V151" s="87"/>
      <c r="W151" s="87"/>
      <c r="X151" s="87"/>
      <c r="Y151" s="87"/>
      <c r="Z151" s="87"/>
      <c r="AA151" s="87"/>
      <c r="AB151" s="87">
        <v>1052216.75</v>
      </c>
      <c r="AC151" s="88">
        <v>632612.49</v>
      </c>
    </row>
    <row r="152" spans="1:29" ht="90" x14ac:dyDescent="0.25">
      <c r="A152" s="85" t="s">
        <v>541</v>
      </c>
      <c r="B152" s="85" t="s">
        <v>542</v>
      </c>
      <c r="C152" s="86">
        <v>42551</v>
      </c>
      <c r="D152" s="86">
        <v>42552</v>
      </c>
      <c r="E152" s="86">
        <v>45291</v>
      </c>
      <c r="F152" s="85">
        <v>90</v>
      </c>
      <c r="G152" s="85" t="s">
        <v>111</v>
      </c>
      <c r="H152" s="85" t="s">
        <v>543</v>
      </c>
      <c r="I152" s="85" t="s">
        <v>544</v>
      </c>
      <c r="J152" s="83">
        <v>2466555.0099999998</v>
      </c>
      <c r="K152" s="83">
        <v>1529221.99</v>
      </c>
      <c r="L152" s="87">
        <v>1308668.01</v>
      </c>
      <c r="M152" s="87">
        <v>951819.55</v>
      </c>
      <c r="N152" s="87"/>
      <c r="O152" s="87"/>
      <c r="P152" s="87"/>
      <c r="Q152" s="87"/>
      <c r="R152" s="87"/>
      <c r="S152" s="87"/>
      <c r="T152" s="87">
        <v>77258.5</v>
      </c>
      <c r="U152" s="87">
        <v>25049.15</v>
      </c>
      <c r="V152" s="87"/>
      <c r="W152" s="87"/>
      <c r="X152" s="87"/>
      <c r="Y152" s="87"/>
      <c r="Z152" s="87"/>
      <c r="AA152" s="87"/>
      <c r="AB152" s="87">
        <v>1080628.5</v>
      </c>
      <c r="AC152" s="88">
        <v>552353.29</v>
      </c>
    </row>
    <row r="153" spans="1:29" ht="60" x14ac:dyDescent="0.25">
      <c r="A153" s="85" t="s">
        <v>545</v>
      </c>
      <c r="B153" s="85" t="s">
        <v>546</v>
      </c>
      <c r="C153" s="86">
        <v>42527</v>
      </c>
      <c r="D153" s="86">
        <v>42522</v>
      </c>
      <c r="E153" s="86">
        <v>45291</v>
      </c>
      <c r="F153" s="85">
        <v>91</v>
      </c>
      <c r="G153" s="85" t="s">
        <v>111</v>
      </c>
      <c r="H153" s="85" t="s">
        <v>543</v>
      </c>
      <c r="I153" s="85" t="s">
        <v>547</v>
      </c>
      <c r="J153" s="83">
        <v>1829719.4</v>
      </c>
      <c r="K153" s="83">
        <v>1446942.78</v>
      </c>
      <c r="L153" s="87">
        <v>1183591.6399999999</v>
      </c>
      <c r="M153" s="87">
        <v>921162.26</v>
      </c>
      <c r="N153" s="87"/>
      <c r="O153" s="87"/>
      <c r="P153" s="87"/>
      <c r="Q153" s="87"/>
      <c r="R153" s="87"/>
      <c r="S153" s="87"/>
      <c r="T153" s="87">
        <v>53278.559999999998</v>
      </c>
      <c r="U153" s="87">
        <v>18581.96</v>
      </c>
      <c r="V153" s="87"/>
      <c r="W153" s="87"/>
      <c r="X153" s="87"/>
      <c r="Y153" s="87"/>
      <c r="Z153" s="87"/>
      <c r="AA153" s="87"/>
      <c r="AB153" s="87">
        <v>592849.19999999995</v>
      </c>
      <c r="AC153" s="88">
        <v>507198.56</v>
      </c>
    </row>
    <row r="154" spans="1:29" ht="70" x14ac:dyDescent="0.25">
      <c r="A154" s="85" t="s">
        <v>548</v>
      </c>
      <c r="B154" s="85" t="s">
        <v>549</v>
      </c>
      <c r="C154" s="86">
        <v>42527</v>
      </c>
      <c r="D154" s="86">
        <v>42552</v>
      </c>
      <c r="E154" s="86">
        <v>45291</v>
      </c>
      <c r="F154" s="85">
        <v>90</v>
      </c>
      <c r="G154" s="85" t="s">
        <v>111</v>
      </c>
      <c r="H154" s="85" t="s">
        <v>543</v>
      </c>
      <c r="I154" s="85" t="s">
        <v>550</v>
      </c>
      <c r="J154" s="83">
        <v>1991259</v>
      </c>
      <c r="K154" s="83">
        <v>1047131.06</v>
      </c>
      <c r="L154" s="87">
        <v>1200579.1000000001</v>
      </c>
      <c r="M154" s="87">
        <v>703077.49</v>
      </c>
      <c r="N154" s="87"/>
      <c r="O154" s="87"/>
      <c r="P154" s="87"/>
      <c r="Q154" s="87"/>
      <c r="R154" s="87"/>
      <c r="S154" s="87"/>
      <c r="T154" s="87">
        <v>56746.400000000001</v>
      </c>
      <c r="U154" s="87">
        <v>4171.21</v>
      </c>
      <c r="V154" s="87"/>
      <c r="W154" s="87"/>
      <c r="X154" s="87"/>
      <c r="Y154" s="87"/>
      <c r="Z154" s="87"/>
      <c r="AA154" s="87"/>
      <c r="AB154" s="87">
        <v>733933.5</v>
      </c>
      <c r="AC154" s="88">
        <v>339882.36</v>
      </c>
    </row>
    <row r="155" spans="1:29" ht="100" x14ac:dyDescent="0.25">
      <c r="A155" s="85" t="s">
        <v>551</v>
      </c>
      <c r="B155" s="85" t="s">
        <v>552</v>
      </c>
      <c r="C155" s="86">
        <v>42523</v>
      </c>
      <c r="D155" s="86">
        <v>42522</v>
      </c>
      <c r="E155" s="86">
        <v>45291</v>
      </c>
      <c r="F155" s="85">
        <v>91</v>
      </c>
      <c r="G155" s="85" t="s">
        <v>111</v>
      </c>
      <c r="H155" s="85" t="s">
        <v>543</v>
      </c>
      <c r="I155" s="85" t="s">
        <v>553</v>
      </c>
      <c r="J155" s="83">
        <v>2599775</v>
      </c>
      <c r="K155" s="83">
        <v>1057615.3</v>
      </c>
      <c r="L155" s="87">
        <v>1321073.06</v>
      </c>
      <c r="M155" s="87">
        <v>763782.25</v>
      </c>
      <c r="N155" s="87"/>
      <c r="O155" s="87"/>
      <c r="P155" s="87"/>
      <c r="Q155" s="87"/>
      <c r="R155" s="87"/>
      <c r="S155" s="87"/>
      <c r="T155" s="87">
        <v>78814.44</v>
      </c>
      <c r="U155" s="87">
        <v>7225.39</v>
      </c>
      <c r="V155" s="87"/>
      <c r="W155" s="87"/>
      <c r="X155" s="87"/>
      <c r="Y155" s="87"/>
      <c r="Z155" s="87"/>
      <c r="AA155" s="87"/>
      <c r="AB155" s="87">
        <v>1199887.5</v>
      </c>
      <c r="AC155" s="88">
        <v>286607.65999999997</v>
      </c>
    </row>
    <row r="156" spans="1:29" ht="130" x14ac:dyDescent="0.25">
      <c r="A156" s="85" t="s">
        <v>554</v>
      </c>
      <c r="B156" s="85" t="s">
        <v>555</v>
      </c>
      <c r="C156" s="86">
        <v>42527</v>
      </c>
      <c r="D156" s="86">
        <v>42522</v>
      </c>
      <c r="E156" s="86">
        <v>45291</v>
      </c>
      <c r="F156" s="85">
        <v>91</v>
      </c>
      <c r="G156" s="85" t="s">
        <v>111</v>
      </c>
      <c r="H156" s="85" t="s">
        <v>543</v>
      </c>
      <c r="I156" s="85" t="s">
        <v>556</v>
      </c>
      <c r="J156" s="83">
        <v>2721900</v>
      </c>
      <c r="K156" s="83">
        <v>1239606</v>
      </c>
      <c r="L156" s="87">
        <v>1316398.56</v>
      </c>
      <c r="M156" s="87">
        <v>759542.21</v>
      </c>
      <c r="N156" s="87"/>
      <c r="O156" s="87"/>
      <c r="P156" s="87"/>
      <c r="Q156" s="87"/>
      <c r="R156" s="87"/>
      <c r="S156" s="87"/>
      <c r="T156" s="87">
        <v>78814.44</v>
      </c>
      <c r="U156" s="87">
        <v>6305.79</v>
      </c>
      <c r="V156" s="87"/>
      <c r="W156" s="87"/>
      <c r="X156" s="87"/>
      <c r="Y156" s="87"/>
      <c r="Z156" s="87"/>
      <c r="AA156" s="87"/>
      <c r="AB156" s="87">
        <v>1326687</v>
      </c>
      <c r="AC156" s="88">
        <v>473758</v>
      </c>
    </row>
    <row r="157" spans="1:29" ht="110" x14ac:dyDescent="0.25">
      <c r="A157" s="85" t="s">
        <v>557</v>
      </c>
      <c r="B157" s="85" t="s">
        <v>558</v>
      </c>
      <c r="C157" s="86">
        <v>42531</v>
      </c>
      <c r="D157" s="86">
        <v>42522</v>
      </c>
      <c r="E157" s="86">
        <v>45291</v>
      </c>
      <c r="F157" s="85">
        <v>91</v>
      </c>
      <c r="G157" s="85" t="s">
        <v>111</v>
      </c>
      <c r="H157" s="85" t="s">
        <v>543</v>
      </c>
      <c r="I157" s="85" t="s">
        <v>559</v>
      </c>
      <c r="J157" s="83">
        <v>4043000</v>
      </c>
      <c r="K157" s="83">
        <v>1341089.5</v>
      </c>
      <c r="L157" s="87">
        <v>1907127.34</v>
      </c>
      <c r="M157" s="87">
        <v>876384.37</v>
      </c>
      <c r="N157" s="87"/>
      <c r="O157" s="87"/>
      <c r="P157" s="87"/>
      <c r="Q157" s="87"/>
      <c r="R157" s="87"/>
      <c r="S157" s="87"/>
      <c r="T157" s="87">
        <v>189154.66</v>
      </c>
      <c r="U157" s="87">
        <v>15994.07</v>
      </c>
      <c r="V157" s="87"/>
      <c r="W157" s="87"/>
      <c r="X157" s="87"/>
      <c r="Y157" s="87"/>
      <c r="Z157" s="87"/>
      <c r="AA157" s="87"/>
      <c r="AB157" s="87">
        <v>1946718</v>
      </c>
      <c r="AC157" s="88">
        <v>448711.06</v>
      </c>
    </row>
    <row r="158" spans="1:29" ht="110" x14ac:dyDescent="0.25">
      <c r="A158" s="85" t="s">
        <v>560</v>
      </c>
      <c r="B158" s="85" t="s">
        <v>561</v>
      </c>
      <c r="C158" s="86">
        <v>42523</v>
      </c>
      <c r="D158" s="86">
        <v>42552</v>
      </c>
      <c r="E158" s="86">
        <v>45291</v>
      </c>
      <c r="F158" s="85">
        <v>90</v>
      </c>
      <c r="G158" s="85" t="s">
        <v>111</v>
      </c>
      <c r="H158" s="85" t="s">
        <v>543</v>
      </c>
      <c r="I158" s="85" t="s">
        <v>562</v>
      </c>
      <c r="J158" s="83">
        <v>2462410.75</v>
      </c>
      <c r="K158" s="83">
        <v>1811249.56</v>
      </c>
      <c r="L158" s="87">
        <v>1317915.47</v>
      </c>
      <c r="M158" s="87">
        <v>1026594.05</v>
      </c>
      <c r="N158" s="87"/>
      <c r="O158" s="87"/>
      <c r="P158" s="87"/>
      <c r="Q158" s="87"/>
      <c r="R158" s="87"/>
      <c r="S158" s="87"/>
      <c r="T158" s="87">
        <v>78814.44</v>
      </c>
      <c r="U158" s="87">
        <v>29815.17</v>
      </c>
      <c r="V158" s="87"/>
      <c r="W158" s="87"/>
      <c r="X158" s="87"/>
      <c r="Y158" s="87"/>
      <c r="Z158" s="87"/>
      <c r="AA158" s="87"/>
      <c r="AB158" s="87">
        <v>1065680.8400000001</v>
      </c>
      <c r="AC158" s="88">
        <v>754840.34</v>
      </c>
    </row>
    <row r="159" spans="1:29" ht="100" x14ac:dyDescent="0.25">
      <c r="A159" s="85" t="s">
        <v>563</v>
      </c>
      <c r="B159" s="85" t="s">
        <v>564</v>
      </c>
      <c r="C159" s="86">
        <v>43995</v>
      </c>
      <c r="D159" s="86">
        <v>43995</v>
      </c>
      <c r="E159" s="86">
        <v>45291</v>
      </c>
      <c r="F159" s="85">
        <v>43</v>
      </c>
      <c r="G159" s="85" t="s">
        <v>111</v>
      </c>
      <c r="H159" s="85" t="s">
        <v>543</v>
      </c>
      <c r="I159" s="85" t="s">
        <v>565</v>
      </c>
      <c r="J159" s="83">
        <v>2296210</v>
      </c>
      <c r="K159" s="83">
        <v>388554</v>
      </c>
      <c r="L159" s="87">
        <v>992452.5</v>
      </c>
      <c r="M159" s="87">
        <v>310527.40000000002</v>
      </c>
      <c r="N159" s="87"/>
      <c r="O159" s="87"/>
      <c r="P159" s="87"/>
      <c r="Q159" s="87"/>
      <c r="R159" s="87"/>
      <c r="S159" s="87"/>
      <c r="T159" s="87">
        <v>84894.5</v>
      </c>
      <c r="U159" s="87">
        <v>12722.4</v>
      </c>
      <c r="V159" s="87"/>
      <c r="W159" s="87"/>
      <c r="X159" s="87"/>
      <c r="Y159" s="87"/>
      <c r="Z159" s="87"/>
      <c r="AA159" s="87"/>
      <c r="AB159" s="87">
        <v>1218863</v>
      </c>
      <c r="AC159" s="88">
        <v>65304.2</v>
      </c>
    </row>
    <row r="160" spans="1:29" ht="110" x14ac:dyDescent="0.25">
      <c r="A160" s="85" t="s">
        <v>566</v>
      </c>
      <c r="B160" s="85" t="s">
        <v>567</v>
      </c>
      <c r="C160" s="86">
        <v>43969</v>
      </c>
      <c r="D160" s="86">
        <v>43969</v>
      </c>
      <c r="E160" s="86">
        <v>45291</v>
      </c>
      <c r="F160" s="85">
        <v>44</v>
      </c>
      <c r="G160" s="85" t="s">
        <v>111</v>
      </c>
      <c r="H160" s="85" t="s">
        <v>543</v>
      </c>
      <c r="I160" s="85" t="s">
        <v>568</v>
      </c>
      <c r="J160" s="83">
        <v>2800000</v>
      </c>
      <c r="K160" s="83">
        <v>481575</v>
      </c>
      <c r="L160" s="87">
        <v>1289659.78</v>
      </c>
      <c r="M160" s="87">
        <v>375506.04</v>
      </c>
      <c r="N160" s="87"/>
      <c r="O160" s="87"/>
      <c r="P160" s="87"/>
      <c r="Q160" s="87"/>
      <c r="R160" s="87"/>
      <c r="S160" s="87"/>
      <c r="T160" s="87">
        <v>110340.22</v>
      </c>
      <c r="U160" s="87">
        <v>4157.46</v>
      </c>
      <c r="V160" s="87"/>
      <c r="W160" s="87"/>
      <c r="X160" s="87"/>
      <c r="Y160" s="87"/>
      <c r="Z160" s="87"/>
      <c r="AA160" s="87"/>
      <c r="AB160" s="87">
        <v>1400000</v>
      </c>
      <c r="AC160" s="88">
        <v>101911.5</v>
      </c>
    </row>
    <row r="161" spans="1:29" ht="110" x14ac:dyDescent="0.25">
      <c r="A161" s="85" t="s">
        <v>569</v>
      </c>
      <c r="B161" s="85" t="s">
        <v>570</v>
      </c>
      <c r="C161" s="86">
        <v>44032</v>
      </c>
      <c r="D161" s="86">
        <v>44032</v>
      </c>
      <c r="E161" s="86">
        <v>45291</v>
      </c>
      <c r="F161" s="85">
        <v>42</v>
      </c>
      <c r="G161" s="85" t="s">
        <v>111</v>
      </c>
      <c r="H161" s="85" t="s">
        <v>543</v>
      </c>
      <c r="I161" s="85" t="s">
        <v>571</v>
      </c>
      <c r="J161" s="83">
        <v>4200000</v>
      </c>
      <c r="K161" s="83">
        <v>841820</v>
      </c>
      <c r="L161" s="87">
        <v>1810845.34</v>
      </c>
      <c r="M161" s="87">
        <v>560404.63</v>
      </c>
      <c r="N161" s="87"/>
      <c r="O161" s="87"/>
      <c r="P161" s="87"/>
      <c r="Q161" s="87"/>
      <c r="R161" s="87"/>
      <c r="S161" s="87"/>
      <c r="T161" s="87">
        <v>189154.66</v>
      </c>
      <c r="U161" s="87">
        <v>18835.87</v>
      </c>
      <c r="V161" s="87"/>
      <c r="W161" s="87"/>
      <c r="X161" s="87"/>
      <c r="Y161" s="87"/>
      <c r="Z161" s="87"/>
      <c r="AA161" s="87"/>
      <c r="AB161" s="87">
        <v>2200000</v>
      </c>
      <c r="AC161" s="88">
        <v>262579.5</v>
      </c>
    </row>
    <row r="162" spans="1:29" ht="130" x14ac:dyDescent="0.25">
      <c r="A162" s="85" t="s">
        <v>572</v>
      </c>
      <c r="B162" s="85" t="s">
        <v>573</v>
      </c>
      <c r="C162" s="86">
        <v>43966</v>
      </c>
      <c r="D162" s="86">
        <v>43966</v>
      </c>
      <c r="E162" s="86">
        <v>45291</v>
      </c>
      <c r="F162" s="85">
        <v>44</v>
      </c>
      <c r="G162" s="85" t="s">
        <v>111</v>
      </c>
      <c r="H162" s="85" t="s">
        <v>543</v>
      </c>
      <c r="I162" s="85" t="s">
        <v>574</v>
      </c>
      <c r="J162" s="83">
        <v>2799850</v>
      </c>
      <c r="K162" s="83">
        <v>323066.42</v>
      </c>
      <c r="L162" s="87">
        <v>1105347.67</v>
      </c>
      <c r="M162" s="87">
        <v>226369.22</v>
      </c>
      <c r="N162" s="87"/>
      <c r="O162" s="87"/>
      <c r="P162" s="87"/>
      <c r="Q162" s="87"/>
      <c r="R162" s="87"/>
      <c r="S162" s="87"/>
      <c r="T162" s="87">
        <v>94577.33</v>
      </c>
      <c r="U162" s="87">
        <v>5118.99</v>
      </c>
      <c r="V162" s="87"/>
      <c r="W162" s="87"/>
      <c r="X162" s="87"/>
      <c r="Y162" s="87"/>
      <c r="Z162" s="87"/>
      <c r="AA162" s="87"/>
      <c r="AB162" s="87">
        <v>1599925</v>
      </c>
      <c r="AC162" s="88">
        <v>91578.21</v>
      </c>
    </row>
    <row r="163" spans="1:29" ht="90" x14ac:dyDescent="0.25">
      <c r="A163" s="85" t="s">
        <v>575</v>
      </c>
      <c r="B163" s="85" t="s">
        <v>576</v>
      </c>
      <c r="C163" s="86">
        <v>43948</v>
      </c>
      <c r="D163" s="86">
        <v>43948</v>
      </c>
      <c r="E163" s="86">
        <v>45291</v>
      </c>
      <c r="F163" s="85">
        <v>45</v>
      </c>
      <c r="G163" s="85" t="s">
        <v>111</v>
      </c>
      <c r="H163" s="85" t="s">
        <v>543</v>
      </c>
      <c r="I163" s="85" t="s">
        <v>577</v>
      </c>
      <c r="J163" s="83">
        <v>9651187</v>
      </c>
      <c r="K163" s="83">
        <v>1013065.99</v>
      </c>
      <c r="L163" s="87">
        <v>5017882.18</v>
      </c>
      <c r="M163" s="87">
        <v>634983.84</v>
      </c>
      <c r="N163" s="87"/>
      <c r="O163" s="87"/>
      <c r="P163" s="87"/>
      <c r="Q163" s="87"/>
      <c r="R163" s="87"/>
      <c r="S163" s="87"/>
      <c r="T163" s="87">
        <v>359661.82</v>
      </c>
      <c r="U163" s="87">
        <v>16884.080000000002</v>
      </c>
      <c r="V163" s="87"/>
      <c r="W163" s="87"/>
      <c r="X163" s="87"/>
      <c r="Y163" s="87"/>
      <c r="Z163" s="87"/>
      <c r="AA163" s="87"/>
      <c r="AB163" s="87">
        <v>4273643</v>
      </c>
      <c r="AC163" s="88">
        <v>361198.07</v>
      </c>
    </row>
    <row r="164" spans="1:29" ht="40" x14ac:dyDescent="0.25">
      <c r="A164" s="85" t="s">
        <v>578</v>
      </c>
      <c r="B164" s="85" t="s">
        <v>579</v>
      </c>
      <c r="C164" s="86">
        <v>42688</v>
      </c>
      <c r="D164" s="86">
        <v>42688</v>
      </c>
      <c r="E164" s="86">
        <v>45291</v>
      </c>
      <c r="F164" s="85">
        <v>86</v>
      </c>
      <c r="G164" s="85" t="s">
        <v>111</v>
      </c>
      <c r="H164" s="85" t="s">
        <v>543</v>
      </c>
      <c r="I164" s="85" t="s">
        <v>520</v>
      </c>
      <c r="J164" s="83">
        <v>5648460</v>
      </c>
      <c r="K164" s="83">
        <v>4833442.38</v>
      </c>
      <c r="L164" s="87">
        <v>4801191</v>
      </c>
      <c r="M164" s="87">
        <v>4108426.02</v>
      </c>
      <c r="N164" s="87"/>
      <c r="O164" s="87"/>
      <c r="P164" s="87"/>
      <c r="Q164" s="87"/>
      <c r="R164" s="87"/>
      <c r="S164" s="87"/>
      <c r="T164" s="87">
        <v>847269</v>
      </c>
      <c r="U164" s="87">
        <v>725016.36</v>
      </c>
      <c r="V164" s="87"/>
      <c r="W164" s="87"/>
      <c r="X164" s="87"/>
      <c r="Y164" s="87"/>
      <c r="Z164" s="87"/>
      <c r="AA164" s="87"/>
      <c r="AB164" s="87"/>
      <c r="AC164" s="88"/>
    </row>
    <row r="165" spans="1:29" ht="50" x14ac:dyDescent="0.25">
      <c r="A165" s="85" t="s">
        <v>580</v>
      </c>
      <c r="B165" s="85" t="s">
        <v>581</v>
      </c>
      <c r="C165" s="86">
        <v>42737</v>
      </c>
      <c r="D165" s="86">
        <v>42737</v>
      </c>
      <c r="E165" s="86">
        <v>45291</v>
      </c>
      <c r="F165" s="85">
        <v>84</v>
      </c>
      <c r="G165" s="85" t="s">
        <v>111</v>
      </c>
      <c r="H165" s="85" t="s">
        <v>543</v>
      </c>
      <c r="I165" s="85" t="s">
        <v>582</v>
      </c>
      <c r="J165" s="83">
        <v>5399070</v>
      </c>
      <c r="K165" s="83">
        <v>2509078.7000000002</v>
      </c>
      <c r="L165" s="87">
        <v>2003721</v>
      </c>
      <c r="M165" s="87">
        <v>1162815.1599999999</v>
      </c>
      <c r="N165" s="87"/>
      <c r="O165" s="87"/>
      <c r="P165" s="87"/>
      <c r="Q165" s="87"/>
      <c r="R165" s="87"/>
      <c r="S165" s="87"/>
      <c r="T165" s="87"/>
      <c r="U165" s="87"/>
      <c r="V165" s="87"/>
      <c r="W165" s="87"/>
      <c r="X165" s="87"/>
      <c r="Y165" s="87"/>
      <c r="Z165" s="87"/>
      <c r="AA165" s="87"/>
      <c r="AB165" s="87">
        <v>3395349</v>
      </c>
      <c r="AC165" s="88">
        <v>1346263.54</v>
      </c>
    </row>
    <row r="166" spans="1:29" ht="90" x14ac:dyDescent="0.25">
      <c r="A166" s="85" t="s">
        <v>583</v>
      </c>
      <c r="B166" s="85" t="s">
        <v>584</v>
      </c>
      <c r="C166" s="86">
        <v>42709</v>
      </c>
      <c r="D166" s="86">
        <v>42709</v>
      </c>
      <c r="E166" s="86">
        <v>45291</v>
      </c>
      <c r="F166" s="85">
        <v>85</v>
      </c>
      <c r="G166" s="85" t="s">
        <v>111</v>
      </c>
      <c r="H166" s="85" t="s">
        <v>543</v>
      </c>
      <c r="I166" s="85" t="s">
        <v>577</v>
      </c>
      <c r="J166" s="83">
        <v>2762633.5</v>
      </c>
      <c r="K166" s="83">
        <v>1480722.08</v>
      </c>
      <c r="L166" s="87">
        <v>2000604.7</v>
      </c>
      <c r="M166" s="87">
        <v>1178215.8799999999</v>
      </c>
      <c r="N166" s="87"/>
      <c r="O166" s="87"/>
      <c r="P166" s="87"/>
      <c r="Q166" s="87"/>
      <c r="R166" s="87"/>
      <c r="S166" s="87"/>
      <c r="T166" s="87"/>
      <c r="U166" s="87"/>
      <c r="V166" s="87"/>
      <c r="W166" s="87"/>
      <c r="X166" s="87"/>
      <c r="Y166" s="87"/>
      <c r="Z166" s="87"/>
      <c r="AA166" s="87"/>
      <c r="AB166" s="87">
        <v>762028.8</v>
      </c>
      <c r="AC166" s="88">
        <v>302506.2</v>
      </c>
    </row>
    <row r="167" spans="1:29" ht="50" x14ac:dyDescent="0.25">
      <c r="A167" s="85" t="s">
        <v>585</v>
      </c>
      <c r="B167" s="85" t="s">
        <v>586</v>
      </c>
      <c r="C167" s="86">
        <v>42723</v>
      </c>
      <c r="D167" s="86">
        <v>42723</v>
      </c>
      <c r="E167" s="86">
        <v>45291</v>
      </c>
      <c r="F167" s="85">
        <v>85</v>
      </c>
      <c r="G167" s="85" t="s">
        <v>111</v>
      </c>
      <c r="H167" s="85" t="s">
        <v>543</v>
      </c>
      <c r="I167" s="85" t="s">
        <v>520</v>
      </c>
      <c r="J167" s="83">
        <v>6866920.5300000003</v>
      </c>
      <c r="K167" s="83">
        <v>725426.76</v>
      </c>
      <c r="L167" s="87">
        <v>4861414.51</v>
      </c>
      <c r="M167" s="87">
        <v>516078.42</v>
      </c>
      <c r="N167" s="87"/>
      <c r="O167" s="87"/>
      <c r="P167" s="87"/>
      <c r="Q167" s="87"/>
      <c r="R167" s="87"/>
      <c r="S167" s="87"/>
      <c r="T167" s="87">
        <v>788144</v>
      </c>
      <c r="U167" s="87">
        <v>46786.54</v>
      </c>
      <c r="V167" s="87"/>
      <c r="W167" s="87"/>
      <c r="X167" s="87"/>
      <c r="Y167" s="87"/>
      <c r="Z167" s="87"/>
      <c r="AA167" s="87"/>
      <c r="AB167" s="87">
        <v>1217362.02</v>
      </c>
      <c r="AC167" s="88">
        <v>162561.79999999999</v>
      </c>
    </row>
    <row r="168" spans="1:29" ht="230" x14ac:dyDescent="0.25">
      <c r="A168" s="85" t="s">
        <v>587</v>
      </c>
      <c r="B168" s="85" t="s">
        <v>588</v>
      </c>
      <c r="C168" s="86">
        <v>43444</v>
      </c>
      <c r="D168" s="86">
        <v>43444</v>
      </c>
      <c r="E168" s="86">
        <v>45291</v>
      </c>
      <c r="F168" s="85">
        <v>61</v>
      </c>
      <c r="G168" s="85" t="s">
        <v>111</v>
      </c>
      <c r="H168" s="85" t="s">
        <v>589</v>
      </c>
      <c r="I168" s="85" t="s">
        <v>590</v>
      </c>
      <c r="J168" s="83">
        <v>1347306</v>
      </c>
      <c r="K168" s="83">
        <v>773342.79</v>
      </c>
      <c r="L168" s="87"/>
      <c r="M168" s="87"/>
      <c r="N168" s="87">
        <v>1145210</v>
      </c>
      <c r="O168" s="87">
        <v>657341.38</v>
      </c>
      <c r="P168" s="87"/>
      <c r="Q168" s="87"/>
      <c r="R168" s="87"/>
      <c r="S168" s="87"/>
      <c r="T168" s="87">
        <v>202096</v>
      </c>
      <c r="U168" s="87">
        <v>116001.41</v>
      </c>
      <c r="V168" s="87"/>
      <c r="W168" s="87"/>
      <c r="X168" s="87"/>
      <c r="Y168" s="87"/>
      <c r="Z168" s="87"/>
      <c r="AA168" s="87"/>
      <c r="AB168" s="87"/>
      <c r="AC168" s="88"/>
    </row>
    <row r="169" spans="1:29" ht="90" x14ac:dyDescent="0.25">
      <c r="A169" s="85" t="s">
        <v>591</v>
      </c>
      <c r="B169" s="85" t="s">
        <v>592</v>
      </c>
      <c r="C169" s="86">
        <v>43453</v>
      </c>
      <c r="D169" s="86">
        <v>43453</v>
      </c>
      <c r="E169" s="86">
        <v>45230</v>
      </c>
      <c r="F169" s="85">
        <v>59</v>
      </c>
      <c r="G169" s="85" t="s">
        <v>111</v>
      </c>
      <c r="H169" s="85" t="s">
        <v>36</v>
      </c>
      <c r="I169" s="85" t="s">
        <v>508</v>
      </c>
      <c r="J169" s="83">
        <v>343500</v>
      </c>
      <c r="K169" s="83">
        <v>297408.55</v>
      </c>
      <c r="L169" s="87"/>
      <c r="M169" s="87"/>
      <c r="N169" s="87">
        <v>291975</v>
      </c>
      <c r="O169" s="87">
        <v>252797.27</v>
      </c>
      <c r="P169" s="87"/>
      <c r="Q169" s="87"/>
      <c r="R169" s="87"/>
      <c r="S169" s="87"/>
      <c r="T169" s="87">
        <v>51525</v>
      </c>
      <c r="U169" s="87">
        <v>44611.28</v>
      </c>
      <c r="V169" s="87"/>
      <c r="W169" s="87"/>
      <c r="X169" s="87"/>
      <c r="Y169" s="87"/>
      <c r="Z169" s="87"/>
      <c r="AA169" s="87"/>
      <c r="AB169" s="87"/>
      <c r="AC169" s="88"/>
    </row>
    <row r="170" spans="1:29" ht="140" x14ac:dyDescent="0.25">
      <c r="A170" s="85" t="s">
        <v>593</v>
      </c>
      <c r="B170" s="85" t="s">
        <v>594</v>
      </c>
      <c r="C170" s="86">
        <v>43473</v>
      </c>
      <c r="D170" s="86">
        <v>43466</v>
      </c>
      <c r="E170" s="86">
        <v>45107</v>
      </c>
      <c r="F170" s="85">
        <v>54</v>
      </c>
      <c r="G170" s="85" t="s">
        <v>111</v>
      </c>
      <c r="H170" s="85" t="s">
        <v>36</v>
      </c>
      <c r="I170" s="85" t="s">
        <v>595</v>
      </c>
      <c r="J170" s="83">
        <v>167310</v>
      </c>
      <c r="K170" s="83">
        <v>161135.95000000001</v>
      </c>
      <c r="L170" s="87"/>
      <c r="M170" s="87"/>
      <c r="N170" s="87">
        <v>142213.5</v>
      </c>
      <c r="O170" s="87">
        <v>136965.56</v>
      </c>
      <c r="P170" s="87"/>
      <c r="Q170" s="87"/>
      <c r="R170" s="87"/>
      <c r="S170" s="87"/>
      <c r="T170" s="87">
        <v>25096.5</v>
      </c>
      <c r="U170" s="87">
        <v>24170.39</v>
      </c>
      <c r="V170" s="87"/>
      <c r="W170" s="87"/>
      <c r="X170" s="87"/>
      <c r="Y170" s="87"/>
      <c r="Z170" s="87"/>
      <c r="AA170" s="87"/>
      <c r="AB170" s="87"/>
      <c r="AC170" s="88"/>
    </row>
    <row r="171" spans="1:29" ht="140" x14ac:dyDescent="0.25">
      <c r="A171" s="85" t="s">
        <v>596</v>
      </c>
      <c r="B171" s="85" t="s">
        <v>597</v>
      </c>
      <c r="C171" s="86">
        <v>43448</v>
      </c>
      <c r="D171" s="86">
        <v>43448</v>
      </c>
      <c r="E171" s="86">
        <v>45107</v>
      </c>
      <c r="F171" s="85">
        <v>55</v>
      </c>
      <c r="G171" s="85" t="s">
        <v>111</v>
      </c>
      <c r="H171" s="85" t="s">
        <v>36</v>
      </c>
      <c r="I171" s="85" t="s">
        <v>598</v>
      </c>
      <c r="J171" s="83">
        <v>219150.12</v>
      </c>
      <c r="K171" s="83">
        <v>151220.29</v>
      </c>
      <c r="L171" s="87"/>
      <c r="M171" s="87"/>
      <c r="N171" s="87">
        <v>186277.6</v>
      </c>
      <c r="O171" s="87">
        <v>128537.28</v>
      </c>
      <c r="P171" s="87"/>
      <c r="Q171" s="87"/>
      <c r="R171" s="87"/>
      <c r="S171" s="87"/>
      <c r="T171" s="87">
        <v>32872.519999999997</v>
      </c>
      <c r="U171" s="87">
        <v>22683.01</v>
      </c>
      <c r="V171" s="87"/>
      <c r="W171" s="87"/>
      <c r="X171" s="87"/>
      <c r="Y171" s="87"/>
      <c r="Z171" s="87"/>
      <c r="AA171" s="87"/>
      <c r="AB171" s="87"/>
      <c r="AC171" s="88"/>
    </row>
    <row r="172" spans="1:29" ht="180" x14ac:dyDescent="0.25">
      <c r="A172" s="85" t="s">
        <v>599</v>
      </c>
      <c r="B172" s="85" t="s">
        <v>600</v>
      </c>
      <c r="C172" s="86">
        <v>43448</v>
      </c>
      <c r="D172" s="86">
        <v>43448</v>
      </c>
      <c r="E172" s="86">
        <v>45291</v>
      </c>
      <c r="F172" s="85">
        <v>61</v>
      </c>
      <c r="G172" s="85" t="s">
        <v>111</v>
      </c>
      <c r="H172" s="85" t="s">
        <v>36</v>
      </c>
      <c r="I172" s="85" t="s">
        <v>601</v>
      </c>
      <c r="J172" s="83">
        <v>770837</v>
      </c>
      <c r="K172" s="83">
        <v>718505.18</v>
      </c>
      <c r="L172" s="87"/>
      <c r="M172" s="87"/>
      <c r="N172" s="87">
        <v>655211.44999999995</v>
      </c>
      <c r="O172" s="87">
        <v>610729.4</v>
      </c>
      <c r="P172" s="87"/>
      <c r="Q172" s="87"/>
      <c r="R172" s="87"/>
      <c r="S172" s="87"/>
      <c r="T172" s="87">
        <v>115625.55</v>
      </c>
      <c r="U172" s="87">
        <v>107775.78</v>
      </c>
      <c r="V172" s="87"/>
      <c r="W172" s="87"/>
      <c r="X172" s="87"/>
      <c r="Y172" s="87"/>
      <c r="Z172" s="87"/>
      <c r="AA172" s="87"/>
      <c r="AB172" s="87"/>
      <c r="AC172" s="88"/>
    </row>
    <row r="173" spans="1:29" ht="140" x14ac:dyDescent="0.25">
      <c r="A173" s="85" t="s">
        <v>605</v>
      </c>
      <c r="B173" s="85" t="s">
        <v>606</v>
      </c>
      <c r="C173" s="86">
        <v>43453</v>
      </c>
      <c r="D173" s="86">
        <v>43453</v>
      </c>
      <c r="E173" s="86">
        <v>45199</v>
      </c>
      <c r="F173" s="85">
        <v>58</v>
      </c>
      <c r="G173" s="85" t="s">
        <v>111</v>
      </c>
      <c r="H173" s="85" t="s">
        <v>36</v>
      </c>
      <c r="I173" s="85" t="s">
        <v>607</v>
      </c>
      <c r="J173" s="83">
        <v>939800</v>
      </c>
      <c r="K173" s="83">
        <v>926164.7</v>
      </c>
      <c r="L173" s="87"/>
      <c r="M173" s="87"/>
      <c r="N173" s="87">
        <v>798830</v>
      </c>
      <c r="O173" s="87">
        <v>787239.99</v>
      </c>
      <c r="P173" s="87"/>
      <c r="Q173" s="87"/>
      <c r="R173" s="87"/>
      <c r="S173" s="87"/>
      <c r="T173" s="87">
        <v>140970</v>
      </c>
      <c r="U173" s="87">
        <v>138924.71</v>
      </c>
      <c r="V173" s="87"/>
      <c r="W173" s="87"/>
      <c r="X173" s="87"/>
      <c r="Y173" s="87"/>
      <c r="Z173" s="87"/>
      <c r="AA173" s="87"/>
      <c r="AB173" s="87"/>
      <c r="AC173" s="88"/>
    </row>
    <row r="174" spans="1:29" ht="120" x14ac:dyDescent="0.25">
      <c r="A174" s="85" t="s">
        <v>608</v>
      </c>
      <c r="B174" s="85" t="s">
        <v>609</v>
      </c>
      <c r="C174" s="86">
        <v>43453</v>
      </c>
      <c r="D174" s="86">
        <v>43453</v>
      </c>
      <c r="E174" s="86">
        <v>45107</v>
      </c>
      <c r="F174" s="85">
        <v>55</v>
      </c>
      <c r="G174" s="85" t="s">
        <v>111</v>
      </c>
      <c r="H174" s="85" t="s">
        <v>610</v>
      </c>
      <c r="I174" s="85" t="s">
        <v>611</v>
      </c>
      <c r="J174" s="83">
        <v>957732</v>
      </c>
      <c r="K174" s="83">
        <v>815489.9</v>
      </c>
      <c r="L174" s="87"/>
      <c r="M174" s="87"/>
      <c r="N174" s="87">
        <v>814072.2</v>
      </c>
      <c r="O174" s="87">
        <v>693166.42</v>
      </c>
      <c r="P174" s="87"/>
      <c r="Q174" s="87"/>
      <c r="R174" s="87"/>
      <c r="S174" s="87"/>
      <c r="T174" s="87">
        <v>143659.79999999999</v>
      </c>
      <c r="U174" s="87">
        <v>122323.48</v>
      </c>
      <c r="V174" s="87"/>
      <c r="W174" s="87"/>
      <c r="X174" s="87"/>
      <c r="Y174" s="87"/>
      <c r="Z174" s="87"/>
      <c r="AA174" s="87"/>
      <c r="AB174" s="87"/>
      <c r="AC174" s="88"/>
    </row>
    <row r="175" spans="1:29" ht="210" x14ac:dyDescent="0.25">
      <c r="A175" s="85" t="s">
        <v>612</v>
      </c>
      <c r="B175" s="85" t="s">
        <v>613</v>
      </c>
      <c r="C175" s="86">
        <v>43448</v>
      </c>
      <c r="D175" s="86">
        <v>43448</v>
      </c>
      <c r="E175" s="86">
        <v>45291</v>
      </c>
      <c r="F175" s="85">
        <v>61</v>
      </c>
      <c r="G175" s="85" t="s">
        <v>111</v>
      </c>
      <c r="H175" s="85" t="s">
        <v>610</v>
      </c>
      <c r="I175" s="85" t="s">
        <v>601</v>
      </c>
      <c r="J175" s="83">
        <v>386976</v>
      </c>
      <c r="K175" s="83">
        <v>383985.97</v>
      </c>
      <c r="L175" s="87"/>
      <c r="M175" s="87"/>
      <c r="N175" s="87">
        <v>328929.59999999998</v>
      </c>
      <c r="O175" s="87">
        <v>326388.08</v>
      </c>
      <c r="P175" s="87"/>
      <c r="Q175" s="87"/>
      <c r="R175" s="87"/>
      <c r="S175" s="87"/>
      <c r="T175" s="87">
        <v>58046.400000000001</v>
      </c>
      <c r="U175" s="87">
        <v>57597.89</v>
      </c>
      <c r="V175" s="87"/>
      <c r="W175" s="87"/>
      <c r="X175" s="87"/>
      <c r="Y175" s="87"/>
      <c r="Z175" s="87"/>
      <c r="AA175" s="87"/>
      <c r="AB175" s="87"/>
      <c r="AC175" s="88"/>
    </row>
    <row r="176" spans="1:29" ht="90" x14ac:dyDescent="0.25">
      <c r="A176" s="85" t="s">
        <v>614</v>
      </c>
      <c r="B176" s="85" t="s">
        <v>615</v>
      </c>
      <c r="C176" s="86">
        <v>43448</v>
      </c>
      <c r="D176" s="86">
        <v>43448</v>
      </c>
      <c r="E176" s="86">
        <v>45291</v>
      </c>
      <c r="F176" s="85">
        <v>61</v>
      </c>
      <c r="G176" s="85" t="s">
        <v>111</v>
      </c>
      <c r="H176" s="85" t="s">
        <v>610</v>
      </c>
      <c r="I176" s="85" t="s">
        <v>590</v>
      </c>
      <c r="J176" s="83">
        <v>3607907</v>
      </c>
      <c r="K176" s="83">
        <v>2760418.78</v>
      </c>
      <c r="L176" s="87"/>
      <c r="M176" s="87"/>
      <c r="N176" s="87">
        <v>3066720.95</v>
      </c>
      <c r="O176" s="87">
        <v>2346355.9700000002</v>
      </c>
      <c r="P176" s="87"/>
      <c r="Q176" s="87"/>
      <c r="R176" s="87"/>
      <c r="S176" s="87"/>
      <c r="T176" s="87">
        <v>541186.05000000005</v>
      </c>
      <c r="U176" s="87">
        <v>414062.81</v>
      </c>
      <c r="V176" s="87"/>
      <c r="W176" s="87"/>
      <c r="X176" s="87"/>
      <c r="Y176" s="87"/>
      <c r="Z176" s="87"/>
      <c r="AA176" s="87"/>
      <c r="AB176" s="87"/>
      <c r="AC176" s="88"/>
    </row>
    <row r="177" spans="1:29" ht="100" x14ac:dyDescent="0.25">
      <c r="A177" s="85" t="s">
        <v>616</v>
      </c>
      <c r="B177" s="85" t="s">
        <v>617</v>
      </c>
      <c r="C177" s="86">
        <v>43473</v>
      </c>
      <c r="D177" s="86">
        <v>43466</v>
      </c>
      <c r="E177" s="86">
        <v>45107</v>
      </c>
      <c r="F177" s="85">
        <v>54</v>
      </c>
      <c r="G177" s="85" t="s">
        <v>111</v>
      </c>
      <c r="H177" s="85" t="s">
        <v>618</v>
      </c>
      <c r="I177" s="85" t="s">
        <v>595</v>
      </c>
      <c r="J177" s="83">
        <v>1412788</v>
      </c>
      <c r="K177" s="83">
        <v>1304007.1599999999</v>
      </c>
      <c r="L177" s="87">
        <v>1200869.8</v>
      </c>
      <c r="M177" s="87">
        <v>1108406.0900000001</v>
      </c>
      <c r="N177" s="87"/>
      <c r="O177" s="87"/>
      <c r="P177" s="87"/>
      <c r="Q177" s="87"/>
      <c r="R177" s="87"/>
      <c r="S177" s="87"/>
      <c r="T177" s="87">
        <v>211918.2</v>
      </c>
      <c r="U177" s="87">
        <v>195601.07</v>
      </c>
      <c r="V177" s="87"/>
      <c r="W177" s="87"/>
      <c r="X177" s="87"/>
      <c r="Y177" s="87"/>
      <c r="Z177" s="87"/>
      <c r="AA177" s="87"/>
      <c r="AB177" s="87"/>
      <c r="AC177" s="88"/>
    </row>
    <row r="178" spans="1:29" ht="190" x14ac:dyDescent="0.25">
      <c r="A178" s="85" t="s">
        <v>619</v>
      </c>
      <c r="B178" s="85" t="s">
        <v>620</v>
      </c>
      <c r="C178" s="86">
        <v>43451</v>
      </c>
      <c r="D178" s="86">
        <v>43451</v>
      </c>
      <c r="E178" s="86">
        <v>45291</v>
      </c>
      <c r="F178" s="85">
        <v>61</v>
      </c>
      <c r="G178" s="85" t="s">
        <v>111</v>
      </c>
      <c r="H178" s="85" t="s">
        <v>618</v>
      </c>
      <c r="I178" s="85" t="s">
        <v>601</v>
      </c>
      <c r="J178" s="83">
        <v>4230854</v>
      </c>
      <c r="K178" s="83">
        <v>3656653.06</v>
      </c>
      <c r="L178" s="87">
        <v>3596225.9</v>
      </c>
      <c r="M178" s="87">
        <v>3108155.11</v>
      </c>
      <c r="N178" s="87"/>
      <c r="O178" s="87"/>
      <c r="P178" s="87"/>
      <c r="Q178" s="87"/>
      <c r="R178" s="87"/>
      <c r="S178" s="87"/>
      <c r="T178" s="87">
        <v>634628.1</v>
      </c>
      <c r="U178" s="87">
        <v>548497.94999999995</v>
      </c>
      <c r="V178" s="87"/>
      <c r="W178" s="87"/>
      <c r="X178" s="87"/>
      <c r="Y178" s="87"/>
      <c r="Z178" s="87"/>
      <c r="AA178" s="87"/>
      <c r="AB178" s="87"/>
      <c r="AC178" s="88"/>
    </row>
    <row r="179" spans="1:29" ht="80" x14ac:dyDescent="0.25">
      <c r="A179" s="85" t="s">
        <v>621</v>
      </c>
      <c r="B179" s="85" t="s">
        <v>622</v>
      </c>
      <c r="C179" s="86">
        <v>43453</v>
      </c>
      <c r="D179" s="86">
        <v>43453</v>
      </c>
      <c r="E179" s="86">
        <v>45291</v>
      </c>
      <c r="F179" s="85">
        <v>61</v>
      </c>
      <c r="G179" s="85" t="s">
        <v>111</v>
      </c>
      <c r="H179" s="85" t="s">
        <v>618</v>
      </c>
      <c r="I179" s="85" t="s">
        <v>602</v>
      </c>
      <c r="J179" s="83">
        <v>1163421</v>
      </c>
      <c r="K179" s="83">
        <v>939341.31</v>
      </c>
      <c r="L179" s="87">
        <v>988907.85</v>
      </c>
      <c r="M179" s="87">
        <v>798440.12</v>
      </c>
      <c r="N179" s="87"/>
      <c r="O179" s="87"/>
      <c r="P179" s="87"/>
      <c r="Q179" s="87"/>
      <c r="R179" s="87"/>
      <c r="S179" s="87"/>
      <c r="T179" s="87">
        <v>174513.15</v>
      </c>
      <c r="U179" s="87">
        <v>140901.19</v>
      </c>
      <c r="V179" s="87"/>
      <c r="W179" s="87"/>
      <c r="X179" s="87"/>
      <c r="Y179" s="87"/>
      <c r="Z179" s="87"/>
      <c r="AA179" s="87"/>
      <c r="AB179" s="87"/>
      <c r="AC179" s="88"/>
    </row>
    <row r="180" spans="1:29" ht="180" x14ac:dyDescent="0.25">
      <c r="A180" s="85" t="s">
        <v>623</v>
      </c>
      <c r="B180" s="85" t="s">
        <v>624</v>
      </c>
      <c r="C180" s="86">
        <v>43455</v>
      </c>
      <c r="D180" s="86">
        <v>43455</v>
      </c>
      <c r="E180" s="86">
        <v>45107</v>
      </c>
      <c r="F180" s="85">
        <v>55</v>
      </c>
      <c r="G180" s="85" t="s">
        <v>111</v>
      </c>
      <c r="H180" s="85" t="s">
        <v>618</v>
      </c>
      <c r="I180" s="85" t="s">
        <v>448</v>
      </c>
      <c r="J180" s="83">
        <v>4296323</v>
      </c>
      <c r="K180" s="83">
        <v>4042784.58</v>
      </c>
      <c r="L180" s="87">
        <v>3651874.55</v>
      </c>
      <c r="M180" s="87">
        <v>3436366.89</v>
      </c>
      <c r="N180" s="87"/>
      <c r="O180" s="87"/>
      <c r="P180" s="87"/>
      <c r="Q180" s="87"/>
      <c r="R180" s="87"/>
      <c r="S180" s="87"/>
      <c r="T180" s="87">
        <v>644448.44999999995</v>
      </c>
      <c r="U180" s="87">
        <v>606417.68999999994</v>
      </c>
      <c r="V180" s="87"/>
      <c r="W180" s="87"/>
      <c r="X180" s="87"/>
      <c r="Y180" s="87"/>
      <c r="Z180" s="87"/>
      <c r="AA180" s="87"/>
      <c r="AB180" s="87"/>
      <c r="AC180" s="88"/>
    </row>
    <row r="181" spans="1:29" ht="80" x14ac:dyDescent="0.25">
      <c r="A181" s="85" t="s">
        <v>625</v>
      </c>
      <c r="B181" s="85" t="s">
        <v>626</v>
      </c>
      <c r="C181" s="86">
        <v>44810</v>
      </c>
      <c r="D181" s="86">
        <v>44810</v>
      </c>
      <c r="E181" s="86">
        <v>45291</v>
      </c>
      <c r="F181" s="85">
        <v>15</v>
      </c>
      <c r="G181" s="85" t="s">
        <v>111</v>
      </c>
      <c r="H181" s="85" t="s">
        <v>627</v>
      </c>
      <c r="I181" s="85" t="s">
        <v>628</v>
      </c>
      <c r="J181" s="83">
        <v>8004216.8700000001</v>
      </c>
      <c r="K181" s="83">
        <v>1351738.02</v>
      </c>
      <c r="L181" s="87">
        <v>5482499.9299999997</v>
      </c>
      <c r="M181" s="87">
        <v>925874.84</v>
      </c>
      <c r="N181" s="87"/>
      <c r="O181" s="87"/>
      <c r="P181" s="87"/>
      <c r="Q181" s="87"/>
      <c r="R181" s="87"/>
      <c r="S181" s="87"/>
      <c r="T181" s="87">
        <v>967500.03</v>
      </c>
      <c r="U181" s="87">
        <v>163389.76999999999</v>
      </c>
      <c r="V181" s="87"/>
      <c r="W181" s="87"/>
      <c r="X181" s="87"/>
      <c r="Y181" s="87"/>
      <c r="Z181" s="87"/>
      <c r="AA181" s="87"/>
      <c r="AB181" s="87">
        <v>1554216.91</v>
      </c>
      <c r="AC181" s="88">
        <v>262473.40999999997</v>
      </c>
    </row>
    <row r="182" spans="1:29" ht="90" x14ac:dyDescent="0.25">
      <c r="A182" s="85" t="s">
        <v>629</v>
      </c>
      <c r="B182" s="85" t="s">
        <v>630</v>
      </c>
      <c r="C182" s="86">
        <v>44784</v>
      </c>
      <c r="D182" s="86">
        <v>44562</v>
      </c>
      <c r="E182" s="86">
        <v>45291</v>
      </c>
      <c r="F182" s="85">
        <v>16</v>
      </c>
      <c r="G182" s="85" t="s">
        <v>631</v>
      </c>
      <c r="H182" s="85" t="s">
        <v>627</v>
      </c>
      <c r="I182" s="85" t="s">
        <v>632</v>
      </c>
      <c r="J182" s="83">
        <v>549810</v>
      </c>
      <c r="K182" s="83">
        <v>761739</v>
      </c>
      <c r="L182" s="87">
        <v>467338.5</v>
      </c>
      <c r="M182" s="87">
        <v>647478.15</v>
      </c>
      <c r="N182" s="87"/>
      <c r="O182" s="87"/>
      <c r="P182" s="87"/>
      <c r="Q182" s="87"/>
      <c r="R182" s="87"/>
      <c r="S182" s="87"/>
      <c r="T182" s="87">
        <v>82471.5</v>
      </c>
      <c r="U182" s="87">
        <v>114260.85</v>
      </c>
      <c r="V182" s="87"/>
      <c r="W182" s="87"/>
      <c r="X182" s="87"/>
      <c r="Y182" s="87"/>
      <c r="Z182" s="87"/>
      <c r="AA182" s="87"/>
      <c r="AB182" s="87"/>
      <c r="AC182" s="88"/>
    </row>
    <row r="183" spans="1:29" ht="130" x14ac:dyDescent="0.25">
      <c r="A183" s="85" t="s">
        <v>633</v>
      </c>
      <c r="B183" s="85" t="s">
        <v>634</v>
      </c>
      <c r="C183" s="86">
        <v>44789</v>
      </c>
      <c r="D183" s="86">
        <v>44562</v>
      </c>
      <c r="E183" s="86">
        <v>45291</v>
      </c>
      <c r="F183" s="85">
        <v>16</v>
      </c>
      <c r="G183" s="85" t="s">
        <v>635</v>
      </c>
      <c r="H183" s="85" t="s">
        <v>627</v>
      </c>
      <c r="I183" s="85" t="s">
        <v>636</v>
      </c>
      <c r="J183" s="83">
        <v>550000</v>
      </c>
      <c r="K183" s="83">
        <v>379801.63</v>
      </c>
      <c r="L183" s="87">
        <v>467500</v>
      </c>
      <c r="M183" s="87">
        <v>322831.38</v>
      </c>
      <c r="N183" s="87"/>
      <c r="O183" s="87"/>
      <c r="P183" s="87"/>
      <c r="Q183" s="87"/>
      <c r="R183" s="87"/>
      <c r="S183" s="87"/>
      <c r="T183" s="87">
        <v>82500</v>
      </c>
      <c r="U183" s="87">
        <v>56970.25</v>
      </c>
      <c r="V183" s="87"/>
      <c r="W183" s="87"/>
      <c r="X183" s="87"/>
      <c r="Y183" s="87"/>
      <c r="Z183" s="87"/>
      <c r="AA183" s="87"/>
      <c r="AB183" s="87"/>
      <c r="AC183" s="88"/>
    </row>
    <row r="184" spans="1:29" ht="80" x14ac:dyDescent="0.25">
      <c r="A184" s="85" t="s">
        <v>637</v>
      </c>
      <c r="B184" s="85" t="s">
        <v>638</v>
      </c>
      <c r="C184" s="86">
        <v>44830</v>
      </c>
      <c r="D184" s="86">
        <v>44562</v>
      </c>
      <c r="E184" s="86">
        <v>45291</v>
      </c>
      <c r="F184" s="85">
        <v>15</v>
      </c>
      <c r="G184" s="85" t="s">
        <v>639</v>
      </c>
      <c r="H184" s="85" t="s">
        <v>627</v>
      </c>
      <c r="I184" s="85" t="s">
        <v>640</v>
      </c>
      <c r="J184" s="83">
        <v>549999.42000000004</v>
      </c>
      <c r="K184" s="83">
        <v>664999.48</v>
      </c>
      <c r="L184" s="87">
        <v>467499.5</v>
      </c>
      <c r="M184" s="87">
        <v>565249.55000000005</v>
      </c>
      <c r="N184" s="87"/>
      <c r="O184" s="87"/>
      <c r="P184" s="87"/>
      <c r="Q184" s="87"/>
      <c r="R184" s="87"/>
      <c r="S184" s="87"/>
      <c r="T184" s="87">
        <v>82499.92</v>
      </c>
      <c r="U184" s="87">
        <v>99749.93</v>
      </c>
      <c r="V184" s="87"/>
      <c r="W184" s="87"/>
      <c r="X184" s="87"/>
      <c r="Y184" s="87"/>
      <c r="Z184" s="87"/>
      <c r="AA184" s="87"/>
      <c r="AB184" s="87"/>
      <c r="AC184" s="88"/>
    </row>
    <row r="185" spans="1:29" ht="110" x14ac:dyDescent="0.25">
      <c r="A185" s="85" t="s">
        <v>641</v>
      </c>
      <c r="B185" s="85" t="s">
        <v>642</v>
      </c>
      <c r="C185" s="86">
        <v>44804</v>
      </c>
      <c r="D185" s="86">
        <v>44562</v>
      </c>
      <c r="E185" s="86">
        <v>45291</v>
      </c>
      <c r="F185" s="85">
        <v>15</v>
      </c>
      <c r="G185" s="85" t="s">
        <v>643</v>
      </c>
      <c r="H185" s="85" t="s">
        <v>627</v>
      </c>
      <c r="I185" s="85" t="s">
        <v>644</v>
      </c>
      <c r="J185" s="83">
        <v>549999.99</v>
      </c>
      <c r="K185" s="83">
        <v>442886.21</v>
      </c>
      <c r="L185" s="87">
        <v>467499.99</v>
      </c>
      <c r="M185" s="87">
        <v>376453.28</v>
      </c>
      <c r="N185" s="87"/>
      <c r="O185" s="87"/>
      <c r="P185" s="87"/>
      <c r="Q185" s="87"/>
      <c r="R185" s="87"/>
      <c r="S185" s="87"/>
      <c r="T185" s="87">
        <v>82500</v>
      </c>
      <c r="U185" s="87">
        <v>66432.929999999993</v>
      </c>
      <c r="V185" s="87"/>
      <c r="W185" s="87"/>
      <c r="X185" s="87"/>
      <c r="Y185" s="87"/>
      <c r="Z185" s="87"/>
      <c r="AA185" s="87"/>
      <c r="AB185" s="87"/>
      <c r="AC185" s="88"/>
    </row>
    <row r="186" spans="1:29" ht="120" x14ac:dyDescent="0.25">
      <c r="A186" s="85" t="s">
        <v>645</v>
      </c>
      <c r="B186" s="85" t="s">
        <v>646</v>
      </c>
      <c r="C186" s="86">
        <v>44838</v>
      </c>
      <c r="D186" s="86">
        <v>44562</v>
      </c>
      <c r="E186" s="86">
        <v>45291</v>
      </c>
      <c r="F186" s="85">
        <v>15</v>
      </c>
      <c r="G186" s="85" t="s">
        <v>647</v>
      </c>
      <c r="H186" s="85" t="s">
        <v>627</v>
      </c>
      <c r="I186" s="85" t="s">
        <v>648</v>
      </c>
      <c r="J186" s="83">
        <v>550000</v>
      </c>
      <c r="K186" s="83">
        <v>312790.53000000003</v>
      </c>
      <c r="L186" s="87">
        <v>467500</v>
      </c>
      <c r="M186" s="87">
        <v>265871.96000000002</v>
      </c>
      <c r="N186" s="87"/>
      <c r="O186" s="87"/>
      <c r="P186" s="87"/>
      <c r="Q186" s="87"/>
      <c r="R186" s="87"/>
      <c r="S186" s="87"/>
      <c r="T186" s="87">
        <v>82500</v>
      </c>
      <c r="U186" s="87">
        <v>46918.57</v>
      </c>
      <c r="V186" s="87"/>
      <c r="W186" s="87"/>
      <c r="X186" s="87"/>
      <c r="Y186" s="87"/>
      <c r="Z186" s="87"/>
      <c r="AA186" s="87"/>
      <c r="AB186" s="87"/>
      <c r="AC186" s="88"/>
    </row>
    <row r="187" spans="1:29" ht="140" x14ac:dyDescent="0.25">
      <c r="A187" s="85" t="s">
        <v>649</v>
      </c>
      <c r="B187" s="85" t="s">
        <v>650</v>
      </c>
      <c r="C187" s="86">
        <v>44797</v>
      </c>
      <c r="D187" s="86">
        <v>44562</v>
      </c>
      <c r="E187" s="86">
        <v>45291</v>
      </c>
      <c r="F187" s="85">
        <v>15</v>
      </c>
      <c r="G187" s="85" t="s">
        <v>651</v>
      </c>
      <c r="H187" s="85" t="s">
        <v>627</v>
      </c>
      <c r="I187" s="85" t="s">
        <v>652</v>
      </c>
      <c r="J187" s="83">
        <v>550000</v>
      </c>
      <c r="K187" s="83">
        <v>495000</v>
      </c>
      <c r="L187" s="87">
        <v>467500</v>
      </c>
      <c r="M187" s="87">
        <v>420750</v>
      </c>
      <c r="N187" s="87"/>
      <c r="O187" s="87"/>
      <c r="P187" s="87"/>
      <c r="Q187" s="87"/>
      <c r="R187" s="87"/>
      <c r="S187" s="87"/>
      <c r="T187" s="87">
        <v>82500</v>
      </c>
      <c r="U187" s="87">
        <v>74250</v>
      </c>
      <c r="V187" s="87"/>
      <c r="W187" s="87"/>
      <c r="X187" s="87"/>
      <c r="Y187" s="87"/>
      <c r="Z187" s="87"/>
      <c r="AA187" s="87"/>
      <c r="AB187" s="87"/>
      <c r="AC187" s="88"/>
    </row>
    <row r="188" spans="1:29" ht="120" x14ac:dyDescent="0.25">
      <c r="A188" s="85" t="s">
        <v>653</v>
      </c>
      <c r="B188" s="85" t="s">
        <v>654</v>
      </c>
      <c r="C188" s="86">
        <v>44827</v>
      </c>
      <c r="D188" s="86">
        <v>44562</v>
      </c>
      <c r="E188" s="86">
        <v>45291</v>
      </c>
      <c r="F188" s="85">
        <v>15</v>
      </c>
      <c r="G188" s="85" t="s">
        <v>655</v>
      </c>
      <c r="H188" s="85" t="s">
        <v>627</v>
      </c>
      <c r="I188" s="85" t="s">
        <v>656</v>
      </c>
      <c r="J188" s="83">
        <v>549999.99</v>
      </c>
      <c r="K188" s="83">
        <v>450093.77</v>
      </c>
      <c r="L188" s="87">
        <v>467499.99</v>
      </c>
      <c r="M188" s="87">
        <v>382579.71</v>
      </c>
      <c r="N188" s="87"/>
      <c r="O188" s="87"/>
      <c r="P188" s="87"/>
      <c r="Q188" s="87"/>
      <c r="R188" s="87"/>
      <c r="S188" s="87"/>
      <c r="T188" s="87">
        <v>82500</v>
      </c>
      <c r="U188" s="87">
        <v>67514.06</v>
      </c>
      <c r="V188" s="87"/>
      <c r="W188" s="87"/>
      <c r="X188" s="87"/>
      <c r="Y188" s="87"/>
      <c r="Z188" s="87"/>
      <c r="AA188" s="87"/>
      <c r="AB188" s="87"/>
      <c r="AC188" s="88"/>
    </row>
    <row r="189" spans="1:29" ht="140" x14ac:dyDescent="0.25">
      <c r="A189" s="85" t="s">
        <v>2516</v>
      </c>
      <c r="B189" s="85" t="s">
        <v>2517</v>
      </c>
      <c r="C189" s="86">
        <v>45118</v>
      </c>
      <c r="D189" s="86">
        <v>44835</v>
      </c>
      <c r="E189" s="86">
        <v>45291</v>
      </c>
      <c r="F189" s="85">
        <v>6</v>
      </c>
      <c r="G189" s="85" t="s">
        <v>2518</v>
      </c>
      <c r="H189" s="85" t="s">
        <v>627</v>
      </c>
      <c r="I189" s="85" t="s">
        <v>2519</v>
      </c>
      <c r="J189" s="83">
        <v>17325.63</v>
      </c>
      <c r="K189" s="83">
        <v>0</v>
      </c>
      <c r="L189" s="87">
        <v>13793.8</v>
      </c>
      <c r="M189" s="87"/>
      <c r="N189" s="87"/>
      <c r="O189" s="87"/>
      <c r="P189" s="87"/>
      <c r="Q189" s="87"/>
      <c r="R189" s="87"/>
      <c r="S189" s="87"/>
      <c r="T189" s="87">
        <v>3531.83</v>
      </c>
      <c r="U189" s="87"/>
      <c r="V189" s="87"/>
      <c r="W189" s="87"/>
      <c r="X189" s="87"/>
      <c r="Y189" s="87"/>
      <c r="Z189" s="87"/>
      <c r="AA189" s="87"/>
      <c r="AB189" s="87"/>
      <c r="AC189" s="88"/>
    </row>
    <row r="190" spans="1:29" ht="100" x14ac:dyDescent="0.25">
      <c r="A190" s="85" t="s">
        <v>2520</v>
      </c>
      <c r="B190" s="85" t="s">
        <v>2521</v>
      </c>
      <c r="C190" s="86">
        <v>45113</v>
      </c>
      <c r="D190" s="86">
        <v>44835</v>
      </c>
      <c r="E190" s="86">
        <v>45291</v>
      </c>
      <c r="F190" s="85">
        <v>6</v>
      </c>
      <c r="G190" s="85" t="s">
        <v>2522</v>
      </c>
      <c r="H190" s="85" t="s">
        <v>627</v>
      </c>
      <c r="I190" s="85" t="s">
        <v>2523</v>
      </c>
      <c r="J190" s="83">
        <v>38734.22</v>
      </c>
      <c r="K190" s="83">
        <v>16013.75</v>
      </c>
      <c r="L190" s="87">
        <v>30838.240000000002</v>
      </c>
      <c r="M190" s="87">
        <v>12749.34</v>
      </c>
      <c r="N190" s="87"/>
      <c r="O190" s="87"/>
      <c r="P190" s="87"/>
      <c r="Q190" s="87"/>
      <c r="R190" s="87"/>
      <c r="S190" s="87"/>
      <c r="T190" s="87">
        <v>7895.98</v>
      </c>
      <c r="U190" s="87">
        <v>3264.41</v>
      </c>
      <c r="V190" s="87"/>
      <c r="W190" s="87"/>
      <c r="X190" s="87"/>
      <c r="Y190" s="87"/>
      <c r="Z190" s="87"/>
      <c r="AA190" s="87"/>
      <c r="AB190" s="87"/>
      <c r="AC190" s="88"/>
    </row>
    <row r="191" spans="1:29" ht="80" x14ac:dyDescent="0.25">
      <c r="A191" s="85" t="s">
        <v>657</v>
      </c>
      <c r="B191" s="85" t="s">
        <v>658</v>
      </c>
      <c r="C191" s="86">
        <v>42557</v>
      </c>
      <c r="D191" s="86">
        <v>42557</v>
      </c>
      <c r="E191" s="86">
        <v>45291</v>
      </c>
      <c r="F191" s="85">
        <v>90</v>
      </c>
      <c r="G191" s="85" t="s">
        <v>111</v>
      </c>
      <c r="H191" s="85" t="s">
        <v>659</v>
      </c>
      <c r="I191" s="85" t="s">
        <v>660</v>
      </c>
      <c r="J191" s="83">
        <v>49712371.479999997</v>
      </c>
      <c r="K191" s="83">
        <v>44741134.280000001</v>
      </c>
      <c r="L191" s="87">
        <v>42255515.710000001</v>
      </c>
      <c r="M191" s="87">
        <v>38029964.140000001</v>
      </c>
      <c r="N191" s="87"/>
      <c r="O191" s="87"/>
      <c r="P191" s="87"/>
      <c r="Q191" s="87"/>
      <c r="R191" s="87"/>
      <c r="S191" s="87"/>
      <c r="T191" s="87"/>
      <c r="U191" s="87"/>
      <c r="V191" s="87"/>
      <c r="W191" s="87"/>
      <c r="X191" s="87"/>
      <c r="Y191" s="87"/>
      <c r="Z191" s="87"/>
      <c r="AA191" s="87"/>
      <c r="AB191" s="87">
        <v>7456855.7699999996</v>
      </c>
      <c r="AC191" s="88">
        <v>6711170.1399999997</v>
      </c>
    </row>
    <row r="192" spans="1:29" ht="90" x14ac:dyDescent="0.25">
      <c r="A192" s="85" t="s">
        <v>661</v>
      </c>
      <c r="B192" s="85" t="s">
        <v>662</v>
      </c>
      <c r="C192" s="86">
        <v>43118</v>
      </c>
      <c r="D192" s="86">
        <v>43118</v>
      </c>
      <c r="E192" s="86">
        <v>45277</v>
      </c>
      <c r="F192" s="85">
        <v>71</v>
      </c>
      <c r="G192" s="85" t="s">
        <v>111</v>
      </c>
      <c r="H192" s="85" t="s">
        <v>18</v>
      </c>
      <c r="I192" s="85" t="s">
        <v>603</v>
      </c>
      <c r="J192" s="83">
        <v>4130000</v>
      </c>
      <c r="K192" s="83">
        <v>2397190.9300000002</v>
      </c>
      <c r="L192" s="87">
        <v>3510500</v>
      </c>
      <c r="M192" s="87">
        <v>2037612.3</v>
      </c>
      <c r="N192" s="87"/>
      <c r="O192" s="87"/>
      <c r="P192" s="87"/>
      <c r="Q192" s="87"/>
      <c r="R192" s="87"/>
      <c r="S192" s="87"/>
      <c r="T192" s="87">
        <v>619500</v>
      </c>
      <c r="U192" s="87">
        <v>359578.63</v>
      </c>
      <c r="V192" s="87"/>
      <c r="W192" s="87"/>
      <c r="X192" s="87"/>
      <c r="Y192" s="87"/>
      <c r="Z192" s="87"/>
      <c r="AA192" s="87"/>
      <c r="AB192" s="87"/>
      <c r="AC192" s="88"/>
    </row>
    <row r="193" spans="1:29" ht="110" x14ac:dyDescent="0.25">
      <c r="A193" s="85" t="s">
        <v>663</v>
      </c>
      <c r="B193" s="85" t="s">
        <v>664</v>
      </c>
      <c r="C193" s="86">
        <v>43248</v>
      </c>
      <c r="D193" s="86">
        <v>43248</v>
      </c>
      <c r="E193" s="86">
        <v>44892</v>
      </c>
      <c r="F193" s="85">
        <v>54</v>
      </c>
      <c r="G193" s="85" t="s">
        <v>111</v>
      </c>
      <c r="H193" s="85" t="s">
        <v>18</v>
      </c>
      <c r="I193" s="85" t="s">
        <v>665</v>
      </c>
      <c r="J193" s="83">
        <v>5000000</v>
      </c>
      <c r="K193" s="83">
        <v>3919205.15</v>
      </c>
      <c r="L193" s="87">
        <v>4250000</v>
      </c>
      <c r="M193" s="87">
        <v>3331324.39</v>
      </c>
      <c r="N193" s="87"/>
      <c r="O193" s="87"/>
      <c r="P193" s="87"/>
      <c r="Q193" s="87"/>
      <c r="R193" s="87"/>
      <c r="S193" s="87"/>
      <c r="T193" s="87">
        <v>750000</v>
      </c>
      <c r="U193" s="87">
        <v>587880.76</v>
      </c>
      <c r="V193" s="87"/>
      <c r="W193" s="87"/>
      <c r="X193" s="87"/>
      <c r="Y193" s="87"/>
      <c r="Z193" s="87"/>
      <c r="AA193" s="87"/>
      <c r="AB193" s="87"/>
      <c r="AC193" s="88"/>
    </row>
    <row r="194" spans="1:29" ht="100" x14ac:dyDescent="0.25">
      <c r="A194" s="85" t="s">
        <v>666</v>
      </c>
      <c r="B194" s="85" t="s">
        <v>667</v>
      </c>
      <c r="C194" s="86">
        <v>43564</v>
      </c>
      <c r="D194" s="86">
        <v>43564</v>
      </c>
      <c r="E194" s="86">
        <v>45275</v>
      </c>
      <c r="F194" s="85">
        <v>57</v>
      </c>
      <c r="G194" s="85" t="s">
        <v>111</v>
      </c>
      <c r="H194" s="85" t="s">
        <v>18</v>
      </c>
      <c r="I194" s="85" t="s">
        <v>668</v>
      </c>
      <c r="J194" s="83">
        <v>4530000</v>
      </c>
      <c r="K194" s="83">
        <v>4418100.68</v>
      </c>
      <c r="L194" s="87">
        <v>3850500</v>
      </c>
      <c r="M194" s="87">
        <v>3755385.57</v>
      </c>
      <c r="N194" s="87"/>
      <c r="O194" s="87"/>
      <c r="P194" s="87"/>
      <c r="Q194" s="87"/>
      <c r="R194" s="87"/>
      <c r="S194" s="87"/>
      <c r="T194" s="87">
        <v>679500</v>
      </c>
      <c r="U194" s="87">
        <v>662715.11</v>
      </c>
      <c r="V194" s="87"/>
      <c r="W194" s="87"/>
      <c r="X194" s="87"/>
      <c r="Y194" s="87"/>
      <c r="Z194" s="87"/>
      <c r="AA194" s="87"/>
      <c r="AB194" s="87"/>
      <c r="AC194" s="88"/>
    </row>
    <row r="195" spans="1:29" ht="60" x14ac:dyDescent="0.25">
      <c r="A195" s="85" t="s">
        <v>669</v>
      </c>
      <c r="B195" s="85" t="s">
        <v>670</v>
      </c>
      <c r="C195" s="86">
        <v>43679</v>
      </c>
      <c r="D195" s="86">
        <v>43679</v>
      </c>
      <c r="E195" s="86">
        <v>45261</v>
      </c>
      <c r="F195" s="85">
        <v>52</v>
      </c>
      <c r="G195" s="85" t="s">
        <v>111</v>
      </c>
      <c r="H195" s="85" t="s">
        <v>18</v>
      </c>
      <c r="I195" s="85" t="s">
        <v>448</v>
      </c>
      <c r="J195" s="83">
        <v>3499978.63</v>
      </c>
      <c r="K195" s="83">
        <v>1515215.99</v>
      </c>
      <c r="L195" s="87">
        <v>2974981.83</v>
      </c>
      <c r="M195" s="87">
        <v>1287933.6000000001</v>
      </c>
      <c r="N195" s="87"/>
      <c r="O195" s="87"/>
      <c r="P195" s="87"/>
      <c r="Q195" s="87"/>
      <c r="R195" s="87"/>
      <c r="S195" s="87"/>
      <c r="T195" s="87">
        <v>524996.80000000005</v>
      </c>
      <c r="U195" s="87">
        <v>227282.39</v>
      </c>
      <c r="V195" s="87"/>
      <c r="W195" s="87"/>
      <c r="X195" s="87"/>
      <c r="Y195" s="87"/>
      <c r="Z195" s="87"/>
      <c r="AA195" s="87"/>
      <c r="AB195" s="87"/>
      <c r="AC195" s="88"/>
    </row>
    <row r="196" spans="1:29" ht="100" x14ac:dyDescent="0.25">
      <c r="A196" s="85" t="s">
        <v>671</v>
      </c>
      <c r="B196" s="85" t="s">
        <v>672</v>
      </c>
      <c r="C196" s="86">
        <v>43672</v>
      </c>
      <c r="D196" s="86">
        <v>43794</v>
      </c>
      <c r="E196" s="86">
        <v>45284</v>
      </c>
      <c r="F196" s="85">
        <v>49</v>
      </c>
      <c r="G196" s="85" t="s">
        <v>111</v>
      </c>
      <c r="H196" s="85" t="s">
        <v>18</v>
      </c>
      <c r="I196" s="85" t="s">
        <v>601</v>
      </c>
      <c r="J196" s="83">
        <v>5453319.3499999996</v>
      </c>
      <c r="K196" s="83">
        <v>3929424.84</v>
      </c>
      <c r="L196" s="87">
        <v>4635321.45</v>
      </c>
      <c r="M196" s="87">
        <v>3340011.11</v>
      </c>
      <c r="N196" s="87"/>
      <c r="O196" s="87"/>
      <c r="P196" s="87"/>
      <c r="Q196" s="87"/>
      <c r="R196" s="87"/>
      <c r="S196" s="87"/>
      <c r="T196" s="87">
        <v>817997.9</v>
      </c>
      <c r="U196" s="87">
        <v>589413.73</v>
      </c>
      <c r="V196" s="87"/>
      <c r="W196" s="87"/>
      <c r="X196" s="87"/>
      <c r="Y196" s="87"/>
      <c r="Z196" s="87"/>
      <c r="AA196" s="87"/>
      <c r="AB196" s="87"/>
      <c r="AC196" s="88"/>
    </row>
    <row r="197" spans="1:29" ht="60" x14ac:dyDescent="0.25">
      <c r="A197" s="85" t="s">
        <v>673</v>
      </c>
      <c r="B197" s="85" t="s">
        <v>674</v>
      </c>
      <c r="C197" s="86">
        <v>43776</v>
      </c>
      <c r="D197" s="86">
        <v>43776</v>
      </c>
      <c r="E197" s="86">
        <v>44871</v>
      </c>
      <c r="F197" s="85">
        <v>36</v>
      </c>
      <c r="G197" s="85" t="s">
        <v>111</v>
      </c>
      <c r="H197" s="85" t="s">
        <v>18</v>
      </c>
      <c r="I197" s="85" t="s">
        <v>675</v>
      </c>
      <c r="J197" s="83">
        <v>1300000</v>
      </c>
      <c r="K197" s="83">
        <v>950346.64</v>
      </c>
      <c r="L197" s="87">
        <v>1105000</v>
      </c>
      <c r="M197" s="87">
        <v>807794.65</v>
      </c>
      <c r="N197" s="87"/>
      <c r="O197" s="87"/>
      <c r="P197" s="87"/>
      <c r="Q197" s="87"/>
      <c r="R197" s="87"/>
      <c r="S197" s="87"/>
      <c r="T197" s="87">
        <v>195000</v>
      </c>
      <c r="U197" s="87">
        <v>142551.99</v>
      </c>
      <c r="V197" s="87"/>
      <c r="W197" s="87"/>
      <c r="X197" s="87"/>
      <c r="Y197" s="87"/>
      <c r="Z197" s="87"/>
      <c r="AA197" s="87"/>
      <c r="AB197" s="87"/>
      <c r="AC197" s="88"/>
    </row>
    <row r="198" spans="1:29" ht="40" x14ac:dyDescent="0.25">
      <c r="A198" s="85" t="s">
        <v>676</v>
      </c>
      <c r="B198" s="85" t="s">
        <v>677</v>
      </c>
      <c r="C198" s="86">
        <v>43795</v>
      </c>
      <c r="D198" s="86">
        <v>43795</v>
      </c>
      <c r="E198" s="86">
        <v>44890</v>
      </c>
      <c r="F198" s="85">
        <v>36</v>
      </c>
      <c r="G198" s="85" t="s">
        <v>111</v>
      </c>
      <c r="H198" s="85" t="s">
        <v>18</v>
      </c>
      <c r="I198" s="85" t="s">
        <v>678</v>
      </c>
      <c r="J198" s="83">
        <v>3075000</v>
      </c>
      <c r="K198" s="83">
        <v>3066221.7</v>
      </c>
      <c r="L198" s="87">
        <v>2613750</v>
      </c>
      <c r="M198" s="87">
        <v>2606288.46</v>
      </c>
      <c r="N198" s="87"/>
      <c r="O198" s="87"/>
      <c r="P198" s="87"/>
      <c r="Q198" s="87"/>
      <c r="R198" s="87"/>
      <c r="S198" s="87"/>
      <c r="T198" s="87">
        <v>461250</v>
      </c>
      <c r="U198" s="87">
        <v>459933.24</v>
      </c>
      <c r="V198" s="87"/>
      <c r="W198" s="87"/>
      <c r="X198" s="87"/>
      <c r="Y198" s="87"/>
      <c r="Z198" s="87"/>
      <c r="AA198" s="87"/>
      <c r="AB198" s="87"/>
      <c r="AC198" s="88"/>
    </row>
    <row r="199" spans="1:29" ht="170" x14ac:dyDescent="0.25">
      <c r="A199" s="85" t="s">
        <v>679</v>
      </c>
      <c r="B199" s="85" t="s">
        <v>21</v>
      </c>
      <c r="C199" s="86">
        <v>43868</v>
      </c>
      <c r="D199" s="86">
        <v>43868</v>
      </c>
      <c r="E199" s="86">
        <v>45275</v>
      </c>
      <c r="F199" s="85">
        <v>47</v>
      </c>
      <c r="G199" s="85" t="s">
        <v>111</v>
      </c>
      <c r="H199" s="85" t="s">
        <v>18</v>
      </c>
      <c r="I199" s="85" t="s">
        <v>680</v>
      </c>
      <c r="J199" s="83">
        <v>3300000</v>
      </c>
      <c r="K199" s="83">
        <v>2519448.08</v>
      </c>
      <c r="L199" s="87">
        <v>2805000</v>
      </c>
      <c r="M199" s="87">
        <v>2141530.88</v>
      </c>
      <c r="N199" s="87"/>
      <c r="O199" s="87"/>
      <c r="P199" s="87"/>
      <c r="Q199" s="87"/>
      <c r="R199" s="87"/>
      <c r="S199" s="87"/>
      <c r="T199" s="87">
        <v>495000</v>
      </c>
      <c r="U199" s="87">
        <v>377917.2</v>
      </c>
      <c r="V199" s="87"/>
      <c r="W199" s="87"/>
      <c r="X199" s="87"/>
      <c r="Y199" s="87"/>
      <c r="Z199" s="87"/>
      <c r="AA199" s="87"/>
      <c r="AB199" s="87"/>
      <c r="AC199" s="88"/>
    </row>
    <row r="200" spans="1:29" ht="70" x14ac:dyDescent="0.25">
      <c r="A200" s="85" t="s">
        <v>681</v>
      </c>
      <c r="B200" s="85" t="s">
        <v>682</v>
      </c>
      <c r="C200" s="86">
        <v>44013</v>
      </c>
      <c r="D200" s="86">
        <v>44013</v>
      </c>
      <c r="E200" s="86">
        <v>45275</v>
      </c>
      <c r="F200" s="85">
        <v>42</v>
      </c>
      <c r="G200" s="85" t="s">
        <v>111</v>
      </c>
      <c r="H200" s="85" t="s">
        <v>18</v>
      </c>
      <c r="I200" s="85" t="s">
        <v>603</v>
      </c>
      <c r="J200" s="83">
        <v>1035419</v>
      </c>
      <c r="K200" s="83">
        <v>406068.96</v>
      </c>
      <c r="L200" s="87">
        <v>880106.15</v>
      </c>
      <c r="M200" s="87">
        <v>345158.62</v>
      </c>
      <c r="N200" s="87"/>
      <c r="O200" s="87"/>
      <c r="P200" s="87"/>
      <c r="Q200" s="87"/>
      <c r="R200" s="87"/>
      <c r="S200" s="87"/>
      <c r="T200" s="87">
        <v>155312.85</v>
      </c>
      <c r="U200" s="87">
        <v>60910.34</v>
      </c>
      <c r="V200" s="87"/>
      <c r="W200" s="87"/>
      <c r="X200" s="87"/>
      <c r="Y200" s="87"/>
      <c r="Z200" s="87"/>
      <c r="AA200" s="87"/>
      <c r="AB200" s="87"/>
      <c r="AC200" s="88"/>
    </row>
    <row r="201" spans="1:29" ht="70" x14ac:dyDescent="0.25">
      <c r="A201" s="85" t="s">
        <v>683</v>
      </c>
      <c r="B201" s="85" t="s">
        <v>684</v>
      </c>
      <c r="C201" s="86">
        <v>43935</v>
      </c>
      <c r="D201" s="86">
        <v>43935</v>
      </c>
      <c r="E201" s="86">
        <v>45029</v>
      </c>
      <c r="F201" s="85">
        <v>36</v>
      </c>
      <c r="G201" s="85" t="s">
        <v>111</v>
      </c>
      <c r="H201" s="85" t="s">
        <v>18</v>
      </c>
      <c r="I201" s="85" t="s">
        <v>665</v>
      </c>
      <c r="J201" s="83">
        <v>3800000</v>
      </c>
      <c r="K201" s="83">
        <v>45496</v>
      </c>
      <c r="L201" s="87">
        <v>3230000</v>
      </c>
      <c r="M201" s="87">
        <v>38671.599999999999</v>
      </c>
      <c r="N201" s="87"/>
      <c r="O201" s="87"/>
      <c r="P201" s="87"/>
      <c r="Q201" s="87"/>
      <c r="R201" s="87"/>
      <c r="S201" s="87"/>
      <c r="T201" s="87">
        <v>570000</v>
      </c>
      <c r="U201" s="87">
        <v>6824.4</v>
      </c>
      <c r="V201" s="87"/>
      <c r="W201" s="87"/>
      <c r="X201" s="87"/>
      <c r="Y201" s="87"/>
      <c r="Z201" s="87"/>
      <c r="AA201" s="87"/>
      <c r="AB201" s="87"/>
      <c r="AC201" s="88"/>
    </row>
    <row r="202" spans="1:29" ht="130" x14ac:dyDescent="0.25">
      <c r="A202" s="85" t="s">
        <v>685</v>
      </c>
      <c r="B202" s="85" t="s">
        <v>19</v>
      </c>
      <c r="C202" s="86">
        <v>44019</v>
      </c>
      <c r="D202" s="86">
        <v>44019</v>
      </c>
      <c r="E202" s="86">
        <v>45266</v>
      </c>
      <c r="F202" s="85">
        <v>41</v>
      </c>
      <c r="G202" s="85" t="s">
        <v>111</v>
      </c>
      <c r="H202" s="85" t="s">
        <v>18</v>
      </c>
      <c r="I202" s="85" t="s">
        <v>686</v>
      </c>
      <c r="J202" s="83">
        <v>6196160</v>
      </c>
      <c r="K202" s="83">
        <v>1826641.37</v>
      </c>
      <c r="L202" s="87">
        <v>5266736</v>
      </c>
      <c r="M202" s="87">
        <v>1552645.17</v>
      </c>
      <c r="N202" s="87"/>
      <c r="O202" s="87"/>
      <c r="P202" s="87"/>
      <c r="Q202" s="87"/>
      <c r="R202" s="87"/>
      <c r="S202" s="87"/>
      <c r="T202" s="87">
        <v>929424</v>
      </c>
      <c r="U202" s="87">
        <v>273996.2</v>
      </c>
      <c r="V202" s="87"/>
      <c r="W202" s="87"/>
      <c r="X202" s="87"/>
      <c r="Y202" s="87"/>
      <c r="Z202" s="87"/>
      <c r="AA202" s="87"/>
      <c r="AB202" s="87"/>
      <c r="AC202" s="88"/>
    </row>
    <row r="203" spans="1:29" ht="130" x14ac:dyDescent="0.25">
      <c r="A203" s="85" t="s">
        <v>687</v>
      </c>
      <c r="B203" s="85" t="s">
        <v>24</v>
      </c>
      <c r="C203" s="86">
        <v>44418</v>
      </c>
      <c r="D203" s="86">
        <v>44418</v>
      </c>
      <c r="E203" s="86">
        <v>45147</v>
      </c>
      <c r="F203" s="85">
        <v>24</v>
      </c>
      <c r="G203" s="85" t="s">
        <v>111</v>
      </c>
      <c r="H203" s="85" t="s">
        <v>18</v>
      </c>
      <c r="I203" s="85" t="s">
        <v>688</v>
      </c>
      <c r="J203" s="83">
        <v>2000000</v>
      </c>
      <c r="K203" s="83">
        <v>307253.19</v>
      </c>
      <c r="L203" s="87">
        <v>1700000</v>
      </c>
      <c r="M203" s="87">
        <v>261165.21</v>
      </c>
      <c r="N203" s="87"/>
      <c r="O203" s="87"/>
      <c r="P203" s="87"/>
      <c r="Q203" s="87"/>
      <c r="R203" s="87"/>
      <c r="S203" s="87"/>
      <c r="T203" s="87">
        <v>300000</v>
      </c>
      <c r="U203" s="87">
        <v>46087.98</v>
      </c>
      <c r="V203" s="87"/>
      <c r="W203" s="87"/>
      <c r="X203" s="87"/>
      <c r="Y203" s="87"/>
      <c r="Z203" s="87"/>
      <c r="AA203" s="87"/>
      <c r="AB203" s="87"/>
      <c r="AC203" s="88"/>
    </row>
    <row r="204" spans="1:29" ht="100" x14ac:dyDescent="0.25">
      <c r="A204" s="85" t="s">
        <v>689</v>
      </c>
      <c r="B204" s="85" t="s">
        <v>690</v>
      </c>
      <c r="C204" s="86">
        <v>44344</v>
      </c>
      <c r="D204" s="86">
        <v>44344</v>
      </c>
      <c r="E204" s="86">
        <v>45287</v>
      </c>
      <c r="F204" s="85">
        <v>31</v>
      </c>
      <c r="G204" s="85" t="s">
        <v>111</v>
      </c>
      <c r="H204" s="85" t="s">
        <v>18</v>
      </c>
      <c r="I204" s="85" t="s">
        <v>601</v>
      </c>
      <c r="J204" s="83">
        <v>6015518.7699999996</v>
      </c>
      <c r="K204" s="83">
        <v>1840197</v>
      </c>
      <c r="L204" s="87">
        <v>5113190.95</v>
      </c>
      <c r="M204" s="87">
        <v>1564167.45</v>
      </c>
      <c r="N204" s="87"/>
      <c r="O204" s="87"/>
      <c r="P204" s="87"/>
      <c r="Q204" s="87"/>
      <c r="R204" s="87"/>
      <c r="S204" s="87"/>
      <c r="T204" s="87">
        <v>902327.82</v>
      </c>
      <c r="U204" s="87">
        <v>276029.55</v>
      </c>
      <c r="V204" s="87"/>
      <c r="W204" s="87"/>
      <c r="X204" s="87"/>
      <c r="Y204" s="87"/>
      <c r="Z204" s="87"/>
      <c r="AA204" s="87"/>
      <c r="AB204" s="87"/>
      <c r="AC204" s="88"/>
    </row>
    <row r="205" spans="1:29" ht="150" x14ac:dyDescent="0.25">
      <c r="A205" s="85" t="s">
        <v>691</v>
      </c>
      <c r="B205" s="85" t="s">
        <v>692</v>
      </c>
      <c r="C205" s="86">
        <v>44362</v>
      </c>
      <c r="D205" s="86">
        <v>44362</v>
      </c>
      <c r="E205" s="86">
        <v>45274</v>
      </c>
      <c r="F205" s="85">
        <v>30</v>
      </c>
      <c r="G205" s="85" t="s">
        <v>111</v>
      </c>
      <c r="H205" s="85" t="s">
        <v>18</v>
      </c>
      <c r="I205" s="85" t="s">
        <v>601</v>
      </c>
      <c r="J205" s="83">
        <v>3694350</v>
      </c>
      <c r="K205" s="83">
        <v>1935673.29</v>
      </c>
      <c r="L205" s="87">
        <v>3140197.5</v>
      </c>
      <c r="M205" s="87">
        <v>1645322.31</v>
      </c>
      <c r="N205" s="87"/>
      <c r="O205" s="87"/>
      <c r="P205" s="87"/>
      <c r="Q205" s="87"/>
      <c r="R205" s="87"/>
      <c r="S205" s="87"/>
      <c r="T205" s="87">
        <v>552730.97</v>
      </c>
      <c r="U205" s="87">
        <v>289576.7</v>
      </c>
      <c r="V205" s="87">
        <v>284.31</v>
      </c>
      <c r="W205" s="87">
        <v>193.57</v>
      </c>
      <c r="X205" s="87">
        <v>1137.22</v>
      </c>
      <c r="Y205" s="87">
        <v>580.71</v>
      </c>
      <c r="Z205" s="87"/>
      <c r="AA205" s="87"/>
      <c r="AB205" s="87"/>
      <c r="AC205" s="88"/>
    </row>
    <row r="206" spans="1:29" ht="70" x14ac:dyDescent="0.25">
      <c r="A206" s="85" t="s">
        <v>693</v>
      </c>
      <c r="B206" s="85" t="s">
        <v>694</v>
      </c>
      <c r="C206" s="86">
        <v>44516</v>
      </c>
      <c r="D206" s="86">
        <v>44516</v>
      </c>
      <c r="E206" s="86">
        <v>45275</v>
      </c>
      <c r="F206" s="85">
        <v>25</v>
      </c>
      <c r="G206" s="85" t="s">
        <v>111</v>
      </c>
      <c r="H206" s="85" t="s">
        <v>18</v>
      </c>
      <c r="I206" s="85" t="s">
        <v>695</v>
      </c>
      <c r="J206" s="83">
        <v>3000000</v>
      </c>
      <c r="K206" s="83">
        <v>88106.33</v>
      </c>
      <c r="L206" s="87">
        <v>2550000</v>
      </c>
      <c r="M206" s="87">
        <v>74890.38</v>
      </c>
      <c r="N206" s="87"/>
      <c r="O206" s="87"/>
      <c r="P206" s="87"/>
      <c r="Q206" s="87"/>
      <c r="R206" s="87"/>
      <c r="S206" s="87"/>
      <c r="T206" s="87">
        <v>450000</v>
      </c>
      <c r="U206" s="87">
        <v>13215.95</v>
      </c>
      <c r="V206" s="87"/>
      <c r="W206" s="87"/>
      <c r="X206" s="87"/>
      <c r="Y206" s="87"/>
      <c r="Z206" s="87"/>
      <c r="AA206" s="87"/>
      <c r="AB206" s="87"/>
      <c r="AC206" s="88"/>
    </row>
    <row r="207" spans="1:29" ht="50" x14ac:dyDescent="0.25">
      <c r="A207" s="85" t="s">
        <v>696</v>
      </c>
      <c r="B207" s="85" t="s">
        <v>697</v>
      </c>
      <c r="C207" s="86">
        <v>44480</v>
      </c>
      <c r="D207" s="86">
        <v>44480</v>
      </c>
      <c r="E207" s="86">
        <v>45291</v>
      </c>
      <c r="F207" s="85">
        <v>27</v>
      </c>
      <c r="G207" s="85" t="s">
        <v>111</v>
      </c>
      <c r="H207" s="85" t="s">
        <v>18</v>
      </c>
      <c r="I207" s="85" t="s">
        <v>668</v>
      </c>
      <c r="J207" s="83">
        <v>2600000</v>
      </c>
      <c r="K207" s="83">
        <v>1644805.14</v>
      </c>
      <c r="L207" s="87">
        <v>2210000</v>
      </c>
      <c r="M207" s="87">
        <v>1398084.38</v>
      </c>
      <c r="N207" s="87"/>
      <c r="O207" s="87"/>
      <c r="P207" s="87"/>
      <c r="Q207" s="87"/>
      <c r="R207" s="87"/>
      <c r="S207" s="87"/>
      <c r="T207" s="87">
        <v>390000</v>
      </c>
      <c r="U207" s="87">
        <v>246720.76</v>
      </c>
      <c r="V207" s="87"/>
      <c r="W207" s="87"/>
      <c r="X207" s="87"/>
      <c r="Y207" s="87"/>
      <c r="Z207" s="87"/>
      <c r="AA207" s="87"/>
      <c r="AB207" s="87"/>
      <c r="AC207" s="88"/>
    </row>
    <row r="208" spans="1:29" ht="50" x14ac:dyDescent="0.25">
      <c r="A208" s="85" t="s">
        <v>698</v>
      </c>
      <c r="B208" s="85" t="s">
        <v>699</v>
      </c>
      <c r="C208" s="86">
        <v>44489</v>
      </c>
      <c r="D208" s="86">
        <v>44489</v>
      </c>
      <c r="E208" s="86">
        <v>45291</v>
      </c>
      <c r="F208" s="85">
        <v>27</v>
      </c>
      <c r="G208" s="85" t="s">
        <v>111</v>
      </c>
      <c r="H208" s="85" t="s">
        <v>18</v>
      </c>
      <c r="I208" s="85" t="s">
        <v>668</v>
      </c>
      <c r="J208" s="83">
        <v>3284600</v>
      </c>
      <c r="K208" s="83">
        <v>720935.83</v>
      </c>
      <c r="L208" s="87">
        <v>2791910</v>
      </c>
      <c r="M208" s="87">
        <v>612795.44999999995</v>
      </c>
      <c r="N208" s="87"/>
      <c r="O208" s="87"/>
      <c r="P208" s="87"/>
      <c r="Q208" s="87"/>
      <c r="R208" s="87"/>
      <c r="S208" s="87"/>
      <c r="T208" s="87">
        <v>492690</v>
      </c>
      <c r="U208" s="87">
        <v>108140.38</v>
      </c>
      <c r="V208" s="87"/>
      <c r="W208" s="87"/>
      <c r="X208" s="87"/>
      <c r="Y208" s="87"/>
      <c r="Z208" s="87"/>
      <c r="AA208" s="87"/>
      <c r="AB208" s="87"/>
      <c r="AC208" s="88"/>
    </row>
    <row r="209" spans="1:29" ht="80" x14ac:dyDescent="0.25">
      <c r="A209" s="85" t="s">
        <v>700</v>
      </c>
      <c r="B209" s="85" t="s">
        <v>701</v>
      </c>
      <c r="C209" s="86">
        <v>44547</v>
      </c>
      <c r="D209" s="86">
        <v>44547</v>
      </c>
      <c r="E209" s="86">
        <v>45032</v>
      </c>
      <c r="F209" s="85">
        <v>16</v>
      </c>
      <c r="G209" s="85" t="s">
        <v>111</v>
      </c>
      <c r="H209" s="85" t="s">
        <v>18</v>
      </c>
      <c r="I209" s="85" t="s">
        <v>508</v>
      </c>
      <c r="J209" s="83">
        <v>600000</v>
      </c>
      <c r="K209" s="83">
        <v>395376.47</v>
      </c>
      <c r="L209" s="87">
        <v>510000</v>
      </c>
      <c r="M209" s="87">
        <v>336070</v>
      </c>
      <c r="N209" s="87"/>
      <c r="O209" s="87"/>
      <c r="P209" s="87"/>
      <c r="Q209" s="87"/>
      <c r="R209" s="87"/>
      <c r="S209" s="87"/>
      <c r="T209" s="87">
        <v>90000</v>
      </c>
      <c r="U209" s="87">
        <v>59306.47</v>
      </c>
      <c r="V209" s="87"/>
      <c r="W209" s="87"/>
      <c r="X209" s="87"/>
      <c r="Y209" s="87"/>
      <c r="Z209" s="87"/>
      <c r="AA209" s="87"/>
      <c r="AB209" s="87"/>
      <c r="AC209" s="88"/>
    </row>
    <row r="210" spans="1:29" ht="110" x14ac:dyDescent="0.25">
      <c r="A210" s="85" t="s">
        <v>702</v>
      </c>
      <c r="B210" s="85" t="s">
        <v>703</v>
      </c>
      <c r="C210" s="86">
        <v>44259</v>
      </c>
      <c r="D210" s="86">
        <v>44259</v>
      </c>
      <c r="E210" s="86">
        <v>45291</v>
      </c>
      <c r="F210" s="85">
        <v>34</v>
      </c>
      <c r="G210" s="85" t="s">
        <v>111</v>
      </c>
      <c r="H210" s="85" t="s">
        <v>37</v>
      </c>
      <c r="I210" s="85" t="s">
        <v>704</v>
      </c>
      <c r="J210" s="83">
        <v>247000</v>
      </c>
      <c r="K210" s="83">
        <v>0</v>
      </c>
      <c r="L210" s="87">
        <v>100000</v>
      </c>
      <c r="M210" s="87"/>
      <c r="N210" s="87"/>
      <c r="O210" s="87"/>
      <c r="P210" s="87"/>
      <c r="Q210" s="87"/>
      <c r="R210" s="87"/>
      <c r="S210" s="87"/>
      <c r="T210" s="87"/>
      <c r="U210" s="87"/>
      <c r="V210" s="87"/>
      <c r="W210" s="87"/>
      <c r="X210" s="87"/>
      <c r="Y210" s="87"/>
      <c r="Z210" s="87"/>
      <c r="AA210" s="87"/>
      <c r="AB210" s="87">
        <v>147000</v>
      </c>
      <c r="AC210" s="88"/>
    </row>
    <row r="211" spans="1:29" ht="90" x14ac:dyDescent="0.25">
      <c r="A211" s="85" t="s">
        <v>705</v>
      </c>
      <c r="B211" s="85" t="s">
        <v>706</v>
      </c>
      <c r="C211" s="86">
        <v>44351</v>
      </c>
      <c r="D211" s="86">
        <v>44351</v>
      </c>
      <c r="E211" s="86">
        <v>45262</v>
      </c>
      <c r="F211" s="85">
        <v>30</v>
      </c>
      <c r="G211" s="85" t="s">
        <v>111</v>
      </c>
      <c r="H211" s="85" t="s">
        <v>37</v>
      </c>
      <c r="I211" s="85" t="s">
        <v>707</v>
      </c>
      <c r="J211" s="83">
        <v>153600</v>
      </c>
      <c r="K211" s="83">
        <v>0</v>
      </c>
      <c r="L211" s="87">
        <v>76800</v>
      </c>
      <c r="M211" s="87"/>
      <c r="N211" s="87"/>
      <c r="O211" s="87"/>
      <c r="P211" s="87"/>
      <c r="Q211" s="87"/>
      <c r="R211" s="87"/>
      <c r="S211" s="87"/>
      <c r="T211" s="87"/>
      <c r="U211" s="87"/>
      <c r="V211" s="87"/>
      <c r="W211" s="87"/>
      <c r="X211" s="87"/>
      <c r="Y211" s="87"/>
      <c r="Z211" s="87"/>
      <c r="AA211" s="87"/>
      <c r="AB211" s="87">
        <v>76800</v>
      </c>
      <c r="AC211" s="88"/>
    </row>
    <row r="212" spans="1:29" ht="70" x14ac:dyDescent="0.25">
      <c r="A212" s="85" t="s">
        <v>708</v>
      </c>
      <c r="B212" s="85" t="s">
        <v>709</v>
      </c>
      <c r="C212" s="86">
        <v>42719</v>
      </c>
      <c r="D212" s="86">
        <v>42719</v>
      </c>
      <c r="E212" s="86">
        <v>45291</v>
      </c>
      <c r="F212" s="85">
        <v>85</v>
      </c>
      <c r="G212" s="85" t="s">
        <v>710</v>
      </c>
      <c r="H212" s="85" t="s">
        <v>37</v>
      </c>
      <c r="I212" s="85" t="s">
        <v>711</v>
      </c>
      <c r="J212" s="83">
        <v>4123816.15</v>
      </c>
      <c r="K212" s="83">
        <v>3092862.11</v>
      </c>
      <c r="L212" s="87">
        <v>1165802.83</v>
      </c>
      <c r="M212" s="87">
        <v>874352.12</v>
      </c>
      <c r="N212" s="87"/>
      <c r="O212" s="87"/>
      <c r="P212" s="87"/>
      <c r="Q212" s="87"/>
      <c r="R212" s="87"/>
      <c r="S212" s="87"/>
      <c r="T212" s="87"/>
      <c r="U212" s="87"/>
      <c r="V212" s="87"/>
      <c r="W212" s="87"/>
      <c r="X212" s="87"/>
      <c r="Y212" s="87"/>
      <c r="Z212" s="87"/>
      <c r="AA212" s="87"/>
      <c r="AB212" s="87">
        <v>2958013.32</v>
      </c>
      <c r="AC212" s="88">
        <v>2218509.9900000002</v>
      </c>
    </row>
    <row r="213" spans="1:29" ht="100" x14ac:dyDescent="0.25">
      <c r="A213" s="85" t="s">
        <v>713</v>
      </c>
      <c r="B213" s="85" t="s">
        <v>714</v>
      </c>
      <c r="C213" s="86">
        <v>42790</v>
      </c>
      <c r="D213" s="86">
        <v>42790</v>
      </c>
      <c r="E213" s="86">
        <v>44250</v>
      </c>
      <c r="F213" s="85">
        <v>48</v>
      </c>
      <c r="G213" s="85" t="s">
        <v>715</v>
      </c>
      <c r="H213" s="85" t="s">
        <v>37</v>
      </c>
      <c r="I213" s="85" t="s">
        <v>716</v>
      </c>
      <c r="J213" s="83">
        <v>1075000</v>
      </c>
      <c r="K213" s="83">
        <v>33425</v>
      </c>
      <c r="L213" s="87">
        <v>483750</v>
      </c>
      <c r="M213" s="87">
        <v>21600</v>
      </c>
      <c r="N213" s="87"/>
      <c r="O213" s="87"/>
      <c r="P213" s="87"/>
      <c r="Q213" s="87"/>
      <c r="R213" s="87"/>
      <c r="S213" s="87"/>
      <c r="T213" s="87"/>
      <c r="U213" s="87"/>
      <c r="V213" s="87"/>
      <c r="W213" s="87"/>
      <c r="X213" s="87"/>
      <c r="Y213" s="87"/>
      <c r="Z213" s="87"/>
      <c r="AA213" s="87"/>
      <c r="AB213" s="87">
        <v>591250</v>
      </c>
      <c r="AC213" s="88">
        <v>11825</v>
      </c>
    </row>
    <row r="214" spans="1:29" ht="260" x14ac:dyDescent="0.25">
      <c r="A214" s="85" t="s">
        <v>717</v>
      </c>
      <c r="B214" s="85" t="s">
        <v>718</v>
      </c>
      <c r="C214" s="86">
        <v>42753</v>
      </c>
      <c r="D214" s="86">
        <v>42753</v>
      </c>
      <c r="E214" s="86">
        <v>43968</v>
      </c>
      <c r="F214" s="85">
        <v>40</v>
      </c>
      <c r="G214" s="85" t="s">
        <v>719</v>
      </c>
      <c r="H214" s="85" t="s">
        <v>37</v>
      </c>
      <c r="I214" s="85" t="s">
        <v>720</v>
      </c>
      <c r="J214" s="83">
        <v>1513355.62</v>
      </c>
      <c r="K214" s="83">
        <v>238353.51</v>
      </c>
      <c r="L214" s="87">
        <v>681010.03</v>
      </c>
      <c r="M214" s="87">
        <v>238353.51</v>
      </c>
      <c r="N214" s="87"/>
      <c r="O214" s="87"/>
      <c r="P214" s="87"/>
      <c r="Q214" s="87"/>
      <c r="R214" s="87"/>
      <c r="S214" s="87"/>
      <c r="T214" s="87"/>
      <c r="U214" s="87"/>
      <c r="V214" s="87"/>
      <c r="W214" s="87"/>
      <c r="X214" s="87"/>
      <c r="Y214" s="87"/>
      <c r="Z214" s="87"/>
      <c r="AA214" s="87"/>
      <c r="AB214" s="87">
        <v>832345.59</v>
      </c>
      <c r="AC214" s="88">
        <v>0</v>
      </c>
    </row>
    <row r="215" spans="1:29" ht="70" x14ac:dyDescent="0.25">
      <c r="A215" s="85" t="s">
        <v>721</v>
      </c>
      <c r="B215" s="85" t="s">
        <v>722</v>
      </c>
      <c r="C215" s="86">
        <v>42755</v>
      </c>
      <c r="D215" s="86">
        <v>42755</v>
      </c>
      <c r="E215" s="86">
        <v>45107</v>
      </c>
      <c r="F215" s="85">
        <v>78</v>
      </c>
      <c r="G215" s="85" t="s">
        <v>723</v>
      </c>
      <c r="H215" s="85" t="s">
        <v>37</v>
      </c>
      <c r="I215" s="85" t="s">
        <v>724</v>
      </c>
      <c r="J215" s="83">
        <v>3033789.97</v>
      </c>
      <c r="K215" s="83">
        <v>1440960.45</v>
      </c>
      <c r="L215" s="87">
        <v>1162851.69</v>
      </c>
      <c r="M215" s="87">
        <v>552320.13</v>
      </c>
      <c r="N215" s="87"/>
      <c r="O215" s="87"/>
      <c r="P215" s="87"/>
      <c r="Q215" s="87"/>
      <c r="R215" s="87"/>
      <c r="S215" s="87"/>
      <c r="T215" s="87"/>
      <c r="U215" s="87"/>
      <c r="V215" s="87"/>
      <c r="W215" s="87"/>
      <c r="X215" s="87"/>
      <c r="Y215" s="87"/>
      <c r="Z215" s="87"/>
      <c r="AA215" s="87"/>
      <c r="AB215" s="87">
        <v>1870938.28</v>
      </c>
      <c r="AC215" s="88">
        <v>888640.32</v>
      </c>
    </row>
    <row r="216" spans="1:29" ht="60" x14ac:dyDescent="0.25">
      <c r="A216" s="85" t="s">
        <v>725</v>
      </c>
      <c r="B216" s="85" t="s">
        <v>726</v>
      </c>
      <c r="C216" s="86">
        <v>42797</v>
      </c>
      <c r="D216" s="86">
        <v>42797</v>
      </c>
      <c r="E216" s="86">
        <v>44316</v>
      </c>
      <c r="F216" s="85">
        <v>50</v>
      </c>
      <c r="G216" s="85" t="s">
        <v>527</v>
      </c>
      <c r="H216" s="85" t="s">
        <v>37</v>
      </c>
      <c r="I216" s="85" t="s">
        <v>528</v>
      </c>
      <c r="J216" s="83">
        <v>2539184.46</v>
      </c>
      <c r="K216" s="83">
        <v>399000</v>
      </c>
      <c r="L216" s="87">
        <v>1142633.01</v>
      </c>
      <c r="M216" s="87">
        <v>399000</v>
      </c>
      <c r="N216" s="87"/>
      <c r="O216" s="87"/>
      <c r="P216" s="87"/>
      <c r="Q216" s="87"/>
      <c r="R216" s="87"/>
      <c r="S216" s="87"/>
      <c r="T216" s="87"/>
      <c r="U216" s="87"/>
      <c r="V216" s="87"/>
      <c r="W216" s="87"/>
      <c r="X216" s="87"/>
      <c r="Y216" s="87"/>
      <c r="Z216" s="87"/>
      <c r="AA216" s="87"/>
      <c r="AB216" s="87">
        <v>1396551.45</v>
      </c>
      <c r="AC216" s="88">
        <v>0</v>
      </c>
    </row>
    <row r="217" spans="1:29" ht="60" x14ac:dyDescent="0.25">
      <c r="A217" s="85" t="s">
        <v>729</v>
      </c>
      <c r="B217" s="85" t="s">
        <v>730</v>
      </c>
      <c r="C217" s="86">
        <v>43994</v>
      </c>
      <c r="D217" s="86">
        <v>43994</v>
      </c>
      <c r="E217" s="86">
        <v>45086</v>
      </c>
      <c r="F217" s="85">
        <v>36</v>
      </c>
      <c r="G217" s="85" t="s">
        <v>2524</v>
      </c>
      <c r="H217" s="85" t="s">
        <v>37</v>
      </c>
      <c r="I217" s="85" t="s">
        <v>731</v>
      </c>
      <c r="J217" s="83">
        <v>1082482.04</v>
      </c>
      <c r="K217" s="83">
        <v>792045.9</v>
      </c>
      <c r="L217" s="87">
        <v>487116.91</v>
      </c>
      <c r="M217" s="87">
        <v>364718.93</v>
      </c>
      <c r="N217" s="87"/>
      <c r="O217" s="87"/>
      <c r="P217" s="87"/>
      <c r="Q217" s="87"/>
      <c r="R217" s="87"/>
      <c r="S217" s="87"/>
      <c r="T217" s="87"/>
      <c r="U217" s="87"/>
      <c r="V217" s="87"/>
      <c r="W217" s="87"/>
      <c r="X217" s="87"/>
      <c r="Y217" s="87"/>
      <c r="Z217" s="87"/>
      <c r="AA217" s="87"/>
      <c r="AB217" s="87">
        <v>595365.13</v>
      </c>
      <c r="AC217" s="88">
        <v>427326.97</v>
      </c>
    </row>
    <row r="218" spans="1:29" ht="60" x14ac:dyDescent="0.25">
      <c r="A218" s="85" t="s">
        <v>732</v>
      </c>
      <c r="B218" s="85" t="s">
        <v>733</v>
      </c>
      <c r="C218" s="86">
        <v>43845</v>
      </c>
      <c r="D218" s="86">
        <v>43845</v>
      </c>
      <c r="E218" s="86">
        <v>45091</v>
      </c>
      <c r="F218" s="85">
        <v>41</v>
      </c>
      <c r="G218" s="85" t="s">
        <v>734</v>
      </c>
      <c r="H218" s="85" t="s">
        <v>37</v>
      </c>
      <c r="I218" s="85" t="s">
        <v>735</v>
      </c>
      <c r="J218" s="83">
        <v>3333333.34</v>
      </c>
      <c r="K218" s="83">
        <v>2451115.58</v>
      </c>
      <c r="L218" s="87">
        <v>1500000</v>
      </c>
      <c r="M218" s="87">
        <v>1228680</v>
      </c>
      <c r="N218" s="87"/>
      <c r="O218" s="87"/>
      <c r="P218" s="87"/>
      <c r="Q218" s="87"/>
      <c r="R218" s="87"/>
      <c r="S218" s="87"/>
      <c r="T218" s="87"/>
      <c r="U218" s="87"/>
      <c r="V218" s="87"/>
      <c r="W218" s="87"/>
      <c r="X218" s="87"/>
      <c r="Y218" s="87"/>
      <c r="Z218" s="87"/>
      <c r="AA218" s="87"/>
      <c r="AB218" s="87">
        <v>1833333.34</v>
      </c>
      <c r="AC218" s="88">
        <v>1222435.58</v>
      </c>
    </row>
    <row r="219" spans="1:29" ht="80" x14ac:dyDescent="0.25">
      <c r="A219" s="85" t="s">
        <v>736</v>
      </c>
      <c r="B219" s="85" t="s">
        <v>737</v>
      </c>
      <c r="C219" s="86">
        <v>43745</v>
      </c>
      <c r="D219" s="86">
        <v>43745</v>
      </c>
      <c r="E219" s="86">
        <v>44196</v>
      </c>
      <c r="F219" s="85">
        <v>15</v>
      </c>
      <c r="G219" s="85" t="s">
        <v>738</v>
      </c>
      <c r="H219" s="85" t="s">
        <v>37</v>
      </c>
      <c r="I219" s="85" t="s">
        <v>739</v>
      </c>
      <c r="J219" s="83">
        <v>716051.97</v>
      </c>
      <c r="K219" s="83">
        <v>427020.14</v>
      </c>
      <c r="L219" s="87">
        <v>322223.39</v>
      </c>
      <c r="M219" s="87">
        <v>225874.06</v>
      </c>
      <c r="N219" s="87"/>
      <c r="O219" s="87"/>
      <c r="P219" s="87"/>
      <c r="Q219" s="87"/>
      <c r="R219" s="87"/>
      <c r="S219" s="87"/>
      <c r="T219" s="87"/>
      <c r="U219" s="87"/>
      <c r="V219" s="87"/>
      <c r="W219" s="87"/>
      <c r="X219" s="87"/>
      <c r="Y219" s="87"/>
      <c r="Z219" s="87"/>
      <c r="AA219" s="87"/>
      <c r="AB219" s="87">
        <v>393828.58</v>
      </c>
      <c r="AC219" s="88">
        <v>201146.08</v>
      </c>
    </row>
    <row r="220" spans="1:29" ht="70" x14ac:dyDescent="0.25">
      <c r="A220" s="85" t="s">
        <v>740</v>
      </c>
      <c r="B220" s="85" t="s">
        <v>741</v>
      </c>
      <c r="C220" s="86">
        <v>44225</v>
      </c>
      <c r="D220" s="86">
        <v>44225</v>
      </c>
      <c r="E220" s="86">
        <v>45290</v>
      </c>
      <c r="F220" s="85">
        <v>36</v>
      </c>
      <c r="G220" s="85" t="s">
        <v>742</v>
      </c>
      <c r="H220" s="85" t="s">
        <v>37</v>
      </c>
      <c r="I220" s="85" t="s">
        <v>743</v>
      </c>
      <c r="J220" s="83">
        <v>3333333.34</v>
      </c>
      <c r="K220" s="83">
        <v>0</v>
      </c>
      <c r="L220" s="87">
        <v>1500000</v>
      </c>
      <c r="M220" s="87"/>
      <c r="N220" s="87"/>
      <c r="O220" s="87"/>
      <c r="P220" s="87"/>
      <c r="Q220" s="87"/>
      <c r="R220" s="87"/>
      <c r="S220" s="87"/>
      <c r="T220" s="87"/>
      <c r="U220" s="87"/>
      <c r="V220" s="87"/>
      <c r="W220" s="87"/>
      <c r="X220" s="87"/>
      <c r="Y220" s="87"/>
      <c r="Z220" s="87"/>
      <c r="AA220" s="87"/>
      <c r="AB220" s="87">
        <v>1833333.34</v>
      </c>
      <c r="AC220" s="88"/>
    </row>
    <row r="221" spans="1:29" ht="90" x14ac:dyDescent="0.25">
      <c r="A221" s="85" t="s">
        <v>744</v>
      </c>
      <c r="B221" s="85" t="s">
        <v>745</v>
      </c>
      <c r="C221" s="86">
        <v>43972</v>
      </c>
      <c r="D221" s="86">
        <v>43972</v>
      </c>
      <c r="E221" s="86">
        <v>45291</v>
      </c>
      <c r="F221" s="85">
        <v>44</v>
      </c>
      <c r="G221" s="85" t="s">
        <v>746</v>
      </c>
      <c r="H221" s="85" t="s">
        <v>37</v>
      </c>
      <c r="I221" s="85" t="s">
        <v>747</v>
      </c>
      <c r="J221" s="83">
        <v>2496710.63</v>
      </c>
      <c r="K221" s="83">
        <v>69744.97</v>
      </c>
      <c r="L221" s="87">
        <v>1123519.78</v>
      </c>
      <c r="M221" s="87">
        <v>31385.24</v>
      </c>
      <c r="N221" s="87"/>
      <c r="O221" s="87"/>
      <c r="P221" s="87"/>
      <c r="Q221" s="87"/>
      <c r="R221" s="87"/>
      <c r="S221" s="87"/>
      <c r="T221" s="87"/>
      <c r="U221" s="87"/>
      <c r="V221" s="87"/>
      <c r="W221" s="87"/>
      <c r="X221" s="87"/>
      <c r="Y221" s="87"/>
      <c r="Z221" s="87"/>
      <c r="AA221" s="87"/>
      <c r="AB221" s="87">
        <v>1373190.85</v>
      </c>
      <c r="AC221" s="88">
        <v>38359.730000000003</v>
      </c>
    </row>
    <row r="222" spans="1:29" ht="70" x14ac:dyDescent="0.25">
      <c r="A222" s="85" t="s">
        <v>748</v>
      </c>
      <c r="B222" s="85" t="s">
        <v>749</v>
      </c>
      <c r="C222" s="86">
        <v>43844</v>
      </c>
      <c r="D222" s="86">
        <v>43844</v>
      </c>
      <c r="E222" s="86">
        <v>44908</v>
      </c>
      <c r="F222" s="85">
        <v>35</v>
      </c>
      <c r="G222" s="85" t="s">
        <v>750</v>
      </c>
      <c r="H222" s="85" t="s">
        <v>37</v>
      </c>
      <c r="I222" s="85" t="s">
        <v>751</v>
      </c>
      <c r="J222" s="83">
        <v>2612568.7999999998</v>
      </c>
      <c r="K222" s="83">
        <v>553795.18000000005</v>
      </c>
      <c r="L222" s="87">
        <v>1175655.96</v>
      </c>
      <c r="M222" s="87">
        <v>540182.68000000005</v>
      </c>
      <c r="N222" s="87"/>
      <c r="O222" s="87"/>
      <c r="P222" s="87"/>
      <c r="Q222" s="87"/>
      <c r="R222" s="87"/>
      <c r="S222" s="87"/>
      <c r="T222" s="87"/>
      <c r="U222" s="87"/>
      <c r="V222" s="87"/>
      <c r="W222" s="87"/>
      <c r="X222" s="87"/>
      <c r="Y222" s="87"/>
      <c r="Z222" s="87"/>
      <c r="AA222" s="87"/>
      <c r="AB222" s="87">
        <v>1436912.84</v>
      </c>
      <c r="AC222" s="88">
        <v>13612.5</v>
      </c>
    </row>
    <row r="223" spans="1:29" ht="70" x14ac:dyDescent="0.25">
      <c r="A223" s="85" t="s">
        <v>752</v>
      </c>
      <c r="B223" s="85" t="s">
        <v>753</v>
      </c>
      <c r="C223" s="86">
        <v>43801</v>
      </c>
      <c r="D223" s="86">
        <v>43801</v>
      </c>
      <c r="E223" s="86">
        <v>45107</v>
      </c>
      <c r="F223" s="85">
        <v>43</v>
      </c>
      <c r="G223" s="85" t="s">
        <v>754</v>
      </c>
      <c r="H223" s="85" t="s">
        <v>37</v>
      </c>
      <c r="I223" s="85" t="s">
        <v>755</v>
      </c>
      <c r="J223" s="83">
        <v>2043353.97</v>
      </c>
      <c r="K223" s="83">
        <v>1072024.54</v>
      </c>
      <c r="L223" s="87">
        <v>919509.28</v>
      </c>
      <c r="M223" s="87">
        <v>689631.96</v>
      </c>
      <c r="N223" s="87"/>
      <c r="O223" s="87"/>
      <c r="P223" s="87"/>
      <c r="Q223" s="87"/>
      <c r="R223" s="87"/>
      <c r="S223" s="87"/>
      <c r="T223" s="87"/>
      <c r="U223" s="87"/>
      <c r="V223" s="87"/>
      <c r="W223" s="87"/>
      <c r="X223" s="87"/>
      <c r="Y223" s="87"/>
      <c r="Z223" s="87"/>
      <c r="AA223" s="87"/>
      <c r="AB223" s="87">
        <v>1123844.69</v>
      </c>
      <c r="AC223" s="88">
        <v>382392.58</v>
      </c>
    </row>
    <row r="224" spans="1:29" ht="50" x14ac:dyDescent="0.25">
      <c r="A224" s="85" t="s">
        <v>756</v>
      </c>
      <c r="B224" s="85" t="s">
        <v>757</v>
      </c>
      <c r="C224" s="86">
        <v>43951</v>
      </c>
      <c r="D224" s="86">
        <v>43951</v>
      </c>
      <c r="E224" s="86">
        <v>45291</v>
      </c>
      <c r="F224" s="85">
        <v>45</v>
      </c>
      <c r="G224" s="85" t="s">
        <v>2525</v>
      </c>
      <c r="H224" s="85" t="s">
        <v>37</v>
      </c>
      <c r="I224" s="85" t="s">
        <v>758</v>
      </c>
      <c r="J224" s="83">
        <v>3037672.24</v>
      </c>
      <c r="K224" s="83">
        <v>0</v>
      </c>
      <c r="L224" s="87">
        <v>1366952.51</v>
      </c>
      <c r="M224" s="87"/>
      <c r="N224" s="87"/>
      <c r="O224" s="87"/>
      <c r="P224" s="87"/>
      <c r="Q224" s="87"/>
      <c r="R224" s="87"/>
      <c r="S224" s="87"/>
      <c r="T224" s="87"/>
      <c r="U224" s="87"/>
      <c r="V224" s="87"/>
      <c r="W224" s="87"/>
      <c r="X224" s="87"/>
      <c r="Y224" s="87"/>
      <c r="Z224" s="87"/>
      <c r="AA224" s="87"/>
      <c r="AB224" s="87">
        <v>1670719.73</v>
      </c>
      <c r="AC224" s="88"/>
    </row>
    <row r="225" spans="1:29" ht="130" x14ac:dyDescent="0.25">
      <c r="A225" s="85" t="s">
        <v>759</v>
      </c>
      <c r="B225" s="85" t="s">
        <v>760</v>
      </c>
      <c r="C225" s="86">
        <v>44267</v>
      </c>
      <c r="D225" s="86">
        <v>44267</v>
      </c>
      <c r="E225" s="86">
        <v>45107</v>
      </c>
      <c r="F225" s="85">
        <v>27</v>
      </c>
      <c r="G225" s="85" t="s">
        <v>761</v>
      </c>
      <c r="H225" s="85" t="s">
        <v>37</v>
      </c>
      <c r="I225" s="85" t="s">
        <v>762</v>
      </c>
      <c r="J225" s="83">
        <v>2437587.98</v>
      </c>
      <c r="K225" s="83">
        <v>73405.460000000006</v>
      </c>
      <c r="L225" s="87">
        <v>1096914.58</v>
      </c>
      <c r="M225" s="87">
        <v>47358.36</v>
      </c>
      <c r="N225" s="87"/>
      <c r="O225" s="87"/>
      <c r="P225" s="87"/>
      <c r="Q225" s="87"/>
      <c r="R225" s="87"/>
      <c r="S225" s="87"/>
      <c r="T225" s="87"/>
      <c r="U225" s="87"/>
      <c r="V225" s="87"/>
      <c r="W225" s="87"/>
      <c r="X225" s="87"/>
      <c r="Y225" s="87"/>
      <c r="Z225" s="87"/>
      <c r="AA225" s="87"/>
      <c r="AB225" s="87">
        <v>1340673.3999999999</v>
      </c>
      <c r="AC225" s="88">
        <v>26047.1</v>
      </c>
    </row>
    <row r="226" spans="1:29" ht="60" x14ac:dyDescent="0.25">
      <c r="A226" s="85" t="s">
        <v>763</v>
      </c>
      <c r="B226" s="85" t="s">
        <v>764</v>
      </c>
      <c r="C226" s="86">
        <v>42648</v>
      </c>
      <c r="D226" s="86">
        <v>42370</v>
      </c>
      <c r="E226" s="86">
        <v>45291</v>
      </c>
      <c r="F226" s="85">
        <v>87</v>
      </c>
      <c r="G226" s="85" t="s">
        <v>111</v>
      </c>
      <c r="H226" s="85" t="s">
        <v>37</v>
      </c>
      <c r="I226" s="85" t="s">
        <v>520</v>
      </c>
      <c r="J226" s="83">
        <v>38360888.990000002</v>
      </c>
      <c r="K226" s="83">
        <v>27707461.510000002</v>
      </c>
      <c r="L226" s="87">
        <v>32599127.02</v>
      </c>
      <c r="M226" s="87">
        <v>23550458.559999999</v>
      </c>
      <c r="N226" s="87"/>
      <c r="O226" s="87"/>
      <c r="P226" s="87"/>
      <c r="Q226" s="87"/>
      <c r="R226" s="87"/>
      <c r="S226" s="87"/>
      <c r="T226" s="87">
        <v>5761761.9699999997</v>
      </c>
      <c r="U226" s="87">
        <v>4157002.95</v>
      </c>
      <c r="V226" s="87"/>
      <c r="W226" s="87"/>
      <c r="X226" s="87"/>
      <c r="Y226" s="87"/>
      <c r="Z226" s="87"/>
      <c r="AA226" s="87"/>
      <c r="AB226" s="87"/>
      <c r="AC226" s="88"/>
    </row>
    <row r="227" spans="1:29" ht="30" x14ac:dyDescent="0.25">
      <c r="A227" s="85" t="s">
        <v>765</v>
      </c>
      <c r="B227" s="85" t="s">
        <v>42</v>
      </c>
      <c r="C227" s="86">
        <v>42779</v>
      </c>
      <c r="D227" s="86">
        <v>42779</v>
      </c>
      <c r="E227" s="86">
        <v>44926</v>
      </c>
      <c r="F227" s="85">
        <v>71</v>
      </c>
      <c r="G227" s="85" t="s">
        <v>111</v>
      </c>
      <c r="H227" s="85" t="s">
        <v>41</v>
      </c>
      <c r="I227" s="85" t="s">
        <v>766</v>
      </c>
      <c r="J227" s="83">
        <v>596669.48</v>
      </c>
      <c r="K227" s="83">
        <v>560808.41</v>
      </c>
      <c r="L227" s="87">
        <v>465402.19</v>
      </c>
      <c r="M227" s="87">
        <v>437430.54</v>
      </c>
      <c r="N227" s="87"/>
      <c r="O227" s="87"/>
      <c r="P227" s="87"/>
      <c r="Q227" s="87"/>
      <c r="R227" s="87"/>
      <c r="S227" s="87"/>
      <c r="T227" s="87"/>
      <c r="U227" s="87"/>
      <c r="V227" s="87"/>
      <c r="W227" s="87"/>
      <c r="X227" s="87"/>
      <c r="Y227" s="87"/>
      <c r="Z227" s="87"/>
      <c r="AA227" s="87"/>
      <c r="AB227" s="87">
        <v>131267.29</v>
      </c>
      <c r="AC227" s="88">
        <v>123377.87</v>
      </c>
    </row>
    <row r="228" spans="1:29" ht="50" x14ac:dyDescent="0.25">
      <c r="A228" s="85" t="s">
        <v>767</v>
      </c>
      <c r="B228" s="85" t="s">
        <v>768</v>
      </c>
      <c r="C228" s="86">
        <v>42443</v>
      </c>
      <c r="D228" s="86">
        <v>42443</v>
      </c>
      <c r="E228" s="86">
        <v>45291</v>
      </c>
      <c r="F228" s="85">
        <v>94</v>
      </c>
      <c r="G228" s="85" t="s">
        <v>111</v>
      </c>
      <c r="H228" s="85" t="s">
        <v>41</v>
      </c>
      <c r="I228" s="85" t="s">
        <v>520</v>
      </c>
      <c r="J228" s="83">
        <v>74739636.299999997</v>
      </c>
      <c r="K228" s="83">
        <v>53734715.75</v>
      </c>
      <c r="L228" s="87">
        <v>58427126.130000003</v>
      </c>
      <c r="M228" s="87">
        <v>41087216.950000003</v>
      </c>
      <c r="N228" s="87"/>
      <c r="O228" s="87"/>
      <c r="P228" s="87"/>
      <c r="Q228" s="87"/>
      <c r="R228" s="87"/>
      <c r="S228" s="87"/>
      <c r="T228" s="87">
        <v>4190292.85</v>
      </c>
      <c r="U228" s="87">
        <v>2123533.6</v>
      </c>
      <c r="V228" s="87"/>
      <c r="W228" s="87"/>
      <c r="X228" s="87">
        <v>350000</v>
      </c>
      <c r="Y228" s="87">
        <v>320438.21000000002</v>
      </c>
      <c r="Z228" s="87">
        <v>4700</v>
      </c>
      <c r="AA228" s="87">
        <v>1631.03</v>
      </c>
      <c r="AB228" s="87">
        <v>11767517.32</v>
      </c>
      <c r="AC228" s="88">
        <v>10201895.960000001</v>
      </c>
    </row>
    <row r="229" spans="1:29" ht="70" x14ac:dyDescent="0.25">
      <c r="A229" s="85" t="s">
        <v>769</v>
      </c>
      <c r="B229" s="85" t="s">
        <v>770</v>
      </c>
      <c r="C229" s="86">
        <v>42486</v>
      </c>
      <c r="D229" s="86">
        <v>42486</v>
      </c>
      <c r="E229" s="86">
        <v>45291</v>
      </c>
      <c r="F229" s="85">
        <v>93</v>
      </c>
      <c r="G229" s="85" t="s">
        <v>111</v>
      </c>
      <c r="H229" s="85" t="s">
        <v>41</v>
      </c>
      <c r="I229" s="85" t="s">
        <v>520</v>
      </c>
      <c r="J229" s="83">
        <v>26045403.190000001</v>
      </c>
      <c r="K229" s="83">
        <v>13644575.84</v>
      </c>
      <c r="L229" s="87">
        <v>22135487.59</v>
      </c>
      <c r="M229" s="87">
        <v>11757889.92</v>
      </c>
      <c r="N229" s="87"/>
      <c r="O229" s="87"/>
      <c r="P229" s="87"/>
      <c r="Q229" s="87"/>
      <c r="R229" s="87"/>
      <c r="S229" s="87"/>
      <c r="T229" s="87">
        <v>2846169.6</v>
      </c>
      <c r="U229" s="87">
        <v>1442291.18</v>
      </c>
      <c r="V229" s="87"/>
      <c r="W229" s="87"/>
      <c r="X229" s="87">
        <v>546488</v>
      </c>
      <c r="Y229" s="87">
        <v>18731.13</v>
      </c>
      <c r="Z229" s="87">
        <v>500</v>
      </c>
      <c r="AA229" s="87">
        <v>0</v>
      </c>
      <c r="AB229" s="87">
        <v>516758</v>
      </c>
      <c r="AC229" s="88">
        <v>425663.61</v>
      </c>
    </row>
    <row r="230" spans="1:29" ht="110" x14ac:dyDescent="0.25">
      <c r="A230" s="85" t="s">
        <v>771</v>
      </c>
      <c r="B230" s="85" t="s">
        <v>772</v>
      </c>
      <c r="C230" s="86">
        <v>43579</v>
      </c>
      <c r="D230" s="86">
        <v>43579</v>
      </c>
      <c r="E230" s="86">
        <v>44553</v>
      </c>
      <c r="F230" s="85">
        <v>32</v>
      </c>
      <c r="G230" s="85" t="s">
        <v>773</v>
      </c>
      <c r="H230" s="85" t="s">
        <v>774</v>
      </c>
      <c r="I230" s="85" t="s">
        <v>775</v>
      </c>
      <c r="J230" s="83">
        <v>847290.95</v>
      </c>
      <c r="K230" s="83">
        <v>796223.46</v>
      </c>
      <c r="L230" s="87">
        <v>630827.37</v>
      </c>
      <c r="M230" s="87">
        <v>692263.99</v>
      </c>
      <c r="N230" s="87"/>
      <c r="O230" s="87"/>
      <c r="P230" s="87"/>
      <c r="Q230" s="87"/>
      <c r="R230" s="87"/>
      <c r="S230" s="87"/>
      <c r="T230" s="87"/>
      <c r="U230" s="87"/>
      <c r="V230" s="87">
        <v>31338.240000000002</v>
      </c>
      <c r="W230" s="87">
        <v>17654.689999999999</v>
      </c>
      <c r="X230" s="87">
        <v>73122.559999999998</v>
      </c>
      <c r="Y230" s="87">
        <v>41208.58</v>
      </c>
      <c r="Z230" s="87"/>
      <c r="AA230" s="87">
        <v>0</v>
      </c>
      <c r="AB230" s="87">
        <v>112002.78</v>
      </c>
      <c r="AC230" s="88">
        <v>45096.2</v>
      </c>
    </row>
    <row r="231" spans="1:29" ht="130" x14ac:dyDescent="0.25">
      <c r="A231" s="85" t="s">
        <v>776</v>
      </c>
      <c r="B231" s="85" t="s">
        <v>777</v>
      </c>
      <c r="C231" s="86">
        <v>43530</v>
      </c>
      <c r="D231" s="86">
        <v>43530</v>
      </c>
      <c r="E231" s="86">
        <v>44926</v>
      </c>
      <c r="F231" s="85">
        <v>46</v>
      </c>
      <c r="G231" s="85" t="s">
        <v>778</v>
      </c>
      <c r="H231" s="85" t="s">
        <v>774</v>
      </c>
      <c r="I231" s="85" t="s">
        <v>779</v>
      </c>
      <c r="J231" s="83">
        <v>792401.4</v>
      </c>
      <c r="K231" s="83">
        <v>686035.29</v>
      </c>
      <c r="L231" s="87">
        <v>554890.47</v>
      </c>
      <c r="M231" s="87">
        <v>499401.42</v>
      </c>
      <c r="N231" s="87"/>
      <c r="O231" s="87"/>
      <c r="P231" s="87"/>
      <c r="Q231" s="87"/>
      <c r="R231" s="87"/>
      <c r="S231" s="87"/>
      <c r="T231" s="87"/>
      <c r="U231" s="87"/>
      <c r="V231" s="87">
        <v>13697.15</v>
      </c>
      <c r="W231" s="87">
        <v>10766.96</v>
      </c>
      <c r="X231" s="87">
        <v>77617.2</v>
      </c>
      <c r="Y231" s="87">
        <v>61067.28</v>
      </c>
      <c r="Z231" s="87"/>
      <c r="AA231" s="87"/>
      <c r="AB231" s="87">
        <v>146196.57999999999</v>
      </c>
      <c r="AC231" s="88">
        <v>114799.63</v>
      </c>
    </row>
    <row r="232" spans="1:29" ht="130" x14ac:dyDescent="0.25">
      <c r="A232" s="85" t="s">
        <v>780</v>
      </c>
      <c r="B232" s="85" t="s">
        <v>781</v>
      </c>
      <c r="C232" s="86">
        <v>44047</v>
      </c>
      <c r="D232" s="86">
        <v>44047</v>
      </c>
      <c r="E232" s="86">
        <v>44837</v>
      </c>
      <c r="F232" s="85">
        <v>26</v>
      </c>
      <c r="G232" s="85" t="s">
        <v>782</v>
      </c>
      <c r="H232" s="85" t="s">
        <v>774</v>
      </c>
      <c r="I232" s="85" t="s">
        <v>779</v>
      </c>
      <c r="J232" s="83">
        <v>2698915.61</v>
      </c>
      <c r="K232" s="83">
        <v>2071275.96</v>
      </c>
      <c r="L232" s="87">
        <v>1440865.05</v>
      </c>
      <c r="M232" s="87">
        <v>1296778.55</v>
      </c>
      <c r="N232" s="87"/>
      <c r="O232" s="87"/>
      <c r="P232" s="87"/>
      <c r="Q232" s="87"/>
      <c r="R232" s="87"/>
      <c r="S232" s="87"/>
      <c r="T232" s="87"/>
      <c r="U232" s="87"/>
      <c r="V232" s="87">
        <v>140565.73000000001</v>
      </c>
      <c r="W232" s="87">
        <v>86775.67</v>
      </c>
      <c r="X232" s="87">
        <v>838439.01</v>
      </c>
      <c r="Y232" s="87">
        <v>517595.03</v>
      </c>
      <c r="Z232" s="87"/>
      <c r="AA232" s="87"/>
      <c r="AB232" s="87">
        <v>279045.82</v>
      </c>
      <c r="AC232" s="88">
        <v>170126.71</v>
      </c>
    </row>
    <row r="233" spans="1:29" ht="220" x14ac:dyDescent="0.25">
      <c r="A233" s="85" t="s">
        <v>783</v>
      </c>
      <c r="B233" s="85" t="s">
        <v>784</v>
      </c>
      <c r="C233" s="86">
        <v>44057</v>
      </c>
      <c r="D233" s="86">
        <v>44057</v>
      </c>
      <c r="E233" s="86">
        <v>44694</v>
      </c>
      <c r="F233" s="85">
        <v>21</v>
      </c>
      <c r="G233" s="85" t="s">
        <v>785</v>
      </c>
      <c r="H233" s="85" t="s">
        <v>774</v>
      </c>
      <c r="I233" s="85" t="s">
        <v>2526</v>
      </c>
      <c r="J233" s="83">
        <v>1739944.41</v>
      </c>
      <c r="K233" s="83">
        <v>1334573.01</v>
      </c>
      <c r="L233" s="87">
        <v>808262.88</v>
      </c>
      <c r="M233" s="87">
        <v>679475.88</v>
      </c>
      <c r="N233" s="87"/>
      <c r="O233" s="87"/>
      <c r="P233" s="87"/>
      <c r="Q233" s="87"/>
      <c r="R233" s="87"/>
      <c r="S233" s="87"/>
      <c r="T233" s="87"/>
      <c r="U233" s="87"/>
      <c r="V233" s="87">
        <v>232920.38</v>
      </c>
      <c r="W233" s="87">
        <v>129136.48</v>
      </c>
      <c r="X233" s="87">
        <v>698761.15</v>
      </c>
      <c r="Y233" s="87">
        <v>525960.65</v>
      </c>
      <c r="Z233" s="87"/>
      <c r="AA233" s="87"/>
      <c r="AB233" s="87"/>
      <c r="AC233" s="88"/>
    </row>
    <row r="234" spans="1:29" ht="80" x14ac:dyDescent="0.25">
      <c r="A234" s="85" t="s">
        <v>787</v>
      </c>
      <c r="B234" s="85" t="s">
        <v>788</v>
      </c>
      <c r="C234" s="86">
        <v>44071</v>
      </c>
      <c r="D234" s="86">
        <v>44197</v>
      </c>
      <c r="E234" s="86">
        <v>45107</v>
      </c>
      <c r="F234" s="85">
        <v>30</v>
      </c>
      <c r="G234" s="85" t="s">
        <v>789</v>
      </c>
      <c r="H234" s="85" t="s">
        <v>774</v>
      </c>
      <c r="I234" s="85" t="s">
        <v>790</v>
      </c>
      <c r="J234" s="83">
        <v>828009.21</v>
      </c>
      <c r="K234" s="83">
        <v>628945.79</v>
      </c>
      <c r="L234" s="87">
        <v>290426.13</v>
      </c>
      <c r="M234" s="87">
        <v>270000</v>
      </c>
      <c r="N234" s="87"/>
      <c r="O234" s="87"/>
      <c r="P234" s="87"/>
      <c r="Q234" s="87"/>
      <c r="R234" s="87"/>
      <c r="S234" s="87"/>
      <c r="T234" s="87"/>
      <c r="U234" s="87"/>
      <c r="V234" s="87">
        <v>15375.5</v>
      </c>
      <c r="W234" s="87">
        <v>5221.47</v>
      </c>
      <c r="X234" s="87">
        <v>442172.34</v>
      </c>
      <c r="Y234" s="87">
        <v>305274.15000000002</v>
      </c>
      <c r="Z234" s="87"/>
      <c r="AA234" s="87"/>
      <c r="AB234" s="87">
        <v>80035.240000000005</v>
      </c>
      <c r="AC234" s="88">
        <v>48450.17</v>
      </c>
    </row>
    <row r="235" spans="1:29" ht="150" x14ac:dyDescent="0.25">
      <c r="A235" s="85" t="s">
        <v>791</v>
      </c>
      <c r="B235" s="85" t="s">
        <v>792</v>
      </c>
      <c r="C235" s="86">
        <v>44211</v>
      </c>
      <c r="D235" s="86">
        <v>44211</v>
      </c>
      <c r="E235" s="86">
        <v>44848</v>
      </c>
      <c r="F235" s="85">
        <v>21</v>
      </c>
      <c r="G235" s="85" t="s">
        <v>793</v>
      </c>
      <c r="H235" s="85" t="s">
        <v>774</v>
      </c>
      <c r="I235" s="85" t="s">
        <v>794</v>
      </c>
      <c r="J235" s="83">
        <v>1829914.49</v>
      </c>
      <c r="K235" s="83">
        <v>977854.84</v>
      </c>
      <c r="L235" s="87">
        <v>1396935.49</v>
      </c>
      <c r="M235" s="87">
        <v>977854.84</v>
      </c>
      <c r="N235" s="87"/>
      <c r="O235" s="87"/>
      <c r="P235" s="87"/>
      <c r="Q235" s="87"/>
      <c r="R235" s="87"/>
      <c r="S235" s="87"/>
      <c r="T235" s="87"/>
      <c r="U235" s="87"/>
      <c r="V235" s="87">
        <v>72922.87</v>
      </c>
      <c r="W235" s="87"/>
      <c r="X235" s="87">
        <v>167660.82</v>
      </c>
      <c r="Y235" s="87"/>
      <c r="Z235" s="87"/>
      <c r="AA235" s="87"/>
      <c r="AB235" s="87">
        <v>192395.31</v>
      </c>
      <c r="AC235" s="88"/>
    </row>
    <row r="236" spans="1:29" ht="80" x14ac:dyDescent="0.25">
      <c r="A236" s="85" t="s">
        <v>795</v>
      </c>
      <c r="B236" s="85" t="s">
        <v>796</v>
      </c>
      <c r="C236" s="86">
        <v>44389</v>
      </c>
      <c r="D236" s="86">
        <v>44389</v>
      </c>
      <c r="E236" s="86">
        <v>45291</v>
      </c>
      <c r="F236" s="85">
        <v>30</v>
      </c>
      <c r="G236" s="85" t="s">
        <v>797</v>
      </c>
      <c r="H236" s="85" t="s">
        <v>27</v>
      </c>
      <c r="I236" s="85" t="s">
        <v>798</v>
      </c>
      <c r="J236" s="83">
        <v>392580.91</v>
      </c>
      <c r="K236" s="83">
        <v>0</v>
      </c>
      <c r="L236" s="87"/>
      <c r="M236" s="87"/>
      <c r="N236" s="87"/>
      <c r="O236" s="87"/>
      <c r="P236" s="87">
        <v>141976.95000000001</v>
      </c>
      <c r="Q236" s="87"/>
      <c r="R236" s="87"/>
      <c r="S236" s="87"/>
      <c r="T236" s="87"/>
      <c r="U236" s="87"/>
      <c r="V236" s="87"/>
      <c r="W236" s="87"/>
      <c r="X236" s="87"/>
      <c r="Y236" s="87"/>
      <c r="Z236" s="87"/>
      <c r="AA236" s="87"/>
      <c r="AB236" s="87">
        <v>250603.96</v>
      </c>
      <c r="AC236" s="88"/>
    </row>
    <row r="237" spans="1:29" ht="70" x14ac:dyDescent="0.25">
      <c r="A237" s="85" t="s">
        <v>799</v>
      </c>
      <c r="B237" s="85" t="s">
        <v>800</v>
      </c>
      <c r="C237" s="86">
        <v>44400</v>
      </c>
      <c r="D237" s="86">
        <v>44400</v>
      </c>
      <c r="E237" s="86">
        <v>45291</v>
      </c>
      <c r="F237" s="85">
        <v>30</v>
      </c>
      <c r="G237" s="85" t="s">
        <v>801</v>
      </c>
      <c r="H237" s="85" t="s">
        <v>27</v>
      </c>
      <c r="I237" s="85" t="s">
        <v>802</v>
      </c>
      <c r="J237" s="83">
        <v>1522541.28</v>
      </c>
      <c r="K237" s="83">
        <v>1000117.41</v>
      </c>
      <c r="L237" s="87"/>
      <c r="M237" s="87"/>
      <c r="N237" s="87"/>
      <c r="O237" s="87"/>
      <c r="P237" s="87">
        <v>806049.33</v>
      </c>
      <c r="Q237" s="87">
        <v>548102.18000000005</v>
      </c>
      <c r="R237" s="87"/>
      <c r="S237" s="87"/>
      <c r="T237" s="87"/>
      <c r="U237" s="87"/>
      <c r="V237" s="87"/>
      <c r="W237" s="87"/>
      <c r="X237" s="87"/>
      <c r="Y237" s="87"/>
      <c r="Z237" s="87"/>
      <c r="AA237" s="87"/>
      <c r="AB237" s="87">
        <v>716491.95</v>
      </c>
      <c r="AC237" s="88">
        <v>452015.23</v>
      </c>
    </row>
    <row r="238" spans="1:29" ht="80" x14ac:dyDescent="0.25">
      <c r="A238" s="85" t="s">
        <v>803</v>
      </c>
      <c r="B238" s="85" t="s">
        <v>804</v>
      </c>
      <c r="C238" s="86">
        <v>44413</v>
      </c>
      <c r="D238" s="86">
        <v>44413</v>
      </c>
      <c r="E238" s="86">
        <v>45291</v>
      </c>
      <c r="F238" s="85">
        <v>29</v>
      </c>
      <c r="G238" s="85" t="s">
        <v>805</v>
      </c>
      <c r="H238" s="85" t="s">
        <v>27</v>
      </c>
      <c r="I238" s="85" t="s">
        <v>806</v>
      </c>
      <c r="J238" s="83">
        <v>845391.58</v>
      </c>
      <c r="K238" s="83">
        <v>529731.11</v>
      </c>
      <c r="L238" s="87"/>
      <c r="M238" s="87"/>
      <c r="N238" s="87"/>
      <c r="O238" s="87"/>
      <c r="P238" s="87">
        <v>380426.21</v>
      </c>
      <c r="Q238" s="87">
        <v>238379</v>
      </c>
      <c r="R238" s="87"/>
      <c r="S238" s="87"/>
      <c r="T238" s="87"/>
      <c r="U238" s="87"/>
      <c r="V238" s="87"/>
      <c r="W238" s="87"/>
      <c r="X238" s="87"/>
      <c r="Y238" s="87"/>
      <c r="Z238" s="87"/>
      <c r="AA238" s="87"/>
      <c r="AB238" s="87">
        <v>464965.37</v>
      </c>
      <c r="AC238" s="88">
        <v>291352.11</v>
      </c>
    </row>
    <row r="239" spans="1:29" ht="80" x14ac:dyDescent="0.25">
      <c r="A239" s="85" t="s">
        <v>807</v>
      </c>
      <c r="B239" s="85" t="s">
        <v>808</v>
      </c>
      <c r="C239" s="86">
        <v>44413</v>
      </c>
      <c r="D239" s="86">
        <v>44413</v>
      </c>
      <c r="E239" s="86">
        <v>45291</v>
      </c>
      <c r="F239" s="85">
        <v>29</v>
      </c>
      <c r="G239" s="85" t="s">
        <v>809</v>
      </c>
      <c r="H239" s="85" t="s">
        <v>27</v>
      </c>
      <c r="I239" s="85" t="s">
        <v>810</v>
      </c>
      <c r="J239" s="83">
        <v>1254284.47</v>
      </c>
      <c r="K239" s="83">
        <v>1225613.8600000001</v>
      </c>
      <c r="L239" s="87"/>
      <c r="M239" s="87"/>
      <c r="N239" s="87"/>
      <c r="O239" s="87"/>
      <c r="P239" s="87">
        <v>646542.6</v>
      </c>
      <c r="Q239" s="87">
        <v>791688.94</v>
      </c>
      <c r="R239" s="87"/>
      <c r="S239" s="87"/>
      <c r="T239" s="87"/>
      <c r="U239" s="87"/>
      <c r="V239" s="87"/>
      <c r="W239" s="87"/>
      <c r="X239" s="87"/>
      <c r="Y239" s="87"/>
      <c r="Z239" s="87"/>
      <c r="AA239" s="87"/>
      <c r="AB239" s="87">
        <v>607741.87</v>
      </c>
      <c r="AC239" s="88">
        <v>433924.92</v>
      </c>
    </row>
    <row r="240" spans="1:29" ht="80" x14ac:dyDescent="0.25">
      <c r="A240" s="85" t="s">
        <v>811</v>
      </c>
      <c r="B240" s="85" t="s">
        <v>812</v>
      </c>
      <c r="C240" s="86">
        <v>44435</v>
      </c>
      <c r="D240" s="86">
        <v>44435</v>
      </c>
      <c r="E240" s="86">
        <v>45291</v>
      </c>
      <c r="F240" s="85">
        <v>29</v>
      </c>
      <c r="G240" s="85" t="s">
        <v>813</v>
      </c>
      <c r="H240" s="85" t="s">
        <v>27</v>
      </c>
      <c r="I240" s="85" t="s">
        <v>2527</v>
      </c>
      <c r="J240" s="83">
        <v>1771920.63</v>
      </c>
      <c r="K240" s="83">
        <v>1458292.58</v>
      </c>
      <c r="L240" s="87"/>
      <c r="M240" s="87"/>
      <c r="N240" s="87"/>
      <c r="O240" s="87"/>
      <c r="P240" s="87">
        <v>961754.12</v>
      </c>
      <c r="Q240" s="87">
        <v>865578.71</v>
      </c>
      <c r="R240" s="87"/>
      <c r="S240" s="87"/>
      <c r="T240" s="87"/>
      <c r="U240" s="87"/>
      <c r="V240" s="87"/>
      <c r="W240" s="87"/>
      <c r="X240" s="87"/>
      <c r="Y240" s="87"/>
      <c r="Z240" s="87"/>
      <c r="AA240" s="87"/>
      <c r="AB240" s="87">
        <v>810166.51</v>
      </c>
      <c r="AC240" s="88">
        <v>592713.87</v>
      </c>
    </row>
    <row r="241" spans="1:29" ht="120" x14ac:dyDescent="0.25">
      <c r="A241" s="85" t="s">
        <v>814</v>
      </c>
      <c r="B241" s="85" t="s">
        <v>815</v>
      </c>
      <c r="C241" s="86">
        <v>44410</v>
      </c>
      <c r="D241" s="86">
        <v>44410</v>
      </c>
      <c r="E241" s="86">
        <v>45290</v>
      </c>
      <c r="F241" s="85">
        <v>29</v>
      </c>
      <c r="G241" s="85" t="s">
        <v>816</v>
      </c>
      <c r="H241" s="85" t="s">
        <v>27</v>
      </c>
      <c r="I241" s="85" t="s">
        <v>275</v>
      </c>
      <c r="J241" s="83">
        <v>2279040.71</v>
      </c>
      <c r="K241" s="83">
        <v>1656648.85</v>
      </c>
      <c r="L241" s="87"/>
      <c r="M241" s="87"/>
      <c r="N241" s="87"/>
      <c r="O241" s="87"/>
      <c r="P241" s="87">
        <v>925598.78</v>
      </c>
      <c r="Q241" s="87">
        <v>833038.9</v>
      </c>
      <c r="R241" s="87"/>
      <c r="S241" s="87"/>
      <c r="T241" s="87"/>
      <c r="U241" s="87"/>
      <c r="V241" s="87"/>
      <c r="W241" s="87"/>
      <c r="X241" s="87"/>
      <c r="Y241" s="87"/>
      <c r="Z241" s="87"/>
      <c r="AA241" s="87"/>
      <c r="AB241" s="87">
        <v>1353441.93</v>
      </c>
      <c r="AC241" s="88">
        <v>823609.95</v>
      </c>
    </row>
    <row r="242" spans="1:29" ht="140" x14ac:dyDescent="0.25">
      <c r="A242" s="85" t="s">
        <v>817</v>
      </c>
      <c r="B242" s="85" t="s">
        <v>818</v>
      </c>
      <c r="C242" s="86">
        <v>42627</v>
      </c>
      <c r="D242" s="86">
        <v>42627</v>
      </c>
      <c r="E242" s="86">
        <v>45291</v>
      </c>
      <c r="F242" s="85">
        <v>88</v>
      </c>
      <c r="G242" s="85" t="s">
        <v>111</v>
      </c>
      <c r="H242" s="85" t="s">
        <v>819</v>
      </c>
      <c r="I242" s="85" t="s">
        <v>820</v>
      </c>
      <c r="J242" s="83">
        <v>176286474.47</v>
      </c>
      <c r="K242" s="83">
        <v>158286473.47</v>
      </c>
      <c r="L242" s="87">
        <v>149843503.30000001</v>
      </c>
      <c r="M242" s="87">
        <v>134543503.30000001</v>
      </c>
      <c r="N242" s="87"/>
      <c r="O242" s="87"/>
      <c r="P242" s="87"/>
      <c r="Q242" s="87"/>
      <c r="R242" s="87"/>
      <c r="S242" s="87"/>
      <c r="T242" s="87">
        <v>26442971.170000002</v>
      </c>
      <c r="U242" s="87">
        <v>23742970.170000002</v>
      </c>
      <c r="V242" s="87"/>
      <c r="W242" s="87"/>
      <c r="X242" s="87"/>
      <c r="Y242" s="87"/>
      <c r="Z242" s="87"/>
      <c r="AA242" s="87"/>
      <c r="AB242" s="87"/>
      <c r="AC242" s="88"/>
    </row>
    <row r="243" spans="1:29" ht="110" x14ac:dyDescent="0.25">
      <c r="A243" s="85" t="s">
        <v>821</v>
      </c>
      <c r="B243" s="85" t="s">
        <v>822</v>
      </c>
      <c r="C243" s="86">
        <v>43214</v>
      </c>
      <c r="D243" s="86">
        <v>43214</v>
      </c>
      <c r="E243" s="86">
        <v>45291</v>
      </c>
      <c r="F243" s="85">
        <v>69</v>
      </c>
      <c r="G243" s="85" t="s">
        <v>823</v>
      </c>
      <c r="H243" s="85" t="s">
        <v>819</v>
      </c>
      <c r="I243" s="85" t="s">
        <v>478</v>
      </c>
      <c r="J243" s="83">
        <v>685000</v>
      </c>
      <c r="K243" s="83">
        <v>851881.23</v>
      </c>
      <c r="L243" s="87">
        <v>582250</v>
      </c>
      <c r="M243" s="87">
        <v>724099.05</v>
      </c>
      <c r="N243" s="87"/>
      <c r="O243" s="87"/>
      <c r="P243" s="87"/>
      <c r="Q243" s="87"/>
      <c r="R243" s="87"/>
      <c r="S243" s="87"/>
      <c r="T243" s="87">
        <v>102750</v>
      </c>
      <c r="U243" s="87">
        <v>127782.18</v>
      </c>
      <c r="V243" s="87"/>
      <c r="W243" s="87"/>
      <c r="X243" s="87"/>
      <c r="Y243" s="87"/>
      <c r="Z243" s="87"/>
      <c r="AA243" s="87"/>
      <c r="AB243" s="87"/>
      <c r="AC243" s="88"/>
    </row>
    <row r="244" spans="1:29" ht="150" x14ac:dyDescent="0.25">
      <c r="A244" s="85" t="s">
        <v>826</v>
      </c>
      <c r="B244" s="85" t="s">
        <v>827</v>
      </c>
      <c r="C244" s="86">
        <v>43448</v>
      </c>
      <c r="D244" s="86">
        <v>43448</v>
      </c>
      <c r="E244" s="86">
        <v>45058</v>
      </c>
      <c r="F244" s="85">
        <v>53</v>
      </c>
      <c r="G244" s="85" t="s">
        <v>828</v>
      </c>
      <c r="H244" s="85" t="s">
        <v>819</v>
      </c>
      <c r="I244" s="85" t="s">
        <v>686</v>
      </c>
      <c r="J244" s="83">
        <v>359810</v>
      </c>
      <c r="K244" s="83">
        <v>337378.73</v>
      </c>
      <c r="L244" s="87">
        <v>305838.51</v>
      </c>
      <c r="M244" s="87">
        <v>286771.92</v>
      </c>
      <c r="N244" s="87"/>
      <c r="O244" s="87"/>
      <c r="P244" s="87"/>
      <c r="Q244" s="87"/>
      <c r="R244" s="87"/>
      <c r="S244" s="87"/>
      <c r="T244" s="87">
        <v>53971.49</v>
      </c>
      <c r="U244" s="87">
        <v>50606.81</v>
      </c>
      <c r="V244" s="87"/>
      <c r="W244" s="87"/>
      <c r="X244" s="87"/>
      <c r="Y244" s="87"/>
      <c r="Z244" s="87"/>
      <c r="AA244" s="87"/>
      <c r="AB244" s="87"/>
      <c r="AC244" s="88"/>
    </row>
    <row r="245" spans="1:29" ht="100" x14ac:dyDescent="0.25">
      <c r="A245" s="85" t="s">
        <v>68</v>
      </c>
      <c r="B245" s="85" t="s">
        <v>2528</v>
      </c>
      <c r="C245" s="86">
        <v>43595</v>
      </c>
      <c r="D245" s="86">
        <v>43595</v>
      </c>
      <c r="E245" s="86">
        <v>45260</v>
      </c>
      <c r="F245" s="85">
        <v>55</v>
      </c>
      <c r="G245" s="85" t="s">
        <v>830</v>
      </c>
      <c r="H245" s="85" t="s">
        <v>819</v>
      </c>
      <c r="I245" s="85" t="s">
        <v>2529</v>
      </c>
      <c r="J245" s="83">
        <v>1001130</v>
      </c>
      <c r="K245" s="83">
        <v>901017</v>
      </c>
      <c r="L245" s="87">
        <v>850960.5</v>
      </c>
      <c r="M245" s="87">
        <v>765864.45</v>
      </c>
      <c r="N245" s="87"/>
      <c r="O245" s="87"/>
      <c r="P245" s="87"/>
      <c r="Q245" s="87"/>
      <c r="R245" s="87"/>
      <c r="S245" s="87"/>
      <c r="T245" s="87">
        <v>150169.5</v>
      </c>
      <c r="U245" s="87">
        <v>135152.54999999999</v>
      </c>
      <c r="V245" s="87"/>
      <c r="W245" s="87"/>
      <c r="X245" s="87"/>
      <c r="Y245" s="87"/>
      <c r="Z245" s="87"/>
      <c r="AA245" s="87"/>
      <c r="AB245" s="87"/>
      <c r="AC245" s="88"/>
    </row>
    <row r="246" spans="1:29" ht="100" x14ac:dyDescent="0.25">
      <c r="A246" s="85" t="s">
        <v>831</v>
      </c>
      <c r="B246" s="85" t="s">
        <v>832</v>
      </c>
      <c r="C246" s="86">
        <v>43517</v>
      </c>
      <c r="D246" s="86">
        <v>43517</v>
      </c>
      <c r="E246" s="86">
        <v>45291</v>
      </c>
      <c r="F246" s="85">
        <v>59</v>
      </c>
      <c r="G246" s="85" t="s">
        <v>833</v>
      </c>
      <c r="H246" s="85" t="s">
        <v>819</v>
      </c>
      <c r="I246" s="85" t="s">
        <v>829</v>
      </c>
      <c r="J246" s="83">
        <v>4547275</v>
      </c>
      <c r="K246" s="83">
        <v>2776921.94</v>
      </c>
      <c r="L246" s="87">
        <v>3865183.75</v>
      </c>
      <c r="M246" s="87">
        <v>2360383.67</v>
      </c>
      <c r="N246" s="87"/>
      <c r="O246" s="87"/>
      <c r="P246" s="87"/>
      <c r="Q246" s="87"/>
      <c r="R246" s="87"/>
      <c r="S246" s="87"/>
      <c r="T246" s="87">
        <v>682091.25</v>
      </c>
      <c r="U246" s="87">
        <v>416538.27</v>
      </c>
      <c r="V246" s="87"/>
      <c r="W246" s="87"/>
      <c r="X246" s="87"/>
      <c r="Y246" s="87"/>
      <c r="Z246" s="87"/>
      <c r="AA246" s="87"/>
      <c r="AB246" s="87"/>
      <c r="AC246" s="88"/>
    </row>
    <row r="247" spans="1:29" ht="60" x14ac:dyDescent="0.25">
      <c r="A247" s="85" t="s">
        <v>834</v>
      </c>
      <c r="B247" s="85" t="s">
        <v>835</v>
      </c>
      <c r="C247" s="86">
        <v>43537</v>
      </c>
      <c r="D247" s="86">
        <v>43537</v>
      </c>
      <c r="E247" s="86">
        <v>45028</v>
      </c>
      <c r="F247" s="85">
        <v>49</v>
      </c>
      <c r="G247" s="85" t="s">
        <v>836</v>
      </c>
      <c r="H247" s="85" t="s">
        <v>819</v>
      </c>
      <c r="I247" s="85" t="s">
        <v>829</v>
      </c>
      <c r="J247" s="83">
        <v>2469762</v>
      </c>
      <c r="K247" s="83">
        <v>2842478.85</v>
      </c>
      <c r="L247" s="87">
        <v>2099297</v>
      </c>
      <c r="M247" s="87">
        <v>2416107</v>
      </c>
      <c r="N247" s="87"/>
      <c r="O247" s="87"/>
      <c r="P247" s="87"/>
      <c r="Q247" s="87"/>
      <c r="R247" s="87"/>
      <c r="S247" s="87"/>
      <c r="T247" s="87">
        <v>370465</v>
      </c>
      <c r="U247" s="87">
        <v>426371.85</v>
      </c>
      <c r="V247" s="87"/>
      <c r="W247" s="87"/>
      <c r="X247" s="87"/>
      <c r="Y247" s="87"/>
      <c r="Z247" s="87"/>
      <c r="AA247" s="87"/>
      <c r="AB247" s="87"/>
      <c r="AC247" s="88"/>
    </row>
    <row r="248" spans="1:29" ht="120" x14ac:dyDescent="0.25">
      <c r="A248" s="85" t="s">
        <v>837</v>
      </c>
      <c r="B248" s="85" t="s">
        <v>838</v>
      </c>
      <c r="C248" s="86">
        <v>43622</v>
      </c>
      <c r="D248" s="86">
        <v>43622</v>
      </c>
      <c r="E248" s="86">
        <v>44682</v>
      </c>
      <c r="F248" s="85">
        <v>35</v>
      </c>
      <c r="G248" s="85" t="s">
        <v>839</v>
      </c>
      <c r="H248" s="85" t="s">
        <v>819</v>
      </c>
      <c r="I248" s="85" t="s">
        <v>840</v>
      </c>
      <c r="J248" s="83">
        <v>539000</v>
      </c>
      <c r="K248" s="83">
        <v>497041.54</v>
      </c>
      <c r="L248" s="87">
        <v>458150</v>
      </c>
      <c r="M248" s="87">
        <v>422485.31</v>
      </c>
      <c r="N248" s="87"/>
      <c r="O248" s="87"/>
      <c r="P248" s="87"/>
      <c r="Q248" s="87"/>
      <c r="R248" s="87"/>
      <c r="S248" s="87"/>
      <c r="T248" s="87">
        <v>80850</v>
      </c>
      <c r="U248" s="87">
        <v>74556.23</v>
      </c>
      <c r="V248" s="87"/>
      <c r="W248" s="87"/>
      <c r="X248" s="87"/>
      <c r="Y248" s="87"/>
      <c r="Z248" s="87"/>
      <c r="AA248" s="87"/>
      <c r="AB248" s="87"/>
      <c r="AC248" s="88"/>
    </row>
    <row r="249" spans="1:29" ht="130" x14ac:dyDescent="0.25">
      <c r="A249" s="85" t="s">
        <v>841</v>
      </c>
      <c r="B249" s="85" t="s">
        <v>842</v>
      </c>
      <c r="C249" s="86">
        <v>43735</v>
      </c>
      <c r="D249" s="86">
        <v>43735</v>
      </c>
      <c r="E249" s="86">
        <v>44891</v>
      </c>
      <c r="F249" s="85">
        <v>38</v>
      </c>
      <c r="G249" s="85" t="s">
        <v>843</v>
      </c>
      <c r="H249" s="85" t="s">
        <v>819</v>
      </c>
      <c r="I249" s="85" t="s">
        <v>844</v>
      </c>
      <c r="J249" s="83">
        <v>1600000</v>
      </c>
      <c r="K249" s="83">
        <v>1600000</v>
      </c>
      <c r="L249" s="87">
        <v>1360000</v>
      </c>
      <c r="M249" s="87">
        <v>1360000</v>
      </c>
      <c r="N249" s="87"/>
      <c r="O249" s="87"/>
      <c r="P249" s="87"/>
      <c r="Q249" s="87"/>
      <c r="R249" s="87"/>
      <c r="S249" s="87"/>
      <c r="T249" s="87">
        <v>240000</v>
      </c>
      <c r="U249" s="87">
        <v>240000</v>
      </c>
      <c r="V249" s="87"/>
      <c r="W249" s="87"/>
      <c r="X249" s="87"/>
      <c r="Y249" s="87"/>
      <c r="Z249" s="87"/>
      <c r="AA249" s="87"/>
      <c r="AB249" s="87"/>
      <c r="AC249" s="88"/>
    </row>
    <row r="250" spans="1:29" ht="100" x14ac:dyDescent="0.25">
      <c r="A250" s="85" t="s">
        <v>845</v>
      </c>
      <c r="B250" s="85" t="s">
        <v>846</v>
      </c>
      <c r="C250" s="86">
        <v>43826</v>
      </c>
      <c r="D250" s="86">
        <v>43826</v>
      </c>
      <c r="E250" s="86">
        <v>44682</v>
      </c>
      <c r="F250" s="85">
        <v>29</v>
      </c>
      <c r="G250" s="85" t="s">
        <v>847</v>
      </c>
      <c r="H250" s="85" t="s">
        <v>819</v>
      </c>
      <c r="I250" s="85" t="s">
        <v>840</v>
      </c>
      <c r="J250" s="83">
        <v>751000</v>
      </c>
      <c r="K250" s="83">
        <v>675000</v>
      </c>
      <c r="L250" s="87">
        <v>638350</v>
      </c>
      <c r="M250" s="87">
        <v>573750</v>
      </c>
      <c r="N250" s="87"/>
      <c r="O250" s="87"/>
      <c r="P250" s="87"/>
      <c r="Q250" s="87"/>
      <c r="R250" s="87"/>
      <c r="S250" s="87"/>
      <c r="T250" s="87">
        <v>112650</v>
      </c>
      <c r="U250" s="87">
        <v>101250</v>
      </c>
      <c r="V250" s="87"/>
      <c r="W250" s="87"/>
      <c r="X250" s="87"/>
      <c r="Y250" s="87"/>
      <c r="Z250" s="87"/>
      <c r="AA250" s="87"/>
      <c r="AB250" s="87"/>
      <c r="AC250" s="88"/>
    </row>
    <row r="251" spans="1:29" ht="70" x14ac:dyDescent="0.25">
      <c r="A251" s="85" t="s">
        <v>66</v>
      </c>
      <c r="B251" s="85" t="s">
        <v>848</v>
      </c>
      <c r="C251" s="86">
        <v>43846</v>
      </c>
      <c r="D251" s="86">
        <v>43846</v>
      </c>
      <c r="E251" s="86">
        <v>45291</v>
      </c>
      <c r="F251" s="85">
        <v>48</v>
      </c>
      <c r="G251" s="85" t="s">
        <v>849</v>
      </c>
      <c r="H251" s="85" t="s">
        <v>819</v>
      </c>
      <c r="I251" s="85" t="s">
        <v>829</v>
      </c>
      <c r="J251" s="83">
        <v>2170416</v>
      </c>
      <c r="K251" s="83">
        <v>1525562</v>
      </c>
      <c r="L251" s="87">
        <v>1844853.6</v>
      </c>
      <c r="M251" s="87">
        <v>1296727.7</v>
      </c>
      <c r="N251" s="87"/>
      <c r="O251" s="87"/>
      <c r="P251" s="87"/>
      <c r="Q251" s="87"/>
      <c r="R251" s="87"/>
      <c r="S251" s="87"/>
      <c r="T251" s="87">
        <v>325562.40000000002</v>
      </c>
      <c r="U251" s="87">
        <v>228834.3</v>
      </c>
      <c r="V251" s="87"/>
      <c r="W251" s="87"/>
      <c r="X251" s="87"/>
      <c r="Y251" s="87"/>
      <c r="Z251" s="87"/>
      <c r="AA251" s="87"/>
      <c r="AB251" s="87"/>
      <c r="AC251" s="88"/>
    </row>
    <row r="252" spans="1:29" ht="50" x14ac:dyDescent="0.25">
      <c r="A252" s="85" t="s">
        <v>850</v>
      </c>
      <c r="B252" s="85" t="s">
        <v>851</v>
      </c>
      <c r="C252" s="86">
        <v>43805</v>
      </c>
      <c r="D252" s="86">
        <v>43805</v>
      </c>
      <c r="E252" s="86">
        <v>44535</v>
      </c>
      <c r="F252" s="85">
        <v>24</v>
      </c>
      <c r="G252" s="85" t="s">
        <v>852</v>
      </c>
      <c r="H252" s="85" t="s">
        <v>819</v>
      </c>
      <c r="I252" s="85" t="s">
        <v>853</v>
      </c>
      <c r="J252" s="83">
        <v>500000</v>
      </c>
      <c r="K252" s="83">
        <v>472547.55</v>
      </c>
      <c r="L252" s="87">
        <v>425000</v>
      </c>
      <c r="M252" s="87">
        <v>401514.4</v>
      </c>
      <c r="N252" s="87"/>
      <c r="O252" s="87"/>
      <c r="P252" s="87"/>
      <c r="Q252" s="87"/>
      <c r="R252" s="87"/>
      <c r="S252" s="87"/>
      <c r="T252" s="87">
        <v>75000</v>
      </c>
      <c r="U252" s="87">
        <v>71033.149999999994</v>
      </c>
      <c r="V252" s="87"/>
      <c r="W252" s="87"/>
      <c r="X252" s="87"/>
      <c r="Y252" s="87"/>
      <c r="Z252" s="87"/>
      <c r="AA252" s="87"/>
      <c r="AB252" s="87"/>
      <c r="AC252" s="88"/>
    </row>
    <row r="253" spans="1:29" ht="70" x14ac:dyDescent="0.25">
      <c r="A253" s="85" t="s">
        <v>854</v>
      </c>
      <c r="B253" s="85" t="s">
        <v>855</v>
      </c>
      <c r="C253" s="86">
        <v>43809</v>
      </c>
      <c r="D253" s="86">
        <v>43809</v>
      </c>
      <c r="E253" s="86">
        <v>45291</v>
      </c>
      <c r="F253" s="85">
        <v>49</v>
      </c>
      <c r="G253" s="85" t="s">
        <v>856</v>
      </c>
      <c r="H253" s="85" t="s">
        <v>819</v>
      </c>
      <c r="I253" s="85" t="s">
        <v>829</v>
      </c>
      <c r="J253" s="83">
        <v>506966.5</v>
      </c>
      <c r="K253" s="83">
        <v>91500</v>
      </c>
      <c r="L253" s="87">
        <v>430921.52</v>
      </c>
      <c r="M253" s="87">
        <v>77775</v>
      </c>
      <c r="N253" s="87"/>
      <c r="O253" s="87"/>
      <c r="P253" s="87"/>
      <c r="Q253" s="87"/>
      <c r="R253" s="87"/>
      <c r="S253" s="87"/>
      <c r="T253" s="87">
        <v>76044.98</v>
      </c>
      <c r="U253" s="87">
        <v>13725</v>
      </c>
      <c r="V253" s="87"/>
      <c r="W253" s="87"/>
      <c r="X253" s="87"/>
      <c r="Y253" s="87"/>
      <c r="Z253" s="87"/>
      <c r="AA253" s="87"/>
      <c r="AB253" s="87"/>
      <c r="AC253" s="88"/>
    </row>
    <row r="254" spans="1:29" ht="90" x14ac:dyDescent="0.25">
      <c r="A254" s="85" t="s">
        <v>858</v>
      </c>
      <c r="B254" s="85" t="s">
        <v>859</v>
      </c>
      <c r="C254" s="86">
        <v>43775</v>
      </c>
      <c r="D254" s="86">
        <v>43775</v>
      </c>
      <c r="E254" s="86">
        <v>45046</v>
      </c>
      <c r="F254" s="85">
        <v>42</v>
      </c>
      <c r="G254" s="85" t="s">
        <v>860</v>
      </c>
      <c r="H254" s="85" t="s">
        <v>819</v>
      </c>
      <c r="I254" s="85" t="s">
        <v>861</v>
      </c>
      <c r="J254" s="83">
        <v>2980880</v>
      </c>
      <c r="K254" s="83">
        <v>2980880</v>
      </c>
      <c r="L254" s="87">
        <v>2533748</v>
      </c>
      <c r="M254" s="87">
        <v>2533748</v>
      </c>
      <c r="N254" s="87"/>
      <c r="O254" s="87"/>
      <c r="P254" s="87"/>
      <c r="Q254" s="87"/>
      <c r="R254" s="87"/>
      <c r="S254" s="87"/>
      <c r="T254" s="87">
        <v>447132</v>
      </c>
      <c r="U254" s="87">
        <v>447132</v>
      </c>
      <c r="V254" s="87"/>
      <c r="W254" s="87"/>
      <c r="X254" s="87"/>
      <c r="Y254" s="87"/>
      <c r="Z254" s="87"/>
      <c r="AA254" s="87"/>
      <c r="AB254" s="87"/>
      <c r="AC254" s="88"/>
    </row>
    <row r="255" spans="1:29" ht="150" x14ac:dyDescent="0.25">
      <c r="A255" s="85" t="s">
        <v>862</v>
      </c>
      <c r="B255" s="85" t="s">
        <v>863</v>
      </c>
      <c r="C255" s="86">
        <v>43875</v>
      </c>
      <c r="D255" s="86">
        <v>43875</v>
      </c>
      <c r="E255" s="86">
        <v>45291</v>
      </c>
      <c r="F255" s="85">
        <v>47</v>
      </c>
      <c r="G255" s="85" t="s">
        <v>864</v>
      </c>
      <c r="H255" s="85" t="s">
        <v>819</v>
      </c>
      <c r="I255" s="85" t="s">
        <v>865</v>
      </c>
      <c r="J255" s="83">
        <v>3434020.56</v>
      </c>
      <c r="K255" s="83">
        <v>2350903.27</v>
      </c>
      <c r="L255" s="87">
        <v>2918917.48</v>
      </c>
      <c r="M255" s="87">
        <v>1998267.78</v>
      </c>
      <c r="N255" s="87"/>
      <c r="O255" s="87"/>
      <c r="P255" s="87"/>
      <c r="Q255" s="87"/>
      <c r="R255" s="87"/>
      <c r="S255" s="87"/>
      <c r="T255" s="87">
        <v>515103.08</v>
      </c>
      <c r="U255" s="87">
        <v>352635.49</v>
      </c>
      <c r="V255" s="87"/>
      <c r="W255" s="87"/>
      <c r="X255" s="87"/>
      <c r="Y255" s="87"/>
      <c r="Z255" s="87"/>
      <c r="AA255" s="87"/>
      <c r="AB255" s="87"/>
      <c r="AC255" s="88"/>
    </row>
    <row r="256" spans="1:29" ht="80" x14ac:dyDescent="0.25">
      <c r="A256" s="85" t="s">
        <v>866</v>
      </c>
      <c r="B256" s="85" t="s">
        <v>867</v>
      </c>
      <c r="C256" s="86">
        <v>44049</v>
      </c>
      <c r="D256" s="86">
        <v>44049</v>
      </c>
      <c r="E256" s="86">
        <v>44962</v>
      </c>
      <c r="F256" s="85">
        <v>30</v>
      </c>
      <c r="G256" s="85" t="s">
        <v>868</v>
      </c>
      <c r="H256" s="85" t="s">
        <v>819</v>
      </c>
      <c r="I256" s="85" t="s">
        <v>869</v>
      </c>
      <c r="J256" s="83">
        <v>650093.86</v>
      </c>
      <c r="K256" s="83">
        <v>196129.56</v>
      </c>
      <c r="L256" s="87">
        <v>552579.78</v>
      </c>
      <c r="M256" s="87">
        <v>166710.13</v>
      </c>
      <c r="N256" s="87"/>
      <c r="O256" s="87"/>
      <c r="P256" s="87"/>
      <c r="Q256" s="87"/>
      <c r="R256" s="87"/>
      <c r="S256" s="87"/>
      <c r="T256" s="87">
        <v>97514.08</v>
      </c>
      <c r="U256" s="87">
        <v>29419.43</v>
      </c>
      <c r="V256" s="87"/>
      <c r="W256" s="87"/>
      <c r="X256" s="87"/>
      <c r="Y256" s="87"/>
      <c r="Z256" s="87"/>
      <c r="AA256" s="87"/>
      <c r="AB256" s="87"/>
      <c r="AC256" s="88"/>
    </row>
    <row r="257" spans="1:29" ht="120" x14ac:dyDescent="0.25">
      <c r="A257" s="85" t="s">
        <v>65</v>
      </c>
      <c r="B257" s="85" t="s">
        <v>871</v>
      </c>
      <c r="C257" s="86">
        <v>44090</v>
      </c>
      <c r="D257" s="86">
        <v>44090</v>
      </c>
      <c r="E257" s="86">
        <v>45230</v>
      </c>
      <c r="F257" s="85">
        <v>38</v>
      </c>
      <c r="G257" s="85" t="s">
        <v>872</v>
      </c>
      <c r="H257" s="85" t="s">
        <v>819</v>
      </c>
      <c r="I257" s="85" t="s">
        <v>873</v>
      </c>
      <c r="J257" s="83">
        <v>5223361.7699999996</v>
      </c>
      <c r="K257" s="83">
        <v>4745699.76</v>
      </c>
      <c r="L257" s="87">
        <v>4439857.5</v>
      </c>
      <c r="M257" s="87">
        <v>4033844.81</v>
      </c>
      <c r="N257" s="87"/>
      <c r="O257" s="87"/>
      <c r="P257" s="87"/>
      <c r="Q257" s="87"/>
      <c r="R257" s="87"/>
      <c r="S257" s="87"/>
      <c r="T257" s="87">
        <v>783504.27</v>
      </c>
      <c r="U257" s="87">
        <v>711854.95</v>
      </c>
      <c r="V257" s="87"/>
      <c r="W257" s="87"/>
      <c r="X257" s="87"/>
      <c r="Y257" s="87"/>
      <c r="Z257" s="87"/>
      <c r="AA257" s="87"/>
      <c r="AB257" s="87"/>
      <c r="AC257" s="88"/>
    </row>
    <row r="258" spans="1:29" ht="100" x14ac:dyDescent="0.25">
      <c r="A258" s="85" t="s">
        <v>874</v>
      </c>
      <c r="B258" s="85" t="s">
        <v>875</v>
      </c>
      <c r="C258" s="86">
        <v>43914</v>
      </c>
      <c r="D258" s="86">
        <v>43914</v>
      </c>
      <c r="E258" s="86">
        <v>45192</v>
      </c>
      <c r="F258" s="85">
        <v>42</v>
      </c>
      <c r="G258" s="85" t="s">
        <v>876</v>
      </c>
      <c r="H258" s="85" t="s">
        <v>819</v>
      </c>
      <c r="I258" s="85" t="s">
        <v>877</v>
      </c>
      <c r="J258" s="83">
        <v>426909.58</v>
      </c>
      <c r="K258" s="83">
        <v>257445.64</v>
      </c>
      <c r="L258" s="87">
        <v>362873.14</v>
      </c>
      <c r="M258" s="87">
        <v>218828.79999999999</v>
      </c>
      <c r="N258" s="87"/>
      <c r="O258" s="87"/>
      <c r="P258" s="87"/>
      <c r="Q258" s="87"/>
      <c r="R258" s="87"/>
      <c r="S258" s="87"/>
      <c r="T258" s="87">
        <v>64036.44</v>
      </c>
      <c r="U258" s="87">
        <v>38616.839999999997</v>
      </c>
      <c r="V258" s="87"/>
      <c r="W258" s="87"/>
      <c r="X258" s="87"/>
      <c r="Y258" s="87"/>
      <c r="Z258" s="87"/>
      <c r="AA258" s="87"/>
      <c r="AB258" s="87"/>
      <c r="AC258" s="88"/>
    </row>
    <row r="259" spans="1:29" ht="80" x14ac:dyDescent="0.25">
      <c r="A259" s="85" t="s">
        <v>878</v>
      </c>
      <c r="B259" s="85" t="s">
        <v>879</v>
      </c>
      <c r="C259" s="86">
        <v>44061</v>
      </c>
      <c r="D259" s="86">
        <v>44061</v>
      </c>
      <c r="E259" s="86">
        <v>45291</v>
      </c>
      <c r="F259" s="85">
        <v>41</v>
      </c>
      <c r="G259" s="85" t="s">
        <v>880</v>
      </c>
      <c r="H259" s="85" t="s">
        <v>819</v>
      </c>
      <c r="I259" s="85" t="s">
        <v>829</v>
      </c>
      <c r="J259" s="83">
        <v>873875</v>
      </c>
      <c r="K259" s="83">
        <v>749892.72</v>
      </c>
      <c r="L259" s="87">
        <v>742793.75</v>
      </c>
      <c r="M259" s="87">
        <v>637408.9</v>
      </c>
      <c r="N259" s="87"/>
      <c r="O259" s="87"/>
      <c r="P259" s="87"/>
      <c r="Q259" s="87"/>
      <c r="R259" s="87"/>
      <c r="S259" s="87"/>
      <c r="T259" s="87">
        <v>131081.25</v>
      </c>
      <c r="U259" s="87">
        <v>112483.82</v>
      </c>
      <c r="V259" s="87"/>
      <c r="W259" s="87"/>
      <c r="X259" s="87"/>
      <c r="Y259" s="87"/>
      <c r="Z259" s="87"/>
      <c r="AA259" s="87"/>
      <c r="AB259" s="87"/>
      <c r="AC259" s="88"/>
    </row>
    <row r="260" spans="1:29" ht="100" x14ac:dyDescent="0.25">
      <c r="A260" s="85" t="s">
        <v>881</v>
      </c>
      <c r="B260" s="85" t="s">
        <v>882</v>
      </c>
      <c r="C260" s="86">
        <v>44137</v>
      </c>
      <c r="D260" s="86">
        <v>44137</v>
      </c>
      <c r="E260" s="86">
        <v>44774</v>
      </c>
      <c r="F260" s="85">
        <v>21</v>
      </c>
      <c r="G260" s="85" t="s">
        <v>883</v>
      </c>
      <c r="H260" s="85" t="s">
        <v>819</v>
      </c>
      <c r="I260" s="85" t="s">
        <v>884</v>
      </c>
      <c r="J260" s="83">
        <v>589200</v>
      </c>
      <c r="K260" s="83">
        <v>17069.810000000001</v>
      </c>
      <c r="L260" s="87">
        <v>500820</v>
      </c>
      <c r="M260" s="87">
        <v>14509.34</v>
      </c>
      <c r="N260" s="87"/>
      <c r="O260" s="87"/>
      <c r="P260" s="87"/>
      <c r="Q260" s="87"/>
      <c r="R260" s="87"/>
      <c r="S260" s="87"/>
      <c r="T260" s="87">
        <v>88380</v>
      </c>
      <c r="U260" s="87">
        <v>2560.4699999999998</v>
      </c>
      <c r="V260" s="87"/>
      <c r="W260" s="87"/>
      <c r="X260" s="87"/>
      <c r="Y260" s="87"/>
      <c r="Z260" s="87"/>
      <c r="AA260" s="87"/>
      <c r="AB260" s="87"/>
      <c r="AC260" s="88"/>
    </row>
    <row r="261" spans="1:29" ht="90" x14ac:dyDescent="0.25">
      <c r="A261" s="85" t="s">
        <v>69</v>
      </c>
      <c r="B261" s="85" t="s">
        <v>885</v>
      </c>
      <c r="C261" s="86">
        <v>44172</v>
      </c>
      <c r="D261" s="86">
        <v>44172</v>
      </c>
      <c r="E261" s="86">
        <v>45113</v>
      </c>
      <c r="F261" s="85">
        <v>31</v>
      </c>
      <c r="G261" s="85" t="s">
        <v>886</v>
      </c>
      <c r="H261" s="85" t="s">
        <v>819</v>
      </c>
      <c r="I261" s="85" t="s">
        <v>887</v>
      </c>
      <c r="J261" s="83">
        <v>979033.34</v>
      </c>
      <c r="K261" s="83">
        <v>456518.32</v>
      </c>
      <c r="L261" s="87">
        <v>832178.34</v>
      </c>
      <c r="M261" s="87">
        <v>388040.57</v>
      </c>
      <c r="N261" s="87"/>
      <c r="O261" s="87"/>
      <c r="P261" s="87"/>
      <c r="Q261" s="87"/>
      <c r="R261" s="87"/>
      <c r="S261" s="87"/>
      <c r="T261" s="87">
        <v>146855</v>
      </c>
      <c r="U261" s="87">
        <v>68477.75</v>
      </c>
      <c r="V261" s="87"/>
      <c r="W261" s="87"/>
      <c r="X261" s="87"/>
      <c r="Y261" s="87"/>
      <c r="Z261" s="87"/>
      <c r="AA261" s="87"/>
      <c r="AB261" s="87"/>
      <c r="AC261" s="88"/>
    </row>
    <row r="262" spans="1:29" ht="150" x14ac:dyDescent="0.25">
      <c r="A262" s="85" t="s">
        <v>888</v>
      </c>
      <c r="B262" s="85" t="s">
        <v>889</v>
      </c>
      <c r="C262" s="86">
        <v>44251</v>
      </c>
      <c r="D262" s="86">
        <v>44251</v>
      </c>
      <c r="E262" s="86">
        <v>45291</v>
      </c>
      <c r="F262" s="85">
        <v>35</v>
      </c>
      <c r="G262" s="85" t="s">
        <v>890</v>
      </c>
      <c r="H262" s="85" t="s">
        <v>819</v>
      </c>
      <c r="I262" s="85" t="s">
        <v>870</v>
      </c>
      <c r="J262" s="83">
        <v>1085300</v>
      </c>
      <c r="K262" s="83">
        <v>315535.51</v>
      </c>
      <c r="L262" s="87">
        <v>922505</v>
      </c>
      <c r="M262" s="87">
        <v>268205.18</v>
      </c>
      <c r="N262" s="87"/>
      <c r="O262" s="87"/>
      <c r="P262" s="87"/>
      <c r="Q262" s="87"/>
      <c r="R262" s="87"/>
      <c r="S262" s="87"/>
      <c r="T262" s="87">
        <v>162795</v>
      </c>
      <c r="U262" s="87">
        <v>47330.33</v>
      </c>
      <c r="V262" s="87"/>
      <c r="W262" s="87"/>
      <c r="X262" s="87"/>
      <c r="Y262" s="87"/>
      <c r="Z262" s="87"/>
      <c r="AA262" s="87"/>
      <c r="AB262" s="87"/>
      <c r="AC262" s="88"/>
    </row>
    <row r="263" spans="1:29" ht="110" x14ac:dyDescent="0.25">
      <c r="A263" s="85" t="s">
        <v>891</v>
      </c>
      <c r="B263" s="85" t="s">
        <v>892</v>
      </c>
      <c r="C263" s="86">
        <v>44292</v>
      </c>
      <c r="D263" s="86">
        <v>44292</v>
      </c>
      <c r="E263" s="86">
        <v>45135</v>
      </c>
      <c r="F263" s="85">
        <v>28</v>
      </c>
      <c r="G263" s="85" t="s">
        <v>893</v>
      </c>
      <c r="H263" s="85" t="s">
        <v>819</v>
      </c>
      <c r="I263" s="85" t="s">
        <v>894</v>
      </c>
      <c r="J263" s="83">
        <v>409331.47</v>
      </c>
      <c r="K263" s="83">
        <v>252837.56</v>
      </c>
      <c r="L263" s="87">
        <v>347931.55</v>
      </c>
      <c r="M263" s="87">
        <v>214911.9</v>
      </c>
      <c r="N263" s="87"/>
      <c r="O263" s="87"/>
      <c r="P263" s="87"/>
      <c r="Q263" s="87"/>
      <c r="R263" s="87"/>
      <c r="S263" s="87"/>
      <c r="T263" s="87">
        <v>61399.92</v>
      </c>
      <c r="U263" s="87">
        <v>37925.660000000003</v>
      </c>
      <c r="V263" s="87"/>
      <c r="W263" s="87"/>
      <c r="X263" s="87"/>
      <c r="Y263" s="87"/>
      <c r="Z263" s="87"/>
      <c r="AA263" s="87"/>
      <c r="AB263" s="87"/>
      <c r="AC263" s="88"/>
    </row>
    <row r="264" spans="1:29" ht="130" x14ac:dyDescent="0.25">
      <c r="A264" s="85" t="s">
        <v>895</v>
      </c>
      <c r="B264" s="85" t="s">
        <v>896</v>
      </c>
      <c r="C264" s="86">
        <v>42943</v>
      </c>
      <c r="D264" s="86">
        <v>42943</v>
      </c>
      <c r="E264" s="86">
        <v>44196</v>
      </c>
      <c r="F264" s="85">
        <v>42</v>
      </c>
      <c r="G264" s="85" t="s">
        <v>897</v>
      </c>
      <c r="H264" s="85" t="s">
        <v>22</v>
      </c>
      <c r="I264" s="85" t="s">
        <v>2530</v>
      </c>
      <c r="J264" s="83">
        <v>468435.96</v>
      </c>
      <c r="K264" s="83">
        <v>421404.31</v>
      </c>
      <c r="L264" s="87">
        <v>398170.56</v>
      </c>
      <c r="M264" s="87">
        <v>358353.5</v>
      </c>
      <c r="N264" s="87"/>
      <c r="O264" s="87"/>
      <c r="P264" s="87"/>
      <c r="Q264" s="87"/>
      <c r="R264" s="87"/>
      <c r="S264" s="87"/>
      <c r="T264" s="87"/>
      <c r="U264" s="87"/>
      <c r="V264" s="87">
        <v>21079.62</v>
      </c>
      <c r="W264" s="87">
        <v>18915.240000000002</v>
      </c>
      <c r="X264" s="87">
        <v>49185.78</v>
      </c>
      <c r="Y264" s="87">
        <v>44135.57</v>
      </c>
      <c r="Z264" s="87"/>
      <c r="AA264" s="87"/>
      <c r="AB264" s="87"/>
      <c r="AC264" s="88"/>
    </row>
    <row r="265" spans="1:29" ht="120" x14ac:dyDescent="0.25">
      <c r="A265" s="85" t="s">
        <v>898</v>
      </c>
      <c r="B265" s="85" t="s">
        <v>899</v>
      </c>
      <c r="C265" s="86">
        <v>43593</v>
      </c>
      <c r="D265" s="86">
        <v>43593</v>
      </c>
      <c r="E265" s="86">
        <v>45068</v>
      </c>
      <c r="F265" s="85">
        <v>49</v>
      </c>
      <c r="G265" s="85" t="s">
        <v>900</v>
      </c>
      <c r="H265" s="85" t="s">
        <v>22</v>
      </c>
      <c r="I265" s="85" t="s">
        <v>901</v>
      </c>
      <c r="J265" s="83">
        <v>1136658.76</v>
      </c>
      <c r="K265" s="83">
        <v>868637.91</v>
      </c>
      <c r="L265" s="87">
        <v>244182</v>
      </c>
      <c r="M265" s="87">
        <v>219700</v>
      </c>
      <c r="N265" s="87"/>
      <c r="O265" s="87"/>
      <c r="P265" s="87"/>
      <c r="Q265" s="87"/>
      <c r="R265" s="87"/>
      <c r="S265" s="87"/>
      <c r="T265" s="87"/>
      <c r="U265" s="87"/>
      <c r="V265" s="87">
        <v>178500.89</v>
      </c>
      <c r="W265" s="87">
        <v>129837.17</v>
      </c>
      <c r="X265" s="87">
        <v>713975.87</v>
      </c>
      <c r="Y265" s="87">
        <v>519100.74</v>
      </c>
      <c r="Z265" s="87"/>
      <c r="AA265" s="87"/>
      <c r="AB265" s="87"/>
      <c r="AC265" s="88"/>
    </row>
    <row r="266" spans="1:29" ht="100" x14ac:dyDescent="0.25">
      <c r="A266" s="85" t="s">
        <v>902</v>
      </c>
      <c r="B266" s="85" t="s">
        <v>903</v>
      </c>
      <c r="C266" s="86">
        <v>43507</v>
      </c>
      <c r="D266" s="86">
        <v>43507</v>
      </c>
      <c r="E266" s="86">
        <v>43809</v>
      </c>
      <c r="F266" s="85">
        <v>10</v>
      </c>
      <c r="G266" s="85" t="s">
        <v>904</v>
      </c>
      <c r="H266" s="85" t="s">
        <v>22</v>
      </c>
      <c r="I266" s="85" t="s">
        <v>790</v>
      </c>
      <c r="J266" s="83">
        <v>573433.91</v>
      </c>
      <c r="K266" s="83">
        <v>216856.8</v>
      </c>
      <c r="L266" s="87">
        <v>240952</v>
      </c>
      <c r="M266" s="87">
        <v>216856.8</v>
      </c>
      <c r="N266" s="87"/>
      <c r="O266" s="87"/>
      <c r="P266" s="87"/>
      <c r="Q266" s="87"/>
      <c r="R266" s="87"/>
      <c r="S266" s="87"/>
      <c r="T266" s="87"/>
      <c r="U266" s="87"/>
      <c r="V266" s="87">
        <v>83119.240000000005</v>
      </c>
      <c r="W266" s="87"/>
      <c r="X266" s="87">
        <v>249362.67</v>
      </c>
      <c r="Y266" s="87"/>
      <c r="Z266" s="87"/>
      <c r="AA266" s="87"/>
      <c r="AB266" s="87"/>
      <c r="AC266" s="88"/>
    </row>
    <row r="267" spans="1:29" ht="100" x14ac:dyDescent="0.25">
      <c r="A267" s="85" t="s">
        <v>906</v>
      </c>
      <c r="B267" s="85" t="s">
        <v>907</v>
      </c>
      <c r="C267" s="86">
        <v>44139</v>
      </c>
      <c r="D267" s="86">
        <v>44139</v>
      </c>
      <c r="E267" s="86">
        <v>45199</v>
      </c>
      <c r="F267" s="85">
        <v>35</v>
      </c>
      <c r="G267" s="85" t="s">
        <v>908</v>
      </c>
      <c r="H267" s="85" t="s">
        <v>22</v>
      </c>
      <c r="I267" s="85" t="s">
        <v>909</v>
      </c>
      <c r="J267" s="83">
        <v>2006807.01</v>
      </c>
      <c r="K267" s="83">
        <v>1360074.33</v>
      </c>
      <c r="L267" s="87">
        <v>253712.32</v>
      </c>
      <c r="M267" s="87">
        <v>183077.11</v>
      </c>
      <c r="N267" s="87"/>
      <c r="O267" s="87"/>
      <c r="P267" s="87"/>
      <c r="Q267" s="87"/>
      <c r="R267" s="87"/>
      <c r="S267" s="87"/>
      <c r="T267" s="87"/>
      <c r="U267" s="87"/>
      <c r="V267" s="87">
        <v>438286.65</v>
      </c>
      <c r="W267" s="87">
        <v>294249.3</v>
      </c>
      <c r="X267" s="87">
        <v>1314808.04</v>
      </c>
      <c r="Y267" s="87">
        <v>882747.92</v>
      </c>
      <c r="Z267" s="87"/>
      <c r="AA267" s="87"/>
      <c r="AB267" s="87"/>
      <c r="AC267" s="88"/>
    </row>
    <row r="268" spans="1:29" ht="60" x14ac:dyDescent="0.25">
      <c r="A268" s="85" t="s">
        <v>910</v>
      </c>
      <c r="B268" s="85" t="s">
        <v>911</v>
      </c>
      <c r="C268" s="86">
        <v>44139</v>
      </c>
      <c r="D268" s="86">
        <v>44139</v>
      </c>
      <c r="E268" s="86">
        <v>44868</v>
      </c>
      <c r="F268" s="85">
        <v>24</v>
      </c>
      <c r="G268" s="85" t="s">
        <v>912</v>
      </c>
      <c r="H268" s="85" t="s">
        <v>22</v>
      </c>
      <c r="I268" s="85" t="s">
        <v>779</v>
      </c>
      <c r="J268" s="83">
        <v>590802.99</v>
      </c>
      <c r="K268" s="83">
        <v>457536.03</v>
      </c>
      <c r="L268" s="87">
        <v>165398.97</v>
      </c>
      <c r="M268" s="87">
        <v>148859.07</v>
      </c>
      <c r="N268" s="87"/>
      <c r="O268" s="87"/>
      <c r="P268" s="87"/>
      <c r="Q268" s="87"/>
      <c r="R268" s="87"/>
      <c r="S268" s="87"/>
      <c r="T268" s="87"/>
      <c r="U268" s="87"/>
      <c r="V268" s="87">
        <v>4378.21</v>
      </c>
      <c r="W268" s="87">
        <v>3172.52</v>
      </c>
      <c r="X268" s="87">
        <v>421025.81</v>
      </c>
      <c r="Y268" s="87">
        <v>305504.44</v>
      </c>
      <c r="Z268" s="87"/>
      <c r="AA268" s="87"/>
      <c r="AB268" s="87"/>
      <c r="AC268" s="88"/>
    </row>
    <row r="269" spans="1:29" ht="120" x14ac:dyDescent="0.25">
      <c r="A269" s="85" t="s">
        <v>913</v>
      </c>
      <c r="B269" s="85" t="s">
        <v>914</v>
      </c>
      <c r="C269" s="86">
        <v>44306</v>
      </c>
      <c r="D269" s="86">
        <v>44306</v>
      </c>
      <c r="E269" s="86">
        <v>45138</v>
      </c>
      <c r="F269" s="85">
        <v>28</v>
      </c>
      <c r="G269" s="85" t="s">
        <v>915</v>
      </c>
      <c r="H269" s="85" t="s">
        <v>22</v>
      </c>
      <c r="I269" s="85" t="s">
        <v>2526</v>
      </c>
      <c r="J269" s="83">
        <v>4372077.47</v>
      </c>
      <c r="K269" s="83">
        <v>3011210.07</v>
      </c>
      <c r="L269" s="87">
        <v>550056</v>
      </c>
      <c r="M269" s="87">
        <v>495050.4</v>
      </c>
      <c r="N269" s="87"/>
      <c r="O269" s="87"/>
      <c r="P269" s="87"/>
      <c r="Q269" s="87"/>
      <c r="R269" s="87"/>
      <c r="S269" s="87"/>
      <c r="T269" s="87"/>
      <c r="U269" s="87"/>
      <c r="V269" s="87">
        <v>24267.18</v>
      </c>
      <c r="W269" s="87">
        <v>15975.86</v>
      </c>
      <c r="X269" s="87">
        <v>3797754.29</v>
      </c>
      <c r="Y269" s="87">
        <v>2500183.81</v>
      </c>
      <c r="Z269" s="87"/>
      <c r="AA269" s="87"/>
      <c r="AB269" s="87"/>
      <c r="AC269" s="88"/>
    </row>
    <row r="270" spans="1:29" ht="120" x14ac:dyDescent="0.25">
      <c r="A270" s="85" t="s">
        <v>916</v>
      </c>
      <c r="B270" s="85" t="s">
        <v>917</v>
      </c>
      <c r="C270" s="86">
        <v>44431</v>
      </c>
      <c r="D270" s="86">
        <v>44431</v>
      </c>
      <c r="E270" s="86">
        <v>45230</v>
      </c>
      <c r="F270" s="85">
        <v>27</v>
      </c>
      <c r="G270" s="85" t="s">
        <v>918</v>
      </c>
      <c r="H270" s="85" t="s">
        <v>22</v>
      </c>
      <c r="I270" s="85" t="s">
        <v>2526</v>
      </c>
      <c r="J270" s="83">
        <v>1117141.07</v>
      </c>
      <c r="K270" s="83">
        <v>773561.72</v>
      </c>
      <c r="L270" s="87">
        <v>352260</v>
      </c>
      <c r="M270" s="87">
        <v>317034</v>
      </c>
      <c r="N270" s="87"/>
      <c r="O270" s="87"/>
      <c r="P270" s="87"/>
      <c r="Q270" s="87"/>
      <c r="R270" s="87"/>
      <c r="S270" s="87"/>
      <c r="T270" s="87"/>
      <c r="U270" s="87"/>
      <c r="V270" s="87">
        <v>15540.88</v>
      </c>
      <c r="W270" s="87">
        <v>9267.9</v>
      </c>
      <c r="X270" s="87">
        <v>749340.19</v>
      </c>
      <c r="Y270" s="87">
        <v>447259.82</v>
      </c>
      <c r="Z270" s="87"/>
      <c r="AA270" s="87"/>
      <c r="AB270" s="87"/>
      <c r="AC270" s="88"/>
    </row>
    <row r="271" spans="1:29" ht="100" x14ac:dyDescent="0.25">
      <c r="A271" s="85" t="s">
        <v>919</v>
      </c>
      <c r="B271" s="85" t="s">
        <v>920</v>
      </c>
      <c r="C271" s="86">
        <v>44237</v>
      </c>
      <c r="D271" s="86">
        <v>44237</v>
      </c>
      <c r="E271" s="86">
        <v>45168</v>
      </c>
      <c r="F271" s="85">
        <v>31</v>
      </c>
      <c r="G271" s="85" t="s">
        <v>921</v>
      </c>
      <c r="H271" s="85" t="s">
        <v>22</v>
      </c>
      <c r="I271" s="85" t="s">
        <v>922</v>
      </c>
      <c r="J271" s="83">
        <v>147520.63</v>
      </c>
      <c r="K271" s="83">
        <v>265213.13</v>
      </c>
      <c r="L271" s="87">
        <v>125392.54</v>
      </c>
      <c r="M271" s="87">
        <v>243782.77</v>
      </c>
      <c r="N271" s="87"/>
      <c r="O271" s="87"/>
      <c r="P271" s="87"/>
      <c r="Q271" s="87"/>
      <c r="R271" s="87"/>
      <c r="S271" s="87"/>
      <c r="T271" s="87"/>
      <c r="U271" s="87"/>
      <c r="V271" s="87">
        <v>6638.43</v>
      </c>
      <c r="W271" s="87">
        <v>6429.11</v>
      </c>
      <c r="X271" s="87">
        <v>15489.66</v>
      </c>
      <c r="Y271" s="87">
        <v>15001.25</v>
      </c>
      <c r="Z271" s="87"/>
      <c r="AA271" s="87"/>
      <c r="AB271" s="87"/>
      <c r="AC271" s="88"/>
    </row>
    <row r="272" spans="1:29" ht="100" x14ac:dyDescent="0.25">
      <c r="A272" s="85" t="s">
        <v>926</v>
      </c>
      <c r="B272" s="85" t="s">
        <v>2531</v>
      </c>
      <c r="C272" s="86">
        <v>44316</v>
      </c>
      <c r="D272" s="86">
        <v>44316</v>
      </c>
      <c r="E272" s="86">
        <v>45107</v>
      </c>
      <c r="F272" s="85">
        <v>27</v>
      </c>
      <c r="G272" s="85" t="s">
        <v>927</v>
      </c>
      <c r="H272" s="85" t="s">
        <v>22</v>
      </c>
      <c r="I272" s="85" t="s">
        <v>928</v>
      </c>
      <c r="J272" s="83">
        <v>1103322.99</v>
      </c>
      <c r="K272" s="83">
        <v>992990.69</v>
      </c>
      <c r="L272" s="87">
        <v>500000</v>
      </c>
      <c r="M272" s="87">
        <v>450000</v>
      </c>
      <c r="N272" s="87"/>
      <c r="O272" s="87"/>
      <c r="P272" s="87"/>
      <c r="Q272" s="87"/>
      <c r="R272" s="87"/>
      <c r="S272" s="87"/>
      <c r="T272" s="87"/>
      <c r="U272" s="87"/>
      <c r="V272" s="87">
        <v>22058.82</v>
      </c>
      <c r="W272" s="87">
        <v>19852.939999999999</v>
      </c>
      <c r="X272" s="87">
        <v>581264.17000000004</v>
      </c>
      <c r="Y272" s="87">
        <v>523137.75</v>
      </c>
      <c r="Z272" s="87"/>
      <c r="AA272" s="87"/>
      <c r="AB272" s="87"/>
      <c r="AC272" s="88"/>
    </row>
    <row r="273" spans="1:29" ht="120" x14ac:dyDescent="0.25">
      <c r="A273" s="85" t="s">
        <v>929</v>
      </c>
      <c r="B273" s="85" t="s">
        <v>930</v>
      </c>
      <c r="C273" s="86">
        <v>44267</v>
      </c>
      <c r="D273" s="86">
        <v>44267</v>
      </c>
      <c r="E273" s="86">
        <v>44662</v>
      </c>
      <c r="F273" s="85">
        <v>13</v>
      </c>
      <c r="G273" s="85" t="s">
        <v>931</v>
      </c>
      <c r="H273" s="85" t="s">
        <v>22</v>
      </c>
      <c r="I273" s="85" t="s">
        <v>932</v>
      </c>
      <c r="J273" s="83">
        <v>727423.54</v>
      </c>
      <c r="K273" s="83">
        <v>625000</v>
      </c>
      <c r="L273" s="87">
        <v>491811.06</v>
      </c>
      <c r="M273" s="87">
        <v>625000</v>
      </c>
      <c r="N273" s="87"/>
      <c r="O273" s="87"/>
      <c r="P273" s="87"/>
      <c r="Q273" s="87"/>
      <c r="R273" s="87"/>
      <c r="S273" s="87"/>
      <c r="T273" s="87"/>
      <c r="U273" s="87"/>
      <c r="V273" s="87">
        <v>26041.759999999998</v>
      </c>
      <c r="W273" s="87"/>
      <c r="X273" s="87">
        <v>209570.72</v>
      </c>
      <c r="Y273" s="87"/>
      <c r="Z273" s="87"/>
      <c r="AA273" s="87"/>
      <c r="AB273" s="87"/>
      <c r="AC273" s="88"/>
    </row>
    <row r="274" spans="1:29" ht="60" x14ac:dyDescent="0.25">
      <c r="A274" s="85" t="s">
        <v>933</v>
      </c>
      <c r="B274" s="85" t="s">
        <v>934</v>
      </c>
      <c r="C274" s="86">
        <v>44347</v>
      </c>
      <c r="D274" s="86">
        <v>44347</v>
      </c>
      <c r="E274" s="86">
        <v>45107</v>
      </c>
      <c r="F274" s="85">
        <v>25</v>
      </c>
      <c r="G274" s="85" t="s">
        <v>935</v>
      </c>
      <c r="H274" s="85" t="s">
        <v>22</v>
      </c>
      <c r="I274" s="85" t="s">
        <v>936</v>
      </c>
      <c r="J274" s="83">
        <v>820708.79</v>
      </c>
      <c r="K274" s="83">
        <v>738637.92</v>
      </c>
      <c r="L274" s="87">
        <v>454200</v>
      </c>
      <c r="M274" s="87">
        <v>408780</v>
      </c>
      <c r="N274" s="87"/>
      <c r="O274" s="87"/>
      <c r="P274" s="87"/>
      <c r="Q274" s="87"/>
      <c r="R274" s="87"/>
      <c r="S274" s="87"/>
      <c r="T274" s="87"/>
      <c r="U274" s="87"/>
      <c r="V274" s="87">
        <v>20038.240000000002</v>
      </c>
      <c r="W274" s="87">
        <v>18034.419999999998</v>
      </c>
      <c r="X274" s="87">
        <v>346470.55</v>
      </c>
      <c r="Y274" s="87">
        <v>311823.5</v>
      </c>
      <c r="Z274" s="87"/>
      <c r="AA274" s="87"/>
      <c r="AB274" s="87"/>
      <c r="AC274" s="88"/>
    </row>
    <row r="275" spans="1:29" ht="90" x14ac:dyDescent="0.25">
      <c r="A275" s="85" t="s">
        <v>74</v>
      </c>
      <c r="B275" s="85" t="s">
        <v>938</v>
      </c>
      <c r="C275" s="86">
        <v>44362</v>
      </c>
      <c r="D275" s="86">
        <v>44362</v>
      </c>
      <c r="E275" s="86">
        <v>45230</v>
      </c>
      <c r="F275" s="85">
        <v>29</v>
      </c>
      <c r="G275" s="85" t="s">
        <v>939</v>
      </c>
      <c r="H275" s="85" t="s">
        <v>22</v>
      </c>
      <c r="I275" s="85" t="s">
        <v>786</v>
      </c>
      <c r="J275" s="83">
        <v>122358.65</v>
      </c>
      <c r="K275" s="83">
        <v>85837.79</v>
      </c>
      <c r="L275" s="87">
        <v>65900</v>
      </c>
      <c r="M275" s="87">
        <v>56686.45</v>
      </c>
      <c r="N275" s="87"/>
      <c r="O275" s="87"/>
      <c r="P275" s="87"/>
      <c r="Q275" s="87"/>
      <c r="R275" s="87"/>
      <c r="S275" s="87"/>
      <c r="T275" s="87"/>
      <c r="U275" s="87"/>
      <c r="V275" s="87">
        <v>2907.35</v>
      </c>
      <c r="W275" s="87">
        <v>1497.37</v>
      </c>
      <c r="X275" s="87">
        <v>53551.3</v>
      </c>
      <c r="Y275" s="87">
        <v>27653.97</v>
      </c>
      <c r="Z275" s="87"/>
      <c r="AA275" s="87"/>
      <c r="AB275" s="87"/>
      <c r="AC275" s="88"/>
    </row>
    <row r="276" spans="1:29" ht="110" x14ac:dyDescent="0.25">
      <c r="A276" s="85" t="s">
        <v>940</v>
      </c>
      <c r="B276" s="85" t="s">
        <v>941</v>
      </c>
      <c r="C276" s="86">
        <v>44728</v>
      </c>
      <c r="D276" s="86">
        <v>44728</v>
      </c>
      <c r="E276" s="86">
        <v>45107</v>
      </c>
      <c r="F276" s="85">
        <v>13</v>
      </c>
      <c r="G276" s="85" t="s">
        <v>942</v>
      </c>
      <c r="H276" s="85" t="s">
        <v>22</v>
      </c>
      <c r="I276" s="85" t="s">
        <v>932</v>
      </c>
      <c r="J276" s="83">
        <v>666920.63</v>
      </c>
      <c r="K276" s="83">
        <v>0</v>
      </c>
      <c r="L276" s="87">
        <v>560426.05000000005</v>
      </c>
      <c r="M276" s="87"/>
      <c r="N276" s="87"/>
      <c r="O276" s="87"/>
      <c r="P276" s="87"/>
      <c r="Q276" s="87"/>
      <c r="R276" s="87"/>
      <c r="S276" s="87"/>
      <c r="T276" s="87"/>
      <c r="U276" s="87"/>
      <c r="V276" s="87">
        <v>29669.61</v>
      </c>
      <c r="W276" s="87"/>
      <c r="X276" s="87">
        <v>76824.97</v>
      </c>
      <c r="Y276" s="87"/>
      <c r="Z276" s="87"/>
      <c r="AA276" s="87"/>
      <c r="AB276" s="87"/>
      <c r="AC276" s="88"/>
    </row>
    <row r="277" spans="1:29" ht="110" x14ac:dyDescent="0.25">
      <c r="A277" s="85" t="s">
        <v>943</v>
      </c>
      <c r="B277" s="85" t="s">
        <v>944</v>
      </c>
      <c r="C277" s="86">
        <v>44687</v>
      </c>
      <c r="D277" s="86">
        <v>44687</v>
      </c>
      <c r="E277" s="86">
        <v>45291</v>
      </c>
      <c r="F277" s="85">
        <v>20</v>
      </c>
      <c r="G277" s="85" t="s">
        <v>2532</v>
      </c>
      <c r="H277" s="85" t="s">
        <v>22</v>
      </c>
      <c r="I277" s="85" t="s">
        <v>945</v>
      </c>
      <c r="J277" s="83">
        <v>300000</v>
      </c>
      <c r="K277" s="83">
        <v>266557.26</v>
      </c>
      <c r="L277" s="87">
        <v>255000</v>
      </c>
      <c r="M277" s="87">
        <v>228565.93</v>
      </c>
      <c r="N277" s="87"/>
      <c r="O277" s="87"/>
      <c r="P277" s="87"/>
      <c r="Q277" s="87"/>
      <c r="R277" s="87"/>
      <c r="S277" s="87"/>
      <c r="T277" s="87"/>
      <c r="U277" s="87"/>
      <c r="V277" s="87"/>
      <c r="W277" s="87"/>
      <c r="X277" s="87">
        <v>45000</v>
      </c>
      <c r="Y277" s="87">
        <v>37991.33</v>
      </c>
      <c r="Z277" s="87"/>
      <c r="AA277" s="87"/>
      <c r="AB277" s="87"/>
      <c r="AC277" s="88"/>
    </row>
    <row r="278" spans="1:29" ht="100" x14ac:dyDescent="0.25">
      <c r="A278" s="85" t="s">
        <v>947</v>
      </c>
      <c r="B278" s="85" t="s">
        <v>948</v>
      </c>
      <c r="C278" s="86">
        <v>44726</v>
      </c>
      <c r="D278" s="86">
        <v>44726</v>
      </c>
      <c r="E278" s="86">
        <v>45169</v>
      </c>
      <c r="F278" s="85">
        <v>15</v>
      </c>
      <c r="G278" s="85" t="s">
        <v>949</v>
      </c>
      <c r="H278" s="85" t="s">
        <v>22</v>
      </c>
      <c r="I278" s="85" t="s">
        <v>950</v>
      </c>
      <c r="J278" s="83">
        <v>367335.72</v>
      </c>
      <c r="K278" s="83">
        <v>308185.78000000003</v>
      </c>
      <c r="L278" s="87">
        <v>312235.36</v>
      </c>
      <c r="M278" s="87">
        <v>279921.93</v>
      </c>
      <c r="N278" s="87"/>
      <c r="O278" s="87"/>
      <c r="P278" s="87"/>
      <c r="Q278" s="87"/>
      <c r="R278" s="87"/>
      <c r="S278" s="87"/>
      <c r="T278" s="87"/>
      <c r="U278" s="87"/>
      <c r="V278" s="87">
        <v>13775.09</v>
      </c>
      <c r="W278" s="87">
        <v>7065.96</v>
      </c>
      <c r="X278" s="87">
        <v>41325.269999999997</v>
      </c>
      <c r="Y278" s="87">
        <v>21197.89</v>
      </c>
      <c r="Z278" s="87"/>
      <c r="AA278" s="87"/>
      <c r="AB278" s="87"/>
      <c r="AC278" s="88"/>
    </row>
    <row r="279" spans="1:29" ht="120" x14ac:dyDescent="0.25">
      <c r="A279" s="85" t="s">
        <v>951</v>
      </c>
      <c r="B279" s="85" t="s">
        <v>952</v>
      </c>
      <c r="C279" s="86">
        <v>44679</v>
      </c>
      <c r="D279" s="86">
        <v>44679</v>
      </c>
      <c r="E279" s="86">
        <v>45226</v>
      </c>
      <c r="F279" s="85">
        <v>18</v>
      </c>
      <c r="G279" s="85" t="s">
        <v>953</v>
      </c>
      <c r="H279" s="85" t="s">
        <v>22</v>
      </c>
      <c r="I279" s="85" t="s">
        <v>954</v>
      </c>
      <c r="J279" s="83">
        <v>128430</v>
      </c>
      <c r="K279" s="83">
        <v>112002.63</v>
      </c>
      <c r="L279" s="87">
        <v>109165.5</v>
      </c>
      <c r="M279" s="87">
        <v>98248.95</v>
      </c>
      <c r="N279" s="87"/>
      <c r="O279" s="87"/>
      <c r="P279" s="87"/>
      <c r="Q279" s="87"/>
      <c r="R279" s="87"/>
      <c r="S279" s="87"/>
      <c r="T279" s="87"/>
      <c r="U279" s="87"/>
      <c r="V279" s="87"/>
      <c r="W279" s="87"/>
      <c r="X279" s="87">
        <v>19264.5</v>
      </c>
      <c r="Y279" s="87">
        <v>13753.68</v>
      </c>
      <c r="Z279" s="87"/>
      <c r="AA279" s="87"/>
      <c r="AB279" s="87"/>
      <c r="AC279" s="88"/>
    </row>
    <row r="280" spans="1:29" ht="110" x14ac:dyDescent="0.25">
      <c r="A280" s="85" t="s">
        <v>955</v>
      </c>
      <c r="B280" s="85" t="s">
        <v>956</v>
      </c>
      <c r="C280" s="86">
        <v>44704</v>
      </c>
      <c r="D280" s="86">
        <v>44704</v>
      </c>
      <c r="E280" s="86">
        <v>45221</v>
      </c>
      <c r="F280" s="85">
        <v>17</v>
      </c>
      <c r="G280" s="85" t="s">
        <v>957</v>
      </c>
      <c r="H280" s="85" t="s">
        <v>22</v>
      </c>
      <c r="I280" s="85" t="s">
        <v>958</v>
      </c>
      <c r="J280" s="83">
        <v>765574.21</v>
      </c>
      <c r="K280" s="83">
        <v>588973.34</v>
      </c>
      <c r="L280" s="87">
        <v>650738.05000000005</v>
      </c>
      <c r="M280" s="87">
        <v>581391.14</v>
      </c>
      <c r="N280" s="87"/>
      <c r="O280" s="87"/>
      <c r="P280" s="87"/>
      <c r="Q280" s="87"/>
      <c r="R280" s="87"/>
      <c r="S280" s="87"/>
      <c r="T280" s="87"/>
      <c r="U280" s="87"/>
      <c r="V280" s="87"/>
      <c r="W280" s="87"/>
      <c r="X280" s="87">
        <v>114836.16</v>
      </c>
      <c r="Y280" s="87">
        <v>7582.2</v>
      </c>
      <c r="Z280" s="87"/>
      <c r="AA280" s="87"/>
      <c r="AB280" s="87"/>
      <c r="AC280" s="88"/>
    </row>
    <row r="281" spans="1:29" ht="70" x14ac:dyDescent="0.25">
      <c r="A281" s="85" t="s">
        <v>962</v>
      </c>
      <c r="B281" s="85" t="s">
        <v>963</v>
      </c>
      <c r="C281" s="86">
        <v>44740</v>
      </c>
      <c r="D281" s="86">
        <v>44740</v>
      </c>
      <c r="E281" s="86">
        <v>45287</v>
      </c>
      <c r="F281" s="85">
        <v>18</v>
      </c>
      <c r="G281" s="85" t="s">
        <v>964</v>
      </c>
      <c r="H281" s="85" t="s">
        <v>22</v>
      </c>
      <c r="I281" s="85" t="s">
        <v>775</v>
      </c>
      <c r="J281" s="83">
        <v>318485.86</v>
      </c>
      <c r="K281" s="83">
        <v>241399.41</v>
      </c>
      <c r="L281" s="87">
        <v>230000</v>
      </c>
      <c r="M281" s="87">
        <v>207000</v>
      </c>
      <c r="N281" s="87"/>
      <c r="O281" s="87"/>
      <c r="P281" s="87"/>
      <c r="Q281" s="87"/>
      <c r="R281" s="87"/>
      <c r="S281" s="87"/>
      <c r="T281" s="87"/>
      <c r="U281" s="87"/>
      <c r="V281" s="87">
        <v>12176.47</v>
      </c>
      <c r="W281" s="87">
        <v>4730.2299999999996</v>
      </c>
      <c r="X281" s="87">
        <v>76309.39</v>
      </c>
      <c r="Y281" s="87">
        <v>29669.18</v>
      </c>
      <c r="Z281" s="87"/>
      <c r="AA281" s="87"/>
      <c r="AB281" s="87"/>
      <c r="AC281" s="88"/>
    </row>
    <row r="282" spans="1:29" ht="80" x14ac:dyDescent="0.25">
      <c r="A282" s="85" t="s">
        <v>965</v>
      </c>
      <c r="B282" s="85" t="s">
        <v>966</v>
      </c>
      <c r="C282" s="86">
        <v>44812</v>
      </c>
      <c r="D282" s="86">
        <v>44812</v>
      </c>
      <c r="E282" s="86">
        <v>45291</v>
      </c>
      <c r="F282" s="85">
        <v>16</v>
      </c>
      <c r="G282" s="85" t="s">
        <v>967</v>
      </c>
      <c r="H282" s="85" t="s">
        <v>22</v>
      </c>
      <c r="I282" s="85" t="s">
        <v>775</v>
      </c>
      <c r="J282" s="83">
        <v>258225.83</v>
      </c>
      <c r="K282" s="83">
        <v>76449.59</v>
      </c>
      <c r="L282" s="87">
        <v>152472</v>
      </c>
      <c r="M282" s="87">
        <v>76449.59</v>
      </c>
      <c r="N282" s="87"/>
      <c r="O282" s="87"/>
      <c r="P282" s="87"/>
      <c r="Q282" s="87"/>
      <c r="R282" s="87"/>
      <c r="S282" s="87"/>
      <c r="T282" s="87"/>
      <c r="U282" s="87"/>
      <c r="V282" s="87">
        <v>8072.05</v>
      </c>
      <c r="W282" s="87"/>
      <c r="X282" s="87">
        <v>97681.78</v>
      </c>
      <c r="Y282" s="87"/>
      <c r="Z282" s="87"/>
      <c r="AA282" s="87"/>
      <c r="AB282" s="87"/>
      <c r="AC282" s="88"/>
    </row>
    <row r="283" spans="1:29" ht="80" x14ac:dyDescent="0.25">
      <c r="A283" s="85" t="s">
        <v>968</v>
      </c>
      <c r="B283" s="85" t="s">
        <v>969</v>
      </c>
      <c r="C283" s="86">
        <v>44726</v>
      </c>
      <c r="D283" s="86">
        <v>44726</v>
      </c>
      <c r="E283" s="86">
        <v>45273</v>
      </c>
      <c r="F283" s="85">
        <v>18</v>
      </c>
      <c r="G283" s="85" t="s">
        <v>970</v>
      </c>
      <c r="H283" s="85" t="s">
        <v>22</v>
      </c>
      <c r="I283" s="85" t="s">
        <v>775</v>
      </c>
      <c r="J283" s="83">
        <v>488667.63</v>
      </c>
      <c r="K283" s="83">
        <v>404751.66</v>
      </c>
      <c r="L283" s="87">
        <v>285000</v>
      </c>
      <c r="M283" s="87">
        <v>256500</v>
      </c>
      <c r="N283" s="87"/>
      <c r="O283" s="87"/>
      <c r="P283" s="87"/>
      <c r="Q283" s="87"/>
      <c r="R283" s="87"/>
      <c r="S283" s="87"/>
      <c r="T283" s="87"/>
      <c r="U283" s="87"/>
      <c r="V283" s="87">
        <v>15088.24</v>
      </c>
      <c r="W283" s="87">
        <v>10990.82</v>
      </c>
      <c r="X283" s="87">
        <v>188579.39</v>
      </c>
      <c r="Y283" s="87">
        <v>137260.84</v>
      </c>
      <c r="Z283" s="87"/>
      <c r="AA283" s="87"/>
      <c r="AB283" s="87"/>
      <c r="AC283" s="88"/>
    </row>
    <row r="284" spans="1:29" ht="60" x14ac:dyDescent="0.25">
      <c r="A284" s="85" t="s">
        <v>971</v>
      </c>
      <c r="B284" s="85" t="s">
        <v>972</v>
      </c>
      <c r="C284" s="86">
        <v>44712</v>
      </c>
      <c r="D284" s="86">
        <v>44712</v>
      </c>
      <c r="E284" s="86">
        <v>45290</v>
      </c>
      <c r="F284" s="85">
        <v>19</v>
      </c>
      <c r="G284" s="85" t="s">
        <v>973</v>
      </c>
      <c r="H284" s="85" t="s">
        <v>22</v>
      </c>
      <c r="I284" s="85" t="s">
        <v>974</v>
      </c>
      <c r="J284" s="83">
        <v>151950.93</v>
      </c>
      <c r="K284" s="83">
        <v>0</v>
      </c>
      <c r="L284" s="87">
        <v>129158.29</v>
      </c>
      <c r="M284" s="87"/>
      <c r="N284" s="87"/>
      <c r="O284" s="87"/>
      <c r="P284" s="87"/>
      <c r="Q284" s="87"/>
      <c r="R284" s="87"/>
      <c r="S284" s="87"/>
      <c r="T284" s="87"/>
      <c r="U284" s="87"/>
      <c r="V284" s="87"/>
      <c r="W284" s="87"/>
      <c r="X284" s="87">
        <v>22792.639999999999</v>
      </c>
      <c r="Y284" s="87"/>
      <c r="Z284" s="87"/>
      <c r="AA284" s="87"/>
      <c r="AB284" s="87"/>
      <c r="AC284" s="88"/>
    </row>
    <row r="285" spans="1:29" ht="70" x14ac:dyDescent="0.25">
      <c r="A285" s="85" t="s">
        <v>975</v>
      </c>
      <c r="B285" s="85" t="s">
        <v>976</v>
      </c>
      <c r="C285" s="86">
        <v>44795</v>
      </c>
      <c r="D285" s="86">
        <v>44795</v>
      </c>
      <c r="E285" s="86">
        <v>45291</v>
      </c>
      <c r="F285" s="85">
        <v>17</v>
      </c>
      <c r="G285" s="85" t="s">
        <v>977</v>
      </c>
      <c r="H285" s="85" t="s">
        <v>22</v>
      </c>
      <c r="I285" s="85" t="s">
        <v>978</v>
      </c>
      <c r="J285" s="83">
        <v>1032618.75</v>
      </c>
      <c r="K285" s="83">
        <v>416337.42</v>
      </c>
      <c r="L285" s="87">
        <v>877725.94</v>
      </c>
      <c r="M285" s="87">
        <v>416337.42</v>
      </c>
      <c r="N285" s="87"/>
      <c r="O285" s="87"/>
      <c r="P285" s="87"/>
      <c r="Q285" s="87"/>
      <c r="R285" s="87"/>
      <c r="S285" s="87"/>
      <c r="T285" s="87"/>
      <c r="U285" s="87"/>
      <c r="V285" s="87"/>
      <c r="W285" s="87"/>
      <c r="X285" s="87">
        <v>154892.81</v>
      </c>
      <c r="Y285" s="87"/>
      <c r="Z285" s="87"/>
      <c r="AA285" s="87"/>
      <c r="AB285" s="87"/>
      <c r="AC285" s="88"/>
    </row>
    <row r="286" spans="1:29" ht="70" x14ac:dyDescent="0.25">
      <c r="A286" s="85" t="s">
        <v>979</v>
      </c>
      <c r="B286" s="85" t="s">
        <v>980</v>
      </c>
      <c r="C286" s="86">
        <v>44838</v>
      </c>
      <c r="D286" s="86">
        <v>44838</v>
      </c>
      <c r="E286" s="86">
        <v>45263</v>
      </c>
      <c r="F286" s="85">
        <v>14</v>
      </c>
      <c r="G286" s="85" t="s">
        <v>981</v>
      </c>
      <c r="H286" s="85" t="s">
        <v>22</v>
      </c>
      <c r="I286" s="85" t="s">
        <v>982</v>
      </c>
      <c r="J286" s="83">
        <v>505776</v>
      </c>
      <c r="K286" s="83">
        <v>217193.99</v>
      </c>
      <c r="L286" s="87">
        <v>429909.6</v>
      </c>
      <c r="M286" s="87">
        <v>203581.49</v>
      </c>
      <c r="N286" s="87"/>
      <c r="O286" s="87"/>
      <c r="P286" s="87"/>
      <c r="Q286" s="87"/>
      <c r="R286" s="87"/>
      <c r="S286" s="87"/>
      <c r="T286" s="87"/>
      <c r="U286" s="87"/>
      <c r="V286" s="87"/>
      <c r="W286" s="87"/>
      <c r="X286" s="87">
        <v>75866.399999999994</v>
      </c>
      <c r="Y286" s="87">
        <v>13612.5</v>
      </c>
      <c r="Z286" s="87"/>
      <c r="AA286" s="87"/>
      <c r="AB286" s="87"/>
      <c r="AC286" s="88"/>
    </row>
    <row r="287" spans="1:29" ht="80" x14ac:dyDescent="0.25">
      <c r="A287" s="85" t="s">
        <v>983</v>
      </c>
      <c r="B287" s="85" t="s">
        <v>984</v>
      </c>
      <c r="C287" s="86">
        <v>44727</v>
      </c>
      <c r="D287" s="86">
        <v>44727</v>
      </c>
      <c r="E287" s="86">
        <v>45291</v>
      </c>
      <c r="F287" s="85">
        <v>19</v>
      </c>
      <c r="G287" s="85" t="s">
        <v>985</v>
      </c>
      <c r="H287" s="85" t="s">
        <v>22</v>
      </c>
      <c r="I287" s="85" t="s">
        <v>986</v>
      </c>
      <c r="J287" s="83">
        <v>200155.36</v>
      </c>
      <c r="K287" s="83">
        <v>153118.85</v>
      </c>
      <c r="L287" s="87">
        <v>170132.05</v>
      </c>
      <c r="M287" s="87">
        <v>153118.85</v>
      </c>
      <c r="N287" s="87"/>
      <c r="O287" s="87"/>
      <c r="P287" s="87"/>
      <c r="Q287" s="87"/>
      <c r="R287" s="87"/>
      <c r="S287" s="87"/>
      <c r="T287" s="87"/>
      <c r="U287" s="87"/>
      <c r="V287" s="87">
        <v>9006.99</v>
      </c>
      <c r="W287" s="87"/>
      <c r="X287" s="87">
        <v>21016.32</v>
      </c>
      <c r="Y287" s="87"/>
      <c r="Z287" s="87"/>
      <c r="AA287" s="87"/>
      <c r="AB287" s="87"/>
      <c r="AC287" s="88"/>
    </row>
    <row r="288" spans="1:29" ht="80" x14ac:dyDescent="0.25">
      <c r="A288" s="85" t="s">
        <v>987</v>
      </c>
      <c r="B288" s="85" t="s">
        <v>988</v>
      </c>
      <c r="C288" s="86">
        <v>44741</v>
      </c>
      <c r="D288" s="86">
        <v>44741</v>
      </c>
      <c r="E288" s="86">
        <v>45288</v>
      </c>
      <c r="F288" s="85">
        <v>18</v>
      </c>
      <c r="G288" s="85" t="s">
        <v>989</v>
      </c>
      <c r="H288" s="85" t="s">
        <v>22</v>
      </c>
      <c r="I288" s="85" t="s">
        <v>986</v>
      </c>
      <c r="J288" s="83">
        <v>523331.8</v>
      </c>
      <c r="K288" s="83">
        <v>401276.4</v>
      </c>
      <c r="L288" s="87">
        <v>411084.22</v>
      </c>
      <c r="M288" s="87">
        <v>369975.8</v>
      </c>
      <c r="N288" s="87"/>
      <c r="O288" s="87"/>
      <c r="P288" s="87"/>
      <c r="Q288" s="87"/>
      <c r="R288" s="87"/>
      <c r="S288" s="87"/>
      <c r="T288" s="87"/>
      <c r="U288" s="87"/>
      <c r="V288" s="87">
        <v>22031.279999999999</v>
      </c>
      <c r="W288" s="87">
        <v>6143.38</v>
      </c>
      <c r="X288" s="87">
        <v>90216.3</v>
      </c>
      <c r="Y288" s="87">
        <v>25157.22</v>
      </c>
      <c r="Z288" s="87"/>
      <c r="AA288" s="87"/>
      <c r="AB288" s="87"/>
      <c r="AC288" s="88"/>
    </row>
    <row r="289" spans="1:29" ht="90" x14ac:dyDescent="0.25">
      <c r="A289" s="85" t="s">
        <v>990</v>
      </c>
      <c r="B289" s="85" t="s">
        <v>991</v>
      </c>
      <c r="C289" s="86">
        <v>44741</v>
      </c>
      <c r="D289" s="86">
        <v>44741</v>
      </c>
      <c r="E289" s="86">
        <v>45291</v>
      </c>
      <c r="F289" s="85">
        <v>19</v>
      </c>
      <c r="G289" s="85" t="s">
        <v>992</v>
      </c>
      <c r="H289" s="85" t="s">
        <v>22</v>
      </c>
      <c r="I289" s="85" t="s">
        <v>986</v>
      </c>
      <c r="J289" s="83">
        <v>173838.22</v>
      </c>
      <c r="K289" s="83">
        <v>0</v>
      </c>
      <c r="L289" s="87">
        <v>147762.48000000001</v>
      </c>
      <c r="M289" s="87"/>
      <c r="N289" s="87"/>
      <c r="O289" s="87"/>
      <c r="P289" s="87"/>
      <c r="Q289" s="87"/>
      <c r="R289" s="87"/>
      <c r="S289" s="87"/>
      <c r="T289" s="87"/>
      <c r="U289" s="87"/>
      <c r="V289" s="87">
        <v>7822.72</v>
      </c>
      <c r="W289" s="87"/>
      <c r="X289" s="87">
        <v>18253.02</v>
      </c>
      <c r="Y289" s="87"/>
      <c r="Z289" s="87"/>
      <c r="AA289" s="87"/>
      <c r="AB289" s="87"/>
      <c r="AC289" s="88"/>
    </row>
    <row r="290" spans="1:29" ht="90" x14ac:dyDescent="0.25">
      <c r="A290" s="85" t="s">
        <v>993</v>
      </c>
      <c r="B290" s="85" t="s">
        <v>994</v>
      </c>
      <c r="C290" s="86">
        <v>44739</v>
      </c>
      <c r="D290" s="86">
        <v>44739</v>
      </c>
      <c r="E290" s="86">
        <v>45291</v>
      </c>
      <c r="F290" s="85">
        <v>19</v>
      </c>
      <c r="G290" s="85" t="s">
        <v>995</v>
      </c>
      <c r="H290" s="85" t="s">
        <v>22</v>
      </c>
      <c r="I290" s="85" t="s">
        <v>986</v>
      </c>
      <c r="J290" s="83">
        <v>422571.74</v>
      </c>
      <c r="K290" s="83">
        <v>323267.37</v>
      </c>
      <c r="L290" s="87">
        <v>359185.97</v>
      </c>
      <c r="M290" s="87">
        <v>323267.37</v>
      </c>
      <c r="N290" s="87"/>
      <c r="O290" s="87"/>
      <c r="P290" s="87"/>
      <c r="Q290" s="87"/>
      <c r="R290" s="87"/>
      <c r="S290" s="87"/>
      <c r="T290" s="87"/>
      <c r="U290" s="87"/>
      <c r="V290" s="87">
        <v>19015.73</v>
      </c>
      <c r="W290" s="87"/>
      <c r="X290" s="87">
        <v>44370.04</v>
      </c>
      <c r="Y290" s="87"/>
      <c r="Z290" s="87"/>
      <c r="AA290" s="87"/>
      <c r="AB290" s="87"/>
      <c r="AC290" s="88"/>
    </row>
    <row r="291" spans="1:29" ht="90" x14ac:dyDescent="0.25">
      <c r="A291" s="85" t="s">
        <v>996</v>
      </c>
      <c r="B291" s="85" t="s">
        <v>997</v>
      </c>
      <c r="C291" s="86">
        <v>44826</v>
      </c>
      <c r="D291" s="86">
        <v>44826</v>
      </c>
      <c r="E291" s="86">
        <v>45281</v>
      </c>
      <c r="F291" s="85">
        <v>15</v>
      </c>
      <c r="G291" s="85" t="s">
        <v>998</v>
      </c>
      <c r="H291" s="85" t="s">
        <v>22</v>
      </c>
      <c r="I291" s="85" t="s">
        <v>928</v>
      </c>
      <c r="J291" s="83">
        <v>310154.46000000002</v>
      </c>
      <c r="K291" s="83">
        <v>0</v>
      </c>
      <c r="L291" s="87">
        <v>155000</v>
      </c>
      <c r="M291" s="87"/>
      <c r="N291" s="87"/>
      <c r="O291" s="87"/>
      <c r="P291" s="87"/>
      <c r="Q291" s="87"/>
      <c r="R291" s="87"/>
      <c r="S291" s="87"/>
      <c r="T291" s="87"/>
      <c r="U291" s="87"/>
      <c r="V291" s="87">
        <v>6838.23</v>
      </c>
      <c r="W291" s="87"/>
      <c r="X291" s="87">
        <v>148316.23000000001</v>
      </c>
      <c r="Y291" s="87"/>
      <c r="Z291" s="87"/>
      <c r="AA291" s="87"/>
      <c r="AB291" s="87"/>
      <c r="AC291" s="88"/>
    </row>
    <row r="292" spans="1:29" ht="70" x14ac:dyDescent="0.25">
      <c r="A292" s="85" t="s">
        <v>999</v>
      </c>
      <c r="B292" s="85" t="s">
        <v>1000</v>
      </c>
      <c r="C292" s="86">
        <v>44742</v>
      </c>
      <c r="D292" s="86">
        <v>44742</v>
      </c>
      <c r="E292" s="86">
        <v>45198</v>
      </c>
      <c r="F292" s="85">
        <v>15</v>
      </c>
      <c r="G292" s="85" t="s">
        <v>1001</v>
      </c>
      <c r="H292" s="85" t="s">
        <v>22</v>
      </c>
      <c r="I292" s="85" t="s">
        <v>2526</v>
      </c>
      <c r="J292" s="83">
        <v>219122.73</v>
      </c>
      <c r="K292" s="83">
        <v>186447.86</v>
      </c>
      <c r="L292" s="87">
        <v>186194.9</v>
      </c>
      <c r="M292" s="87">
        <v>167575.41</v>
      </c>
      <c r="N292" s="87"/>
      <c r="O292" s="87"/>
      <c r="P292" s="87"/>
      <c r="Q292" s="87"/>
      <c r="R292" s="87"/>
      <c r="S292" s="87"/>
      <c r="T292" s="87"/>
      <c r="U292" s="87"/>
      <c r="V292" s="87">
        <v>8214.4699999999993</v>
      </c>
      <c r="W292" s="87">
        <v>4708.09</v>
      </c>
      <c r="X292" s="87">
        <v>24713.360000000001</v>
      </c>
      <c r="Y292" s="87">
        <v>14164.36</v>
      </c>
      <c r="Z292" s="87"/>
      <c r="AA292" s="87"/>
      <c r="AB292" s="87"/>
      <c r="AC292" s="88"/>
    </row>
    <row r="293" spans="1:29" ht="100" x14ac:dyDescent="0.25">
      <c r="A293" s="85" t="s">
        <v>1002</v>
      </c>
      <c r="B293" s="85" t="s">
        <v>1003</v>
      </c>
      <c r="C293" s="86">
        <v>44743</v>
      </c>
      <c r="D293" s="86">
        <v>44743</v>
      </c>
      <c r="E293" s="86">
        <v>45291</v>
      </c>
      <c r="F293" s="85">
        <v>18</v>
      </c>
      <c r="G293" s="85" t="s">
        <v>1004</v>
      </c>
      <c r="H293" s="85" t="s">
        <v>22</v>
      </c>
      <c r="I293" s="85" t="s">
        <v>2526</v>
      </c>
      <c r="J293" s="83">
        <v>579790.97</v>
      </c>
      <c r="K293" s="83">
        <v>446540.01</v>
      </c>
      <c r="L293" s="87">
        <v>413933.64</v>
      </c>
      <c r="M293" s="87">
        <v>372540.28</v>
      </c>
      <c r="N293" s="87"/>
      <c r="O293" s="87"/>
      <c r="P293" s="87"/>
      <c r="Q293" s="87"/>
      <c r="R293" s="87"/>
      <c r="S293" s="87"/>
      <c r="T293" s="87"/>
      <c r="U293" s="87"/>
      <c r="V293" s="87">
        <v>18261.78</v>
      </c>
      <c r="W293" s="87">
        <v>8147.77</v>
      </c>
      <c r="X293" s="87">
        <v>147595.54999999999</v>
      </c>
      <c r="Y293" s="87">
        <v>65851.960000000006</v>
      </c>
      <c r="Z293" s="87"/>
      <c r="AA293" s="87"/>
      <c r="AB293" s="87"/>
      <c r="AC293" s="88"/>
    </row>
    <row r="294" spans="1:29" ht="80" x14ac:dyDescent="0.25">
      <c r="A294" s="85" t="s">
        <v>1005</v>
      </c>
      <c r="B294" s="85" t="s">
        <v>1006</v>
      </c>
      <c r="C294" s="86">
        <v>44748</v>
      </c>
      <c r="D294" s="86">
        <v>44748</v>
      </c>
      <c r="E294" s="86">
        <v>45265</v>
      </c>
      <c r="F294" s="85">
        <v>17</v>
      </c>
      <c r="G294" s="85" t="s">
        <v>1007</v>
      </c>
      <c r="H294" s="85" t="s">
        <v>22</v>
      </c>
      <c r="I294" s="85" t="s">
        <v>1008</v>
      </c>
      <c r="J294" s="83">
        <v>252452.04</v>
      </c>
      <c r="K294" s="83">
        <v>205105.13</v>
      </c>
      <c r="L294" s="87">
        <v>214584.24</v>
      </c>
      <c r="M294" s="87">
        <v>193125.81</v>
      </c>
      <c r="N294" s="87"/>
      <c r="O294" s="87"/>
      <c r="P294" s="87"/>
      <c r="Q294" s="87"/>
      <c r="R294" s="87"/>
      <c r="S294" s="87"/>
      <c r="T294" s="87"/>
      <c r="U294" s="87"/>
      <c r="V294" s="87">
        <v>9466.9500000000007</v>
      </c>
      <c r="W294" s="87">
        <v>2994.83</v>
      </c>
      <c r="X294" s="87">
        <v>28400.85</v>
      </c>
      <c r="Y294" s="87">
        <v>8984.49</v>
      </c>
      <c r="Z294" s="87"/>
      <c r="AA294" s="87"/>
      <c r="AB294" s="87"/>
      <c r="AC294" s="88"/>
    </row>
    <row r="295" spans="1:29" ht="110" x14ac:dyDescent="0.25">
      <c r="A295" s="85" t="s">
        <v>1009</v>
      </c>
      <c r="B295" s="85" t="s">
        <v>23</v>
      </c>
      <c r="C295" s="86">
        <v>44750</v>
      </c>
      <c r="D295" s="86">
        <v>44750</v>
      </c>
      <c r="E295" s="86">
        <v>45114</v>
      </c>
      <c r="F295" s="85">
        <v>12</v>
      </c>
      <c r="G295" s="85" t="s">
        <v>1010</v>
      </c>
      <c r="H295" s="85" t="s">
        <v>22</v>
      </c>
      <c r="I295" s="85" t="s">
        <v>1011</v>
      </c>
      <c r="J295" s="83">
        <v>499782.7</v>
      </c>
      <c r="K295" s="83">
        <v>398984.52</v>
      </c>
      <c r="L295" s="87">
        <v>424815.3</v>
      </c>
      <c r="M295" s="87">
        <v>361695.75</v>
      </c>
      <c r="N295" s="87"/>
      <c r="O295" s="87"/>
      <c r="P295" s="87"/>
      <c r="Q295" s="87"/>
      <c r="R295" s="87"/>
      <c r="S295" s="87"/>
      <c r="T295" s="87"/>
      <c r="U295" s="87"/>
      <c r="V295" s="87">
        <v>22490.22</v>
      </c>
      <c r="W295" s="87">
        <v>11186.63</v>
      </c>
      <c r="X295" s="87">
        <v>52477.18</v>
      </c>
      <c r="Y295" s="87">
        <v>26102.14</v>
      </c>
      <c r="Z295" s="87"/>
      <c r="AA295" s="87"/>
      <c r="AB295" s="87"/>
      <c r="AC295" s="88"/>
    </row>
    <row r="296" spans="1:29" ht="90" x14ac:dyDescent="0.25">
      <c r="A296" s="85" t="s">
        <v>1012</v>
      </c>
      <c r="B296" s="85" t="s">
        <v>1013</v>
      </c>
      <c r="C296" s="86">
        <v>44749</v>
      </c>
      <c r="D296" s="86">
        <v>44749</v>
      </c>
      <c r="E296" s="86">
        <v>45266</v>
      </c>
      <c r="F296" s="85">
        <v>17</v>
      </c>
      <c r="G296" s="85" t="s">
        <v>1014</v>
      </c>
      <c r="H296" s="85" t="s">
        <v>22</v>
      </c>
      <c r="I296" s="85" t="s">
        <v>1015</v>
      </c>
      <c r="J296" s="83">
        <v>2000000</v>
      </c>
      <c r="K296" s="83">
        <v>1246215.32</v>
      </c>
      <c r="L296" s="87">
        <v>1700000</v>
      </c>
      <c r="M296" s="87">
        <v>1083665.5</v>
      </c>
      <c r="N296" s="87"/>
      <c r="O296" s="87"/>
      <c r="P296" s="87"/>
      <c r="Q296" s="87"/>
      <c r="R296" s="87"/>
      <c r="S296" s="87"/>
      <c r="T296" s="87"/>
      <c r="U296" s="87"/>
      <c r="V296" s="87"/>
      <c r="W296" s="87"/>
      <c r="X296" s="87">
        <v>300000</v>
      </c>
      <c r="Y296" s="87">
        <v>162549.82</v>
      </c>
      <c r="Z296" s="87"/>
      <c r="AA296" s="87"/>
      <c r="AB296" s="87"/>
      <c r="AC296" s="88"/>
    </row>
    <row r="297" spans="1:29" ht="100" x14ac:dyDescent="0.25">
      <c r="A297" s="85" t="s">
        <v>1016</v>
      </c>
      <c r="B297" s="85" t="s">
        <v>1017</v>
      </c>
      <c r="C297" s="86">
        <v>44795</v>
      </c>
      <c r="D297" s="86">
        <v>44795</v>
      </c>
      <c r="E297" s="86">
        <v>45281</v>
      </c>
      <c r="F297" s="85">
        <v>16</v>
      </c>
      <c r="G297" s="85" t="s">
        <v>1018</v>
      </c>
      <c r="H297" s="85" t="s">
        <v>22</v>
      </c>
      <c r="I297" s="85" t="s">
        <v>1019</v>
      </c>
      <c r="J297" s="83">
        <v>714803.51</v>
      </c>
      <c r="K297" s="83">
        <v>572718.54</v>
      </c>
      <c r="L297" s="87">
        <v>468899.19</v>
      </c>
      <c r="M297" s="87">
        <v>572718.54</v>
      </c>
      <c r="N297" s="87"/>
      <c r="O297" s="87"/>
      <c r="P297" s="87"/>
      <c r="Q297" s="87"/>
      <c r="R297" s="87"/>
      <c r="S297" s="87"/>
      <c r="T297" s="87"/>
      <c r="U297" s="87"/>
      <c r="V297" s="87">
        <v>20686.73</v>
      </c>
      <c r="W297" s="87"/>
      <c r="X297" s="87">
        <v>225217.59</v>
      </c>
      <c r="Y297" s="87"/>
      <c r="Z297" s="87"/>
      <c r="AA297" s="87"/>
      <c r="AB297" s="87"/>
      <c r="AC297" s="88"/>
    </row>
    <row r="298" spans="1:29" ht="70" x14ac:dyDescent="0.25">
      <c r="A298" s="85" t="s">
        <v>1020</v>
      </c>
      <c r="B298" s="85" t="s">
        <v>1021</v>
      </c>
      <c r="C298" s="86">
        <v>44781</v>
      </c>
      <c r="D298" s="86">
        <v>44781</v>
      </c>
      <c r="E298" s="86">
        <v>45291</v>
      </c>
      <c r="F298" s="85">
        <v>17</v>
      </c>
      <c r="G298" s="85" t="s">
        <v>1022</v>
      </c>
      <c r="H298" s="85" t="s">
        <v>22</v>
      </c>
      <c r="I298" s="85" t="s">
        <v>1019</v>
      </c>
      <c r="J298" s="83">
        <v>398471.74</v>
      </c>
      <c r="K298" s="83">
        <v>322793.05</v>
      </c>
      <c r="L298" s="87">
        <v>338700.98</v>
      </c>
      <c r="M298" s="87">
        <v>304830.88</v>
      </c>
      <c r="N298" s="87"/>
      <c r="O298" s="87"/>
      <c r="P298" s="87"/>
      <c r="Q298" s="87"/>
      <c r="R298" s="87"/>
      <c r="S298" s="87"/>
      <c r="T298" s="87"/>
      <c r="U298" s="87"/>
      <c r="V298" s="87">
        <v>14942.69</v>
      </c>
      <c r="W298" s="87">
        <v>4490.54</v>
      </c>
      <c r="X298" s="87">
        <v>44828.07</v>
      </c>
      <c r="Y298" s="87">
        <v>13471.63</v>
      </c>
      <c r="Z298" s="87"/>
      <c r="AA298" s="87"/>
      <c r="AB298" s="87"/>
      <c r="AC298" s="88"/>
    </row>
    <row r="299" spans="1:29" ht="90" x14ac:dyDescent="0.25">
      <c r="A299" s="85" t="s">
        <v>1023</v>
      </c>
      <c r="B299" s="85" t="s">
        <v>1024</v>
      </c>
      <c r="C299" s="86">
        <v>44781</v>
      </c>
      <c r="D299" s="86">
        <v>44781</v>
      </c>
      <c r="E299" s="86">
        <v>45291</v>
      </c>
      <c r="F299" s="85">
        <v>17</v>
      </c>
      <c r="G299" s="85" t="s">
        <v>1025</v>
      </c>
      <c r="H299" s="85" t="s">
        <v>22</v>
      </c>
      <c r="I299" s="85" t="s">
        <v>1019</v>
      </c>
      <c r="J299" s="83">
        <v>612169.29</v>
      </c>
      <c r="K299" s="83">
        <v>446313.65</v>
      </c>
      <c r="L299" s="87">
        <v>470928.23</v>
      </c>
      <c r="M299" s="87">
        <v>413994.25</v>
      </c>
      <c r="N299" s="87"/>
      <c r="O299" s="87"/>
      <c r="P299" s="87"/>
      <c r="Q299" s="87"/>
      <c r="R299" s="87"/>
      <c r="S299" s="87"/>
      <c r="T299" s="87"/>
      <c r="U299" s="87"/>
      <c r="V299" s="87">
        <v>20776.25</v>
      </c>
      <c r="W299" s="87">
        <v>4749.1499999999996</v>
      </c>
      <c r="X299" s="87">
        <v>120464.81</v>
      </c>
      <c r="Y299" s="87">
        <v>27570.25</v>
      </c>
      <c r="Z299" s="87"/>
      <c r="AA299" s="87"/>
      <c r="AB299" s="87"/>
      <c r="AC299" s="88"/>
    </row>
    <row r="300" spans="1:29" ht="120" x14ac:dyDescent="0.25">
      <c r="A300" s="85" t="s">
        <v>1026</v>
      </c>
      <c r="B300" s="85" t="s">
        <v>1027</v>
      </c>
      <c r="C300" s="86">
        <v>44781</v>
      </c>
      <c r="D300" s="86">
        <v>44781</v>
      </c>
      <c r="E300" s="86">
        <v>45267</v>
      </c>
      <c r="F300" s="85">
        <v>16</v>
      </c>
      <c r="G300" s="85" t="s">
        <v>1028</v>
      </c>
      <c r="H300" s="85" t="s">
        <v>22</v>
      </c>
      <c r="I300" s="85" t="s">
        <v>1029</v>
      </c>
      <c r="J300" s="83">
        <v>651188.44999999995</v>
      </c>
      <c r="K300" s="83">
        <v>535696.29</v>
      </c>
      <c r="L300" s="87">
        <v>513898.44</v>
      </c>
      <c r="M300" s="87">
        <v>462508.6</v>
      </c>
      <c r="N300" s="87"/>
      <c r="O300" s="87"/>
      <c r="P300" s="87"/>
      <c r="Q300" s="87"/>
      <c r="R300" s="87"/>
      <c r="S300" s="87"/>
      <c r="T300" s="87"/>
      <c r="U300" s="87"/>
      <c r="V300" s="87">
        <v>22671.99</v>
      </c>
      <c r="W300" s="87">
        <v>12082.22</v>
      </c>
      <c r="X300" s="87">
        <v>114618.02</v>
      </c>
      <c r="Y300" s="87">
        <v>61105.47</v>
      </c>
      <c r="Z300" s="87"/>
      <c r="AA300" s="87"/>
      <c r="AB300" s="87"/>
      <c r="AC300" s="88"/>
    </row>
    <row r="301" spans="1:29" ht="110" x14ac:dyDescent="0.25">
      <c r="A301" s="85" t="s">
        <v>1030</v>
      </c>
      <c r="B301" s="85" t="s">
        <v>1031</v>
      </c>
      <c r="C301" s="86">
        <v>44810</v>
      </c>
      <c r="D301" s="86">
        <v>44810</v>
      </c>
      <c r="E301" s="86">
        <v>45291</v>
      </c>
      <c r="F301" s="85">
        <v>16</v>
      </c>
      <c r="G301" s="85" t="s">
        <v>1032</v>
      </c>
      <c r="H301" s="85" t="s">
        <v>22</v>
      </c>
      <c r="I301" s="85" t="s">
        <v>1029</v>
      </c>
      <c r="J301" s="83">
        <v>75784.58</v>
      </c>
      <c r="K301" s="83">
        <v>63814.29</v>
      </c>
      <c r="L301" s="87">
        <v>64416.89</v>
      </c>
      <c r="M301" s="87">
        <v>57975.199999999997</v>
      </c>
      <c r="N301" s="87"/>
      <c r="O301" s="87"/>
      <c r="P301" s="87"/>
      <c r="Q301" s="87"/>
      <c r="R301" s="87"/>
      <c r="S301" s="87"/>
      <c r="T301" s="87"/>
      <c r="U301" s="87"/>
      <c r="V301" s="87">
        <v>2841.92</v>
      </c>
      <c r="W301" s="87">
        <v>1459.77</v>
      </c>
      <c r="X301" s="87">
        <v>8525.77</v>
      </c>
      <c r="Y301" s="87">
        <v>4379.32</v>
      </c>
      <c r="Z301" s="87"/>
      <c r="AA301" s="87"/>
      <c r="AB301" s="87"/>
      <c r="AC301" s="88"/>
    </row>
    <row r="302" spans="1:29" ht="130" x14ac:dyDescent="0.25">
      <c r="A302" s="85" t="s">
        <v>1033</v>
      </c>
      <c r="B302" s="85" t="s">
        <v>1034</v>
      </c>
      <c r="C302" s="86">
        <v>44740</v>
      </c>
      <c r="D302" s="86">
        <v>44740</v>
      </c>
      <c r="E302" s="86">
        <v>45166</v>
      </c>
      <c r="F302" s="85">
        <v>15</v>
      </c>
      <c r="G302" s="85" t="s">
        <v>1035</v>
      </c>
      <c r="H302" s="85" t="s">
        <v>22</v>
      </c>
      <c r="I302" s="85" t="s">
        <v>790</v>
      </c>
      <c r="J302" s="83">
        <v>695352.24</v>
      </c>
      <c r="K302" s="83">
        <v>622924.61</v>
      </c>
      <c r="L302" s="87">
        <v>591049.4</v>
      </c>
      <c r="M302" s="87">
        <v>531944.46</v>
      </c>
      <c r="N302" s="87"/>
      <c r="O302" s="87"/>
      <c r="P302" s="87"/>
      <c r="Q302" s="87"/>
      <c r="R302" s="87"/>
      <c r="S302" s="87"/>
      <c r="T302" s="87"/>
      <c r="U302" s="87"/>
      <c r="V302" s="87">
        <v>31290.85</v>
      </c>
      <c r="W302" s="87">
        <v>27294.04</v>
      </c>
      <c r="X302" s="87">
        <v>73011.990000000005</v>
      </c>
      <c r="Y302" s="87">
        <v>63686.11</v>
      </c>
      <c r="Z302" s="87"/>
      <c r="AA302" s="87"/>
      <c r="AB302" s="87"/>
      <c r="AC302" s="88"/>
    </row>
    <row r="303" spans="1:29" ht="150" x14ac:dyDescent="0.25">
      <c r="A303" s="85" t="s">
        <v>1036</v>
      </c>
      <c r="B303" s="85" t="s">
        <v>1037</v>
      </c>
      <c r="C303" s="86">
        <v>44733</v>
      </c>
      <c r="D303" s="86">
        <v>44733</v>
      </c>
      <c r="E303" s="86">
        <v>45280</v>
      </c>
      <c r="F303" s="85">
        <v>18</v>
      </c>
      <c r="G303" s="85" t="s">
        <v>1038</v>
      </c>
      <c r="H303" s="85" t="s">
        <v>22</v>
      </c>
      <c r="I303" s="85" t="s">
        <v>950</v>
      </c>
      <c r="J303" s="83">
        <v>675545.87</v>
      </c>
      <c r="K303" s="83">
        <v>442442.47</v>
      </c>
      <c r="L303" s="87">
        <v>491602.74</v>
      </c>
      <c r="M303" s="87">
        <v>442442.47</v>
      </c>
      <c r="N303" s="87"/>
      <c r="O303" s="87"/>
      <c r="P303" s="87"/>
      <c r="Q303" s="87"/>
      <c r="R303" s="87"/>
      <c r="S303" s="87"/>
      <c r="T303" s="87"/>
      <c r="U303" s="87"/>
      <c r="V303" s="87">
        <v>21688.36</v>
      </c>
      <c r="W303" s="87"/>
      <c r="X303" s="87">
        <v>162254.76999999999</v>
      </c>
      <c r="Y303" s="87"/>
      <c r="Z303" s="87"/>
      <c r="AA303" s="87"/>
      <c r="AB303" s="87"/>
      <c r="AC303" s="88"/>
    </row>
    <row r="304" spans="1:29" ht="180" x14ac:dyDescent="0.25">
      <c r="A304" s="85" t="s">
        <v>1039</v>
      </c>
      <c r="B304" s="85" t="s">
        <v>1040</v>
      </c>
      <c r="C304" s="86">
        <v>44768</v>
      </c>
      <c r="D304" s="86">
        <v>44768</v>
      </c>
      <c r="E304" s="86">
        <v>45285</v>
      </c>
      <c r="F304" s="85">
        <v>17</v>
      </c>
      <c r="G304" s="85" t="s">
        <v>1041</v>
      </c>
      <c r="H304" s="85" t="s">
        <v>22</v>
      </c>
      <c r="I304" s="85" t="s">
        <v>1011</v>
      </c>
      <c r="J304" s="83">
        <v>1357377.81</v>
      </c>
      <c r="K304" s="83">
        <v>656446.12</v>
      </c>
      <c r="L304" s="87">
        <v>1153771.1399999999</v>
      </c>
      <c r="M304" s="87">
        <v>610227.26</v>
      </c>
      <c r="N304" s="87"/>
      <c r="O304" s="87"/>
      <c r="P304" s="87"/>
      <c r="Q304" s="87"/>
      <c r="R304" s="87"/>
      <c r="S304" s="87"/>
      <c r="T304" s="87"/>
      <c r="U304" s="87"/>
      <c r="V304" s="87">
        <v>61082</v>
      </c>
      <c r="W304" s="87">
        <v>13865.65</v>
      </c>
      <c r="X304" s="87">
        <v>142524.67000000001</v>
      </c>
      <c r="Y304" s="87">
        <v>32353.21</v>
      </c>
      <c r="Z304" s="87"/>
      <c r="AA304" s="87"/>
      <c r="AB304" s="87"/>
      <c r="AC304" s="88"/>
    </row>
    <row r="305" spans="1:29" ht="70" x14ac:dyDescent="0.25">
      <c r="A305" s="85" t="s">
        <v>1042</v>
      </c>
      <c r="B305" s="85" t="s">
        <v>1043</v>
      </c>
      <c r="C305" s="86">
        <v>44834</v>
      </c>
      <c r="D305" s="86">
        <v>44834</v>
      </c>
      <c r="E305" s="86">
        <v>45289</v>
      </c>
      <c r="F305" s="85">
        <v>15</v>
      </c>
      <c r="G305" s="85" t="s">
        <v>1044</v>
      </c>
      <c r="H305" s="85" t="s">
        <v>22</v>
      </c>
      <c r="I305" s="85" t="s">
        <v>2530</v>
      </c>
      <c r="J305" s="83">
        <v>778976.22</v>
      </c>
      <c r="K305" s="83">
        <v>389536.47</v>
      </c>
      <c r="L305" s="87">
        <v>368228</v>
      </c>
      <c r="M305" s="87">
        <v>331405.2</v>
      </c>
      <c r="N305" s="87"/>
      <c r="O305" s="87"/>
      <c r="P305" s="87"/>
      <c r="Q305" s="87"/>
      <c r="R305" s="87"/>
      <c r="S305" s="87"/>
      <c r="T305" s="87"/>
      <c r="U305" s="87"/>
      <c r="V305" s="87">
        <v>19494.419999999998</v>
      </c>
      <c r="W305" s="87">
        <v>2756.08</v>
      </c>
      <c r="X305" s="87">
        <v>391253.8</v>
      </c>
      <c r="Y305" s="87">
        <v>55375.19</v>
      </c>
      <c r="Z305" s="87"/>
      <c r="AA305" s="87"/>
      <c r="AB305" s="87"/>
      <c r="AC305" s="88"/>
    </row>
    <row r="306" spans="1:29" ht="90" x14ac:dyDescent="0.25">
      <c r="A306" s="85" t="s">
        <v>1045</v>
      </c>
      <c r="B306" s="85" t="s">
        <v>1046</v>
      </c>
      <c r="C306" s="86">
        <v>44687</v>
      </c>
      <c r="D306" s="86">
        <v>44687</v>
      </c>
      <c r="E306" s="86">
        <v>44962</v>
      </c>
      <c r="F306" s="85">
        <v>9</v>
      </c>
      <c r="G306" s="85" t="s">
        <v>1047</v>
      </c>
      <c r="H306" s="85" t="s">
        <v>22</v>
      </c>
      <c r="I306" s="85" t="s">
        <v>1048</v>
      </c>
      <c r="J306" s="83">
        <v>210493.44</v>
      </c>
      <c r="K306" s="83">
        <v>115373.78</v>
      </c>
      <c r="L306" s="87">
        <v>178919.42</v>
      </c>
      <c r="M306" s="87">
        <v>103001.74</v>
      </c>
      <c r="N306" s="87"/>
      <c r="O306" s="87"/>
      <c r="P306" s="87"/>
      <c r="Q306" s="87"/>
      <c r="R306" s="87"/>
      <c r="S306" s="87"/>
      <c r="T306" s="87"/>
      <c r="U306" s="87"/>
      <c r="V306" s="87"/>
      <c r="W306" s="87"/>
      <c r="X306" s="87">
        <v>31574.02</v>
      </c>
      <c r="Y306" s="87">
        <v>12372.04</v>
      </c>
      <c r="Z306" s="87"/>
      <c r="AA306" s="87"/>
      <c r="AB306" s="87"/>
      <c r="AC306" s="88"/>
    </row>
    <row r="307" spans="1:29" ht="120" x14ac:dyDescent="0.25">
      <c r="A307" s="85" t="s">
        <v>1049</v>
      </c>
      <c r="B307" s="85" t="s">
        <v>1050</v>
      </c>
      <c r="C307" s="86">
        <v>44763</v>
      </c>
      <c r="D307" s="86">
        <v>44763</v>
      </c>
      <c r="E307" s="86">
        <v>45219</v>
      </c>
      <c r="F307" s="85">
        <v>15</v>
      </c>
      <c r="G307" s="85" t="s">
        <v>1051</v>
      </c>
      <c r="H307" s="85" t="s">
        <v>22</v>
      </c>
      <c r="I307" s="85" t="s">
        <v>1008</v>
      </c>
      <c r="J307" s="83">
        <v>308933.78999999998</v>
      </c>
      <c r="K307" s="83">
        <v>258676.72</v>
      </c>
      <c r="L307" s="87">
        <v>262593.71999999997</v>
      </c>
      <c r="M307" s="87">
        <v>236334.35</v>
      </c>
      <c r="N307" s="87"/>
      <c r="O307" s="87"/>
      <c r="P307" s="87"/>
      <c r="Q307" s="87"/>
      <c r="R307" s="87"/>
      <c r="S307" s="87"/>
      <c r="T307" s="87"/>
      <c r="U307" s="87"/>
      <c r="V307" s="87">
        <v>11585.02</v>
      </c>
      <c r="W307" s="87">
        <v>5585.59</v>
      </c>
      <c r="X307" s="87">
        <v>34755.050000000003</v>
      </c>
      <c r="Y307" s="87">
        <v>16756.78</v>
      </c>
      <c r="Z307" s="87"/>
      <c r="AA307" s="87"/>
      <c r="AB307" s="87"/>
      <c r="AC307" s="88"/>
    </row>
    <row r="308" spans="1:29" ht="60" x14ac:dyDescent="0.25">
      <c r="A308" s="85" t="s">
        <v>1053</v>
      </c>
      <c r="B308" s="85" t="s">
        <v>1054</v>
      </c>
      <c r="C308" s="86">
        <v>44781</v>
      </c>
      <c r="D308" s="86">
        <v>44781</v>
      </c>
      <c r="E308" s="86">
        <v>45267</v>
      </c>
      <c r="F308" s="85">
        <v>16</v>
      </c>
      <c r="G308" s="85" t="s">
        <v>1055</v>
      </c>
      <c r="H308" s="85" t="s">
        <v>22</v>
      </c>
      <c r="I308" s="85" t="s">
        <v>1056</v>
      </c>
      <c r="J308" s="83">
        <v>710577.58</v>
      </c>
      <c r="K308" s="83">
        <v>191905.2</v>
      </c>
      <c r="L308" s="87">
        <v>213228</v>
      </c>
      <c r="M308" s="87">
        <v>191905.2</v>
      </c>
      <c r="N308" s="87"/>
      <c r="O308" s="87"/>
      <c r="P308" s="87"/>
      <c r="Q308" s="87"/>
      <c r="R308" s="87"/>
      <c r="S308" s="87"/>
      <c r="T308" s="87"/>
      <c r="U308" s="87"/>
      <c r="V308" s="87">
        <v>19849.04</v>
      </c>
      <c r="W308" s="87"/>
      <c r="X308" s="87">
        <v>477500.54</v>
      </c>
      <c r="Y308" s="87"/>
      <c r="Z308" s="87"/>
      <c r="AA308" s="87"/>
      <c r="AB308" s="87"/>
      <c r="AC308" s="88"/>
    </row>
    <row r="309" spans="1:29" ht="70" x14ac:dyDescent="0.25">
      <c r="A309" s="85" t="s">
        <v>1057</v>
      </c>
      <c r="B309" s="85" t="s">
        <v>1058</v>
      </c>
      <c r="C309" s="86">
        <v>44818</v>
      </c>
      <c r="D309" s="86">
        <v>44818</v>
      </c>
      <c r="E309" s="86">
        <v>45273</v>
      </c>
      <c r="F309" s="85">
        <v>15</v>
      </c>
      <c r="G309" s="85" t="s">
        <v>1059</v>
      </c>
      <c r="H309" s="85" t="s">
        <v>22</v>
      </c>
      <c r="I309" s="85" t="s">
        <v>982</v>
      </c>
      <c r="J309" s="83">
        <v>251700.21</v>
      </c>
      <c r="K309" s="83">
        <v>208511.81</v>
      </c>
      <c r="L309" s="87">
        <v>213945.17</v>
      </c>
      <c r="M309" s="87">
        <v>190118.94</v>
      </c>
      <c r="N309" s="87"/>
      <c r="O309" s="87"/>
      <c r="P309" s="87"/>
      <c r="Q309" s="87"/>
      <c r="R309" s="87"/>
      <c r="S309" s="87"/>
      <c r="T309" s="87"/>
      <c r="U309" s="87"/>
      <c r="V309" s="87"/>
      <c r="W309" s="87"/>
      <c r="X309" s="87">
        <v>37755.040000000001</v>
      </c>
      <c r="Y309" s="87">
        <v>18392.87</v>
      </c>
      <c r="Z309" s="87"/>
      <c r="AA309" s="87"/>
      <c r="AB309" s="87"/>
      <c r="AC309" s="88"/>
    </row>
    <row r="310" spans="1:29" ht="100" x14ac:dyDescent="0.25">
      <c r="A310" s="85" t="s">
        <v>1060</v>
      </c>
      <c r="B310" s="85" t="s">
        <v>1061</v>
      </c>
      <c r="C310" s="86">
        <v>44748</v>
      </c>
      <c r="D310" s="86">
        <v>44748</v>
      </c>
      <c r="E310" s="86">
        <v>45235</v>
      </c>
      <c r="F310" s="85">
        <v>16</v>
      </c>
      <c r="G310" s="85" t="s">
        <v>1062</v>
      </c>
      <c r="H310" s="85" t="s">
        <v>22</v>
      </c>
      <c r="I310" s="85" t="s">
        <v>905</v>
      </c>
      <c r="J310" s="83">
        <v>177887.31</v>
      </c>
      <c r="K310" s="83">
        <v>137881.01</v>
      </c>
      <c r="L310" s="87">
        <v>145097.44</v>
      </c>
      <c r="M310" s="87">
        <v>130587.7</v>
      </c>
      <c r="N310" s="87"/>
      <c r="O310" s="87"/>
      <c r="P310" s="87"/>
      <c r="Q310" s="87"/>
      <c r="R310" s="87"/>
      <c r="S310" s="87"/>
      <c r="T310" s="87"/>
      <c r="U310" s="87"/>
      <c r="V310" s="87">
        <v>5441.15</v>
      </c>
      <c r="W310" s="87">
        <v>1210.94</v>
      </c>
      <c r="X310" s="87">
        <v>27348.720000000001</v>
      </c>
      <c r="Y310" s="87">
        <v>6082.37</v>
      </c>
      <c r="Z310" s="87"/>
      <c r="AA310" s="87"/>
      <c r="AB310" s="87"/>
      <c r="AC310" s="88"/>
    </row>
    <row r="311" spans="1:29" ht="80" x14ac:dyDescent="0.25">
      <c r="A311" s="85" t="s">
        <v>1063</v>
      </c>
      <c r="B311" s="85" t="s">
        <v>1064</v>
      </c>
      <c r="C311" s="86">
        <v>44790</v>
      </c>
      <c r="D311" s="86">
        <v>44790</v>
      </c>
      <c r="E311" s="86">
        <v>45246</v>
      </c>
      <c r="F311" s="85">
        <v>15</v>
      </c>
      <c r="G311" s="85" t="s">
        <v>1065</v>
      </c>
      <c r="H311" s="85" t="s">
        <v>22</v>
      </c>
      <c r="I311" s="85" t="s">
        <v>905</v>
      </c>
      <c r="J311" s="83">
        <v>405180.62</v>
      </c>
      <c r="K311" s="83">
        <v>309963.17</v>
      </c>
      <c r="L311" s="87">
        <v>344403.52</v>
      </c>
      <c r="M311" s="87">
        <v>309963.17</v>
      </c>
      <c r="N311" s="87"/>
      <c r="O311" s="87"/>
      <c r="P311" s="87"/>
      <c r="Q311" s="87"/>
      <c r="R311" s="87"/>
      <c r="S311" s="87"/>
      <c r="T311" s="87"/>
      <c r="U311" s="87"/>
      <c r="V311" s="87">
        <v>15194.27</v>
      </c>
      <c r="W311" s="87"/>
      <c r="X311" s="87">
        <v>45582.83</v>
      </c>
      <c r="Y311" s="87"/>
      <c r="Z311" s="87"/>
      <c r="AA311" s="87"/>
      <c r="AB311" s="87"/>
      <c r="AC311" s="88"/>
    </row>
    <row r="312" spans="1:29" ht="80" x14ac:dyDescent="0.25">
      <c r="A312" s="85" t="s">
        <v>1066</v>
      </c>
      <c r="B312" s="85" t="s">
        <v>1067</v>
      </c>
      <c r="C312" s="86">
        <v>44739</v>
      </c>
      <c r="D312" s="86">
        <v>44739</v>
      </c>
      <c r="E312" s="86">
        <v>45286</v>
      </c>
      <c r="F312" s="85">
        <v>18</v>
      </c>
      <c r="G312" s="85" t="s">
        <v>1068</v>
      </c>
      <c r="H312" s="85" t="s">
        <v>22</v>
      </c>
      <c r="I312" s="85" t="s">
        <v>1069</v>
      </c>
      <c r="J312" s="83">
        <v>3132675.62</v>
      </c>
      <c r="K312" s="83">
        <v>2774248.21</v>
      </c>
      <c r="L312" s="87">
        <v>2660000</v>
      </c>
      <c r="M312" s="87">
        <v>2394000</v>
      </c>
      <c r="N312" s="87"/>
      <c r="O312" s="87"/>
      <c r="P312" s="87"/>
      <c r="Q312" s="87"/>
      <c r="R312" s="87"/>
      <c r="S312" s="87"/>
      <c r="T312" s="87"/>
      <c r="U312" s="87"/>
      <c r="V312" s="87">
        <v>112912.81</v>
      </c>
      <c r="W312" s="87">
        <v>90833.74</v>
      </c>
      <c r="X312" s="87">
        <v>359762.81</v>
      </c>
      <c r="Y312" s="87">
        <v>289414.46999999997</v>
      </c>
      <c r="Z312" s="87"/>
      <c r="AA312" s="87"/>
      <c r="AB312" s="87"/>
      <c r="AC312" s="88"/>
    </row>
    <row r="313" spans="1:29" ht="100" x14ac:dyDescent="0.25">
      <c r="A313" s="85" t="s">
        <v>1070</v>
      </c>
      <c r="B313" s="85" t="s">
        <v>1071</v>
      </c>
      <c r="C313" s="86">
        <v>44777</v>
      </c>
      <c r="D313" s="86">
        <v>44777</v>
      </c>
      <c r="E313" s="86">
        <v>44929</v>
      </c>
      <c r="F313" s="85">
        <v>5</v>
      </c>
      <c r="G313" s="85" t="s">
        <v>1072</v>
      </c>
      <c r="H313" s="85" t="s">
        <v>22</v>
      </c>
      <c r="I313" s="85" t="s">
        <v>2533</v>
      </c>
      <c r="J313" s="83">
        <v>841621.28</v>
      </c>
      <c r="K313" s="83">
        <v>601851.76</v>
      </c>
      <c r="L313" s="87">
        <v>715378</v>
      </c>
      <c r="M313" s="87">
        <v>601851.76</v>
      </c>
      <c r="N313" s="87"/>
      <c r="O313" s="87"/>
      <c r="P313" s="87"/>
      <c r="Q313" s="87"/>
      <c r="R313" s="87"/>
      <c r="S313" s="87"/>
      <c r="T313" s="87"/>
      <c r="U313" s="87"/>
      <c r="V313" s="87">
        <v>25248.639999999999</v>
      </c>
      <c r="W313" s="87"/>
      <c r="X313" s="87">
        <v>100994.64</v>
      </c>
      <c r="Y313" s="87"/>
      <c r="Z313" s="87"/>
      <c r="AA313" s="87"/>
      <c r="AB313" s="87"/>
      <c r="AC313" s="88"/>
    </row>
    <row r="314" spans="1:29" ht="100" x14ac:dyDescent="0.25">
      <c r="A314" s="85" t="s">
        <v>1073</v>
      </c>
      <c r="B314" s="85" t="s">
        <v>1074</v>
      </c>
      <c r="C314" s="86">
        <v>44778</v>
      </c>
      <c r="D314" s="86">
        <v>44778</v>
      </c>
      <c r="E314" s="86">
        <v>44926</v>
      </c>
      <c r="F314" s="85">
        <v>5</v>
      </c>
      <c r="G314" s="85" t="s">
        <v>1075</v>
      </c>
      <c r="H314" s="85" t="s">
        <v>22</v>
      </c>
      <c r="I314" s="85" t="s">
        <v>2533</v>
      </c>
      <c r="J314" s="83">
        <v>792019.98</v>
      </c>
      <c r="K314" s="83">
        <v>605894.40000000002</v>
      </c>
      <c r="L314" s="87">
        <v>673216</v>
      </c>
      <c r="M314" s="87">
        <v>605894.40000000002</v>
      </c>
      <c r="N314" s="87"/>
      <c r="O314" s="87"/>
      <c r="P314" s="87"/>
      <c r="Q314" s="87"/>
      <c r="R314" s="87"/>
      <c r="S314" s="87"/>
      <c r="T314" s="87"/>
      <c r="U314" s="87"/>
      <c r="V314" s="87">
        <v>23760.560000000001</v>
      </c>
      <c r="W314" s="87"/>
      <c r="X314" s="87">
        <v>95043.42</v>
      </c>
      <c r="Y314" s="87"/>
      <c r="Z314" s="87"/>
      <c r="AA314" s="87"/>
      <c r="AB314" s="87"/>
      <c r="AC314" s="88"/>
    </row>
    <row r="315" spans="1:29" ht="110" x14ac:dyDescent="0.25">
      <c r="A315" s="85" t="s">
        <v>1076</v>
      </c>
      <c r="B315" s="85" t="s">
        <v>1077</v>
      </c>
      <c r="C315" s="86">
        <v>44741</v>
      </c>
      <c r="D315" s="86">
        <v>44741</v>
      </c>
      <c r="E315" s="86">
        <v>45288</v>
      </c>
      <c r="F315" s="85">
        <v>18</v>
      </c>
      <c r="G315" s="85" t="s">
        <v>1078</v>
      </c>
      <c r="H315" s="85" t="s">
        <v>22</v>
      </c>
      <c r="I315" s="85" t="s">
        <v>790</v>
      </c>
      <c r="J315" s="83">
        <v>818286.57</v>
      </c>
      <c r="K315" s="83">
        <v>692435.95</v>
      </c>
      <c r="L315" s="87">
        <v>629000</v>
      </c>
      <c r="M315" s="87">
        <v>566100</v>
      </c>
      <c r="N315" s="87"/>
      <c r="O315" s="87"/>
      <c r="P315" s="87"/>
      <c r="Q315" s="87"/>
      <c r="R315" s="87"/>
      <c r="S315" s="87"/>
      <c r="T315" s="87"/>
      <c r="U315" s="87"/>
      <c r="V315" s="87">
        <v>33300</v>
      </c>
      <c r="W315" s="87">
        <v>22230.32</v>
      </c>
      <c r="X315" s="87">
        <v>155986.57</v>
      </c>
      <c r="Y315" s="87">
        <v>104105.63</v>
      </c>
      <c r="Z315" s="87"/>
      <c r="AA315" s="87"/>
      <c r="AB315" s="87"/>
      <c r="AC315" s="88"/>
    </row>
    <row r="316" spans="1:29" ht="210" x14ac:dyDescent="0.25">
      <c r="A316" s="85" t="s">
        <v>1079</v>
      </c>
      <c r="B316" s="85" t="s">
        <v>1080</v>
      </c>
      <c r="C316" s="86">
        <v>44704</v>
      </c>
      <c r="D316" s="86">
        <v>44704</v>
      </c>
      <c r="E316" s="86">
        <v>45129</v>
      </c>
      <c r="F316" s="85">
        <v>14</v>
      </c>
      <c r="G316" s="85" t="s">
        <v>1081</v>
      </c>
      <c r="H316" s="85" t="s">
        <v>22</v>
      </c>
      <c r="I316" s="85" t="s">
        <v>1082</v>
      </c>
      <c r="J316" s="83">
        <v>182391.66</v>
      </c>
      <c r="K316" s="83">
        <v>190248.89</v>
      </c>
      <c r="L316" s="87">
        <v>155032.91</v>
      </c>
      <c r="M316" s="87">
        <v>182641</v>
      </c>
      <c r="N316" s="87"/>
      <c r="O316" s="87"/>
      <c r="P316" s="87"/>
      <c r="Q316" s="87"/>
      <c r="R316" s="87"/>
      <c r="S316" s="87"/>
      <c r="T316" s="87"/>
      <c r="U316" s="87"/>
      <c r="V316" s="87"/>
      <c r="W316" s="87"/>
      <c r="X316" s="87">
        <v>27358.75</v>
      </c>
      <c r="Y316" s="87">
        <v>7607.89</v>
      </c>
      <c r="Z316" s="87"/>
      <c r="AA316" s="87"/>
      <c r="AB316" s="87"/>
      <c r="AC316" s="88"/>
    </row>
    <row r="317" spans="1:29" ht="130" x14ac:dyDescent="0.25">
      <c r="A317" s="85" t="s">
        <v>1083</v>
      </c>
      <c r="B317" s="85" t="s">
        <v>1084</v>
      </c>
      <c r="C317" s="86">
        <v>44791</v>
      </c>
      <c r="D317" s="86">
        <v>44791</v>
      </c>
      <c r="E317" s="86">
        <v>44926</v>
      </c>
      <c r="F317" s="85">
        <v>5</v>
      </c>
      <c r="G317" s="85" t="s">
        <v>1085</v>
      </c>
      <c r="H317" s="85" t="s">
        <v>22</v>
      </c>
      <c r="I317" s="85" t="s">
        <v>2533</v>
      </c>
      <c r="J317" s="83">
        <v>2375241.41</v>
      </c>
      <c r="K317" s="83">
        <v>1650606.41</v>
      </c>
      <c r="L317" s="87">
        <v>2018955</v>
      </c>
      <c r="M317" s="87">
        <v>1650606.41</v>
      </c>
      <c r="N317" s="87"/>
      <c r="O317" s="87"/>
      <c r="P317" s="87"/>
      <c r="Q317" s="87"/>
      <c r="R317" s="87"/>
      <c r="S317" s="87"/>
      <c r="T317" s="87"/>
      <c r="U317" s="87"/>
      <c r="V317" s="87">
        <v>71257.240000000005</v>
      </c>
      <c r="W317" s="87"/>
      <c r="X317" s="87">
        <v>285029.17</v>
      </c>
      <c r="Y317" s="87"/>
      <c r="Z317" s="87"/>
      <c r="AA317" s="87"/>
      <c r="AB317" s="87"/>
      <c r="AC317" s="88"/>
    </row>
    <row r="318" spans="1:29" ht="150" x14ac:dyDescent="0.25">
      <c r="A318" s="85" t="s">
        <v>1086</v>
      </c>
      <c r="B318" s="85" t="s">
        <v>1087</v>
      </c>
      <c r="C318" s="86">
        <v>44810</v>
      </c>
      <c r="D318" s="86">
        <v>44810</v>
      </c>
      <c r="E318" s="86">
        <v>44931</v>
      </c>
      <c r="F318" s="85">
        <v>4</v>
      </c>
      <c r="G318" s="85" t="s">
        <v>1088</v>
      </c>
      <c r="H318" s="85" t="s">
        <v>22</v>
      </c>
      <c r="I318" s="85" t="s">
        <v>2533</v>
      </c>
      <c r="J318" s="83">
        <v>847935.3</v>
      </c>
      <c r="K318" s="83">
        <v>630000</v>
      </c>
      <c r="L318" s="87">
        <v>700000</v>
      </c>
      <c r="M318" s="87">
        <v>630000</v>
      </c>
      <c r="N318" s="87"/>
      <c r="O318" s="87"/>
      <c r="P318" s="87"/>
      <c r="Q318" s="87"/>
      <c r="R318" s="87"/>
      <c r="S318" s="87"/>
      <c r="T318" s="87"/>
      <c r="U318" s="87"/>
      <c r="V318" s="87">
        <v>24705.88</v>
      </c>
      <c r="W318" s="87"/>
      <c r="X318" s="87">
        <v>123229.42</v>
      </c>
      <c r="Y318" s="87"/>
      <c r="Z318" s="87"/>
      <c r="AA318" s="87"/>
      <c r="AB318" s="87"/>
      <c r="AC318" s="88"/>
    </row>
    <row r="319" spans="1:29" ht="90" x14ac:dyDescent="0.25">
      <c r="A319" s="85" t="s">
        <v>1089</v>
      </c>
      <c r="B319" s="85" t="s">
        <v>1090</v>
      </c>
      <c r="C319" s="86">
        <v>44810</v>
      </c>
      <c r="D319" s="86">
        <v>44810</v>
      </c>
      <c r="E319" s="86">
        <v>45291</v>
      </c>
      <c r="F319" s="85">
        <v>16</v>
      </c>
      <c r="G319" s="85" t="s">
        <v>1091</v>
      </c>
      <c r="H319" s="85" t="s">
        <v>22</v>
      </c>
      <c r="I319" s="85" t="s">
        <v>1092</v>
      </c>
      <c r="J319" s="83">
        <v>314031.33</v>
      </c>
      <c r="K319" s="83">
        <v>117185.61</v>
      </c>
      <c r="L319" s="87">
        <v>245374.58</v>
      </c>
      <c r="M319" s="87">
        <v>112162.32</v>
      </c>
      <c r="N319" s="87"/>
      <c r="O319" s="87"/>
      <c r="P319" s="87"/>
      <c r="Q319" s="87"/>
      <c r="R319" s="87"/>
      <c r="S319" s="87"/>
      <c r="T319" s="87"/>
      <c r="U319" s="87"/>
      <c r="V319" s="87"/>
      <c r="W319" s="87"/>
      <c r="X319" s="87">
        <v>68656.75</v>
      </c>
      <c r="Y319" s="87">
        <v>5023.29</v>
      </c>
      <c r="Z319" s="87"/>
      <c r="AA319" s="87"/>
      <c r="AB319" s="87"/>
      <c r="AC319" s="88"/>
    </row>
    <row r="320" spans="1:29" ht="130" x14ac:dyDescent="0.25">
      <c r="A320" s="85" t="s">
        <v>1093</v>
      </c>
      <c r="B320" s="85" t="s">
        <v>1094</v>
      </c>
      <c r="C320" s="86">
        <v>44751</v>
      </c>
      <c r="D320" s="86">
        <v>44751</v>
      </c>
      <c r="E320" s="86">
        <v>45238</v>
      </c>
      <c r="F320" s="85">
        <v>16</v>
      </c>
      <c r="G320" s="85" t="s">
        <v>1095</v>
      </c>
      <c r="H320" s="85" t="s">
        <v>22</v>
      </c>
      <c r="I320" s="85" t="s">
        <v>1096</v>
      </c>
      <c r="J320" s="83">
        <v>1077000</v>
      </c>
      <c r="K320" s="83">
        <v>666652.5</v>
      </c>
      <c r="L320" s="87">
        <v>915450</v>
      </c>
      <c r="M320" s="87">
        <v>639763.13</v>
      </c>
      <c r="N320" s="87"/>
      <c r="O320" s="87"/>
      <c r="P320" s="87"/>
      <c r="Q320" s="87"/>
      <c r="R320" s="87"/>
      <c r="S320" s="87"/>
      <c r="T320" s="87"/>
      <c r="U320" s="87"/>
      <c r="V320" s="87">
        <v>24232.5</v>
      </c>
      <c r="W320" s="87">
        <v>4033.4</v>
      </c>
      <c r="X320" s="87">
        <v>137317.5</v>
      </c>
      <c r="Y320" s="87">
        <v>22855.97</v>
      </c>
      <c r="Z320" s="87"/>
      <c r="AA320" s="87"/>
      <c r="AB320" s="87"/>
      <c r="AC320" s="88"/>
    </row>
    <row r="321" spans="1:29" ht="110" x14ac:dyDescent="0.25">
      <c r="A321" s="85" t="s">
        <v>1097</v>
      </c>
      <c r="B321" s="85" t="s">
        <v>1098</v>
      </c>
      <c r="C321" s="86">
        <v>44684</v>
      </c>
      <c r="D321" s="86">
        <v>44684</v>
      </c>
      <c r="E321" s="86">
        <v>45291</v>
      </c>
      <c r="F321" s="85">
        <v>21</v>
      </c>
      <c r="G321" s="85" t="s">
        <v>1099</v>
      </c>
      <c r="H321" s="85" t="s">
        <v>22</v>
      </c>
      <c r="I321" s="85" t="s">
        <v>1092</v>
      </c>
      <c r="J321" s="83">
        <v>1355293.81</v>
      </c>
      <c r="K321" s="83">
        <v>683044.45</v>
      </c>
      <c r="L321" s="87">
        <v>1151293.81</v>
      </c>
      <c r="M321" s="87">
        <v>625657.68000000005</v>
      </c>
      <c r="N321" s="87"/>
      <c r="O321" s="87"/>
      <c r="P321" s="87"/>
      <c r="Q321" s="87"/>
      <c r="R321" s="87"/>
      <c r="S321" s="87"/>
      <c r="T321" s="87"/>
      <c r="U321" s="87"/>
      <c r="V321" s="87"/>
      <c r="W321" s="87"/>
      <c r="X321" s="87">
        <v>204000</v>
      </c>
      <c r="Y321" s="87">
        <v>57386.77</v>
      </c>
      <c r="Z321" s="87"/>
      <c r="AA321" s="87"/>
      <c r="AB321" s="87"/>
      <c r="AC321" s="88"/>
    </row>
    <row r="322" spans="1:29" ht="120" x14ac:dyDescent="0.25">
      <c r="A322" s="85" t="s">
        <v>1100</v>
      </c>
      <c r="B322" s="85" t="s">
        <v>1101</v>
      </c>
      <c r="C322" s="86">
        <v>44746</v>
      </c>
      <c r="D322" s="86">
        <v>44746</v>
      </c>
      <c r="E322" s="86">
        <v>45233</v>
      </c>
      <c r="F322" s="85">
        <v>16</v>
      </c>
      <c r="G322" s="85" t="s">
        <v>1102</v>
      </c>
      <c r="H322" s="85" t="s">
        <v>22</v>
      </c>
      <c r="I322" s="85" t="s">
        <v>1096</v>
      </c>
      <c r="J322" s="83">
        <v>1144921.21</v>
      </c>
      <c r="K322" s="83">
        <v>587586.47</v>
      </c>
      <c r="L322" s="87">
        <v>973183.02</v>
      </c>
      <c r="M322" s="87">
        <v>587586.47</v>
      </c>
      <c r="N322" s="87"/>
      <c r="O322" s="87"/>
      <c r="P322" s="87"/>
      <c r="Q322" s="87"/>
      <c r="R322" s="87"/>
      <c r="S322" s="87"/>
      <c r="T322" s="87"/>
      <c r="U322" s="87"/>
      <c r="V322" s="87">
        <v>25760.73</v>
      </c>
      <c r="W322" s="87"/>
      <c r="X322" s="87">
        <v>145977.46</v>
      </c>
      <c r="Y322" s="87"/>
      <c r="Z322" s="87"/>
      <c r="AA322" s="87"/>
      <c r="AB322" s="87"/>
      <c r="AC322" s="88"/>
    </row>
    <row r="323" spans="1:29" ht="100" x14ac:dyDescent="0.25">
      <c r="A323" s="85" t="s">
        <v>1103</v>
      </c>
      <c r="B323" s="85" t="s">
        <v>1104</v>
      </c>
      <c r="C323" s="86">
        <v>44742</v>
      </c>
      <c r="D323" s="86">
        <v>44742</v>
      </c>
      <c r="E323" s="86">
        <v>45106</v>
      </c>
      <c r="F323" s="85">
        <v>12</v>
      </c>
      <c r="G323" s="85" t="s">
        <v>1105</v>
      </c>
      <c r="H323" s="85" t="s">
        <v>22</v>
      </c>
      <c r="I323" s="85" t="s">
        <v>1096</v>
      </c>
      <c r="J323" s="83">
        <v>298895.84000000003</v>
      </c>
      <c r="K323" s="83">
        <v>258425.76</v>
      </c>
      <c r="L323" s="87">
        <v>254061.46</v>
      </c>
      <c r="M323" s="87">
        <v>218240.44</v>
      </c>
      <c r="N323" s="87"/>
      <c r="O323" s="87"/>
      <c r="P323" s="87"/>
      <c r="Q323" s="87"/>
      <c r="R323" s="87"/>
      <c r="S323" s="87"/>
      <c r="T323" s="87"/>
      <c r="U323" s="87"/>
      <c r="V323" s="87">
        <v>6725.16</v>
      </c>
      <c r="W323" s="87">
        <v>6027.8</v>
      </c>
      <c r="X323" s="87">
        <v>38109.22</v>
      </c>
      <c r="Y323" s="87">
        <v>34157.519999999997</v>
      </c>
      <c r="Z323" s="87"/>
      <c r="AA323" s="87"/>
      <c r="AB323" s="87"/>
      <c r="AC323" s="88"/>
    </row>
    <row r="324" spans="1:29" ht="70" x14ac:dyDescent="0.25">
      <c r="A324" s="85" t="s">
        <v>1106</v>
      </c>
      <c r="B324" s="85" t="s">
        <v>1107</v>
      </c>
      <c r="C324" s="86">
        <v>44762</v>
      </c>
      <c r="D324" s="86">
        <v>44762</v>
      </c>
      <c r="E324" s="86">
        <v>45249</v>
      </c>
      <c r="F324" s="85">
        <v>16</v>
      </c>
      <c r="G324" s="85" t="s">
        <v>1108</v>
      </c>
      <c r="H324" s="85" t="s">
        <v>22</v>
      </c>
      <c r="I324" s="85" t="s">
        <v>1096</v>
      </c>
      <c r="J324" s="83">
        <v>700839.42</v>
      </c>
      <c r="K324" s="83">
        <v>494046.99</v>
      </c>
      <c r="L324" s="87">
        <v>595713.5</v>
      </c>
      <c r="M324" s="87">
        <v>475982.04</v>
      </c>
      <c r="N324" s="87"/>
      <c r="O324" s="87"/>
      <c r="P324" s="87"/>
      <c r="Q324" s="87"/>
      <c r="R324" s="87"/>
      <c r="S324" s="87"/>
      <c r="T324" s="87"/>
      <c r="U324" s="87"/>
      <c r="V324" s="87">
        <v>15768.89</v>
      </c>
      <c r="W324" s="87">
        <v>2709.74</v>
      </c>
      <c r="X324" s="87">
        <v>89357.03</v>
      </c>
      <c r="Y324" s="87">
        <v>15355.21</v>
      </c>
      <c r="Z324" s="87"/>
      <c r="AA324" s="87"/>
      <c r="AB324" s="87"/>
      <c r="AC324" s="88"/>
    </row>
    <row r="325" spans="1:29" ht="130" x14ac:dyDescent="0.25">
      <c r="A325" s="85" t="s">
        <v>1109</v>
      </c>
      <c r="B325" s="85" t="s">
        <v>1110</v>
      </c>
      <c r="C325" s="86">
        <v>44777</v>
      </c>
      <c r="D325" s="86">
        <v>44777</v>
      </c>
      <c r="E325" s="86">
        <v>45291</v>
      </c>
      <c r="F325" s="85">
        <v>17</v>
      </c>
      <c r="G325" s="85" t="s">
        <v>1111</v>
      </c>
      <c r="H325" s="85" t="s">
        <v>22</v>
      </c>
      <c r="I325" s="85" t="s">
        <v>1112</v>
      </c>
      <c r="J325" s="83">
        <v>351365.88</v>
      </c>
      <c r="K325" s="83">
        <v>105000</v>
      </c>
      <c r="L325" s="87">
        <v>298661</v>
      </c>
      <c r="M325" s="87">
        <v>105000</v>
      </c>
      <c r="N325" s="87"/>
      <c r="O325" s="87"/>
      <c r="P325" s="87"/>
      <c r="Q325" s="87"/>
      <c r="R325" s="87"/>
      <c r="S325" s="87"/>
      <c r="T325" s="87"/>
      <c r="U325" s="87"/>
      <c r="V325" s="87">
        <v>13176.22</v>
      </c>
      <c r="W325" s="87"/>
      <c r="X325" s="87">
        <v>39528.660000000003</v>
      </c>
      <c r="Y325" s="87"/>
      <c r="Z325" s="87"/>
      <c r="AA325" s="87"/>
      <c r="AB325" s="87"/>
      <c r="AC325" s="88"/>
    </row>
    <row r="326" spans="1:29" ht="70" x14ac:dyDescent="0.25">
      <c r="A326" s="85" t="s">
        <v>1113</v>
      </c>
      <c r="B326" s="85" t="s">
        <v>1114</v>
      </c>
      <c r="C326" s="86">
        <v>44886</v>
      </c>
      <c r="D326" s="86">
        <v>44886</v>
      </c>
      <c r="E326" s="86">
        <v>45280</v>
      </c>
      <c r="F326" s="85">
        <v>13</v>
      </c>
      <c r="G326" s="85" t="s">
        <v>1115</v>
      </c>
      <c r="H326" s="85" t="s">
        <v>22</v>
      </c>
      <c r="I326" s="85" t="s">
        <v>775</v>
      </c>
      <c r="J326" s="83">
        <v>635929.23</v>
      </c>
      <c r="K326" s="83">
        <v>0</v>
      </c>
      <c r="L326" s="87">
        <v>271232</v>
      </c>
      <c r="M326" s="87"/>
      <c r="N326" s="87"/>
      <c r="O326" s="87"/>
      <c r="P326" s="87"/>
      <c r="Q326" s="87"/>
      <c r="R326" s="87"/>
      <c r="S326" s="87"/>
      <c r="T326" s="87"/>
      <c r="U326" s="87"/>
      <c r="V326" s="87">
        <v>14359.34</v>
      </c>
      <c r="W326" s="87"/>
      <c r="X326" s="87">
        <v>350337.89</v>
      </c>
      <c r="Y326" s="87"/>
      <c r="Z326" s="87"/>
      <c r="AA326" s="87"/>
      <c r="AB326" s="87"/>
      <c r="AC326" s="88"/>
    </row>
    <row r="327" spans="1:29" ht="130" x14ac:dyDescent="0.25">
      <c r="A327" s="85" t="s">
        <v>1116</v>
      </c>
      <c r="B327" s="85" t="s">
        <v>1117</v>
      </c>
      <c r="C327" s="86">
        <v>44908</v>
      </c>
      <c r="D327" s="86">
        <v>44908</v>
      </c>
      <c r="E327" s="86">
        <v>45272</v>
      </c>
      <c r="F327" s="85">
        <v>12</v>
      </c>
      <c r="G327" s="85" t="s">
        <v>1118</v>
      </c>
      <c r="H327" s="85" t="s">
        <v>22</v>
      </c>
      <c r="I327" s="85" t="s">
        <v>950</v>
      </c>
      <c r="J327" s="83">
        <v>809542.19</v>
      </c>
      <c r="K327" s="83">
        <v>619290</v>
      </c>
      <c r="L327" s="87">
        <v>688110.86</v>
      </c>
      <c r="M327" s="87">
        <v>619290</v>
      </c>
      <c r="N327" s="87"/>
      <c r="O327" s="87"/>
      <c r="P327" s="87"/>
      <c r="Q327" s="87"/>
      <c r="R327" s="87"/>
      <c r="S327" s="87"/>
      <c r="T327" s="87"/>
      <c r="U327" s="87"/>
      <c r="V327" s="87">
        <v>30357.83</v>
      </c>
      <c r="W327" s="87"/>
      <c r="X327" s="87">
        <v>91073.5</v>
      </c>
      <c r="Y327" s="87"/>
      <c r="Z327" s="87"/>
      <c r="AA327" s="87"/>
      <c r="AB327" s="87"/>
      <c r="AC327" s="88"/>
    </row>
    <row r="328" spans="1:29" ht="150" x14ac:dyDescent="0.25">
      <c r="A328" s="85" t="s">
        <v>1119</v>
      </c>
      <c r="B328" s="85" t="s">
        <v>1120</v>
      </c>
      <c r="C328" s="86">
        <v>44908</v>
      </c>
      <c r="D328" s="86">
        <v>44908</v>
      </c>
      <c r="E328" s="86">
        <v>45272</v>
      </c>
      <c r="F328" s="85">
        <v>12</v>
      </c>
      <c r="G328" s="85" t="s">
        <v>1121</v>
      </c>
      <c r="H328" s="85" t="s">
        <v>22</v>
      </c>
      <c r="I328" s="85" t="s">
        <v>950</v>
      </c>
      <c r="J328" s="83">
        <v>667270.56000000006</v>
      </c>
      <c r="K328" s="83">
        <v>510460</v>
      </c>
      <c r="L328" s="87">
        <v>567179.98</v>
      </c>
      <c r="M328" s="87">
        <v>510460</v>
      </c>
      <c r="N328" s="87"/>
      <c r="O328" s="87"/>
      <c r="P328" s="87"/>
      <c r="Q328" s="87"/>
      <c r="R328" s="87"/>
      <c r="S328" s="87"/>
      <c r="T328" s="87"/>
      <c r="U328" s="87"/>
      <c r="V328" s="87">
        <v>25022.65</v>
      </c>
      <c r="W328" s="87"/>
      <c r="X328" s="87">
        <v>75067.929999999993</v>
      </c>
      <c r="Y328" s="87"/>
      <c r="Z328" s="87"/>
      <c r="AA328" s="87"/>
      <c r="AB328" s="87"/>
      <c r="AC328" s="88"/>
    </row>
    <row r="329" spans="1:29" ht="60" x14ac:dyDescent="0.25">
      <c r="A329" s="85" t="s">
        <v>2534</v>
      </c>
      <c r="B329" s="85" t="s">
        <v>2535</v>
      </c>
      <c r="C329" s="86">
        <v>45033</v>
      </c>
      <c r="D329" s="86">
        <v>45033</v>
      </c>
      <c r="E329" s="86">
        <v>45291</v>
      </c>
      <c r="F329" s="85">
        <v>9</v>
      </c>
      <c r="G329" s="85" t="s">
        <v>2536</v>
      </c>
      <c r="H329" s="85" t="s">
        <v>22</v>
      </c>
      <c r="I329" s="85" t="s">
        <v>1029</v>
      </c>
      <c r="J329" s="83">
        <v>817849.97</v>
      </c>
      <c r="K329" s="83">
        <v>350553.33</v>
      </c>
      <c r="L329" s="87">
        <v>389503.7</v>
      </c>
      <c r="M329" s="87">
        <v>350553.33</v>
      </c>
      <c r="N329" s="87"/>
      <c r="O329" s="87"/>
      <c r="P329" s="87"/>
      <c r="Q329" s="87"/>
      <c r="R329" s="87"/>
      <c r="S329" s="87"/>
      <c r="T329" s="87"/>
      <c r="U329" s="87"/>
      <c r="V329" s="87">
        <v>17183.990000000002</v>
      </c>
      <c r="W329" s="87"/>
      <c r="X329" s="87">
        <v>411162.28</v>
      </c>
      <c r="Y329" s="87"/>
      <c r="Z329" s="87"/>
      <c r="AA329" s="87"/>
      <c r="AB329" s="87"/>
      <c r="AC329" s="88"/>
    </row>
    <row r="330" spans="1:29" ht="110" x14ac:dyDescent="0.25">
      <c r="A330" s="85" t="s">
        <v>1122</v>
      </c>
      <c r="B330" s="85" t="s">
        <v>1123</v>
      </c>
      <c r="C330" s="86">
        <v>44916</v>
      </c>
      <c r="D330" s="86">
        <v>44916</v>
      </c>
      <c r="E330" s="86">
        <v>45291</v>
      </c>
      <c r="F330" s="85">
        <v>13</v>
      </c>
      <c r="G330" s="85" t="s">
        <v>1124</v>
      </c>
      <c r="H330" s="85" t="s">
        <v>22</v>
      </c>
      <c r="I330" s="85" t="s">
        <v>928</v>
      </c>
      <c r="J330" s="83">
        <v>290754.36</v>
      </c>
      <c r="K330" s="83">
        <v>114968.6</v>
      </c>
      <c r="L330" s="87">
        <v>238854</v>
      </c>
      <c r="M330" s="87">
        <v>114968.6</v>
      </c>
      <c r="N330" s="87"/>
      <c r="O330" s="87"/>
      <c r="P330" s="87"/>
      <c r="Q330" s="87"/>
      <c r="R330" s="87"/>
      <c r="S330" s="87"/>
      <c r="T330" s="87"/>
      <c r="U330" s="87"/>
      <c r="V330" s="87">
        <v>12645.21</v>
      </c>
      <c r="W330" s="87"/>
      <c r="X330" s="87">
        <v>39255.15</v>
      </c>
      <c r="Y330" s="87"/>
      <c r="Z330" s="87"/>
      <c r="AA330" s="87"/>
      <c r="AB330" s="87"/>
      <c r="AC330" s="88"/>
    </row>
    <row r="331" spans="1:29" ht="70" x14ac:dyDescent="0.25">
      <c r="A331" s="85" t="s">
        <v>1125</v>
      </c>
      <c r="B331" s="85" t="s">
        <v>1126</v>
      </c>
      <c r="C331" s="86">
        <v>44911</v>
      </c>
      <c r="D331" s="86">
        <v>44911</v>
      </c>
      <c r="E331" s="86">
        <v>45275</v>
      </c>
      <c r="F331" s="85">
        <v>12</v>
      </c>
      <c r="G331" s="85" t="s">
        <v>1127</v>
      </c>
      <c r="H331" s="85" t="s">
        <v>22</v>
      </c>
      <c r="I331" s="85" t="s">
        <v>1019</v>
      </c>
      <c r="J331" s="83">
        <v>274253.77</v>
      </c>
      <c r="K331" s="83">
        <v>213472.13</v>
      </c>
      <c r="L331" s="87">
        <v>214328.21</v>
      </c>
      <c r="M331" s="87">
        <v>192895.39</v>
      </c>
      <c r="N331" s="87"/>
      <c r="O331" s="87"/>
      <c r="P331" s="87"/>
      <c r="Q331" s="87"/>
      <c r="R331" s="87"/>
      <c r="S331" s="87"/>
      <c r="T331" s="87"/>
      <c r="U331" s="87"/>
      <c r="V331" s="87">
        <v>9455.65</v>
      </c>
      <c r="W331" s="87">
        <v>3248.96</v>
      </c>
      <c r="X331" s="87">
        <v>50469.91</v>
      </c>
      <c r="Y331" s="87">
        <v>17327.78</v>
      </c>
      <c r="Z331" s="87"/>
      <c r="AA331" s="87"/>
      <c r="AB331" s="87"/>
      <c r="AC331" s="88"/>
    </row>
    <row r="332" spans="1:29" ht="100" x14ac:dyDescent="0.25">
      <c r="A332" s="85" t="s">
        <v>2537</v>
      </c>
      <c r="B332" s="85" t="s">
        <v>2538</v>
      </c>
      <c r="C332" s="86">
        <v>44985</v>
      </c>
      <c r="D332" s="86">
        <v>44985</v>
      </c>
      <c r="E332" s="86">
        <v>45257</v>
      </c>
      <c r="F332" s="85">
        <v>9</v>
      </c>
      <c r="G332" s="85" t="s">
        <v>2539</v>
      </c>
      <c r="H332" s="85" t="s">
        <v>22</v>
      </c>
      <c r="I332" s="85" t="s">
        <v>2374</v>
      </c>
      <c r="J332" s="83">
        <v>294490</v>
      </c>
      <c r="K332" s="83">
        <v>159024.6</v>
      </c>
      <c r="L332" s="87">
        <v>176694</v>
      </c>
      <c r="M332" s="87">
        <v>159024.6</v>
      </c>
      <c r="N332" s="87"/>
      <c r="O332" s="87"/>
      <c r="P332" s="87"/>
      <c r="Q332" s="87"/>
      <c r="R332" s="87"/>
      <c r="S332" s="87"/>
      <c r="T332" s="87"/>
      <c r="U332" s="87"/>
      <c r="V332" s="87">
        <v>6236.26</v>
      </c>
      <c r="W332" s="87"/>
      <c r="X332" s="87">
        <v>111559.74</v>
      </c>
      <c r="Y332" s="87"/>
      <c r="Z332" s="87"/>
      <c r="AA332" s="87"/>
      <c r="AB332" s="87"/>
      <c r="AC332" s="88"/>
    </row>
    <row r="333" spans="1:29" ht="110" x14ac:dyDescent="0.25">
      <c r="A333" s="85" t="s">
        <v>1128</v>
      </c>
      <c r="B333" s="85" t="s">
        <v>1129</v>
      </c>
      <c r="C333" s="86">
        <v>44942</v>
      </c>
      <c r="D333" s="86">
        <v>44942</v>
      </c>
      <c r="E333" s="86">
        <v>45291</v>
      </c>
      <c r="F333" s="85">
        <v>12</v>
      </c>
      <c r="G333" s="85" t="s">
        <v>1130</v>
      </c>
      <c r="H333" s="85" t="s">
        <v>22</v>
      </c>
      <c r="I333" s="85" t="s">
        <v>901</v>
      </c>
      <c r="J333" s="83">
        <v>1217733.26</v>
      </c>
      <c r="K333" s="83">
        <v>456049.7</v>
      </c>
      <c r="L333" s="87">
        <v>1035073.27</v>
      </c>
      <c r="M333" s="87">
        <v>456049.7</v>
      </c>
      <c r="N333" s="87"/>
      <c r="O333" s="87"/>
      <c r="P333" s="87"/>
      <c r="Q333" s="87"/>
      <c r="R333" s="87"/>
      <c r="S333" s="87"/>
      <c r="T333" s="87"/>
      <c r="U333" s="87"/>
      <c r="V333" s="87">
        <v>36531.99</v>
      </c>
      <c r="W333" s="87"/>
      <c r="X333" s="87">
        <v>146128</v>
      </c>
      <c r="Y333" s="87"/>
      <c r="Z333" s="87"/>
      <c r="AA333" s="87"/>
      <c r="AB333" s="87"/>
      <c r="AC333" s="88"/>
    </row>
    <row r="334" spans="1:29" ht="110" x14ac:dyDescent="0.25">
      <c r="A334" s="85" t="s">
        <v>1131</v>
      </c>
      <c r="B334" s="85" t="s">
        <v>1132</v>
      </c>
      <c r="C334" s="86">
        <v>44923</v>
      </c>
      <c r="D334" s="86">
        <v>44923</v>
      </c>
      <c r="E334" s="86">
        <v>45287</v>
      </c>
      <c r="F334" s="85">
        <v>12</v>
      </c>
      <c r="G334" s="85" t="s">
        <v>1133</v>
      </c>
      <c r="H334" s="85" t="s">
        <v>22</v>
      </c>
      <c r="I334" s="85" t="s">
        <v>1134</v>
      </c>
      <c r="J334" s="83">
        <v>385274.96</v>
      </c>
      <c r="K334" s="83">
        <v>294735</v>
      </c>
      <c r="L334" s="87">
        <v>327483.71000000002</v>
      </c>
      <c r="M334" s="87">
        <v>294735</v>
      </c>
      <c r="N334" s="87"/>
      <c r="O334" s="87"/>
      <c r="P334" s="87"/>
      <c r="Q334" s="87"/>
      <c r="R334" s="87"/>
      <c r="S334" s="87"/>
      <c r="T334" s="87"/>
      <c r="U334" s="87"/>
      <c r="V334" s="87">
        <v>17337.37</v>
      </c>
      <c r="W334" s="87"/>
      <c r="X334" s="87">
        <v>40453.879999999997</v>
      </c>
      <c r="Y334" s="87"/>
      <c r="Z334" s="87"/>
      <c r="AA334" s="87"/>
      <c r="AB334" s="87"/>
      <c r="AC334" s="88"/>
    </row>
    <row r="335" spans="1:29" ht="60" x14ac:dyDescent="0.25">
      <c r="A335" s="85" t="s">
        <v>2540</v>
      </c>
      <c r="B335" s="85" t="s">
        <v>2541</v>
      </c>
      <c r="C335" s="86">
        <v>45002</v>
      </c>
      <c r="D335" s="86">
        <v>45002</v>
      </c>
      <c r="E335" s="86">
        <v>45291</v>
      </c>
      <c r="F335" s="85">
        <v>10</v>
      </c>
      <c r="G335" s="85" t="s">
        <v>2542</v>
      </c>
      <c r="H335" s="85" t="s">
        <v>22</v>
      </c>
      <c r="I335" s="85" t="s">
        <v>1015</v>
      </c>
      <c r="J335" s="83">
        <v>123055</v>
      </c>
      <c r="K335" s="83">
        <v>0</v>
      </c>
      <c r="L335" s="87">
        <v>104596.75</v>
      </c>
      <c r="M335" s="87"/>
      <c r="N335" s="87"/>
      <c r="O335" s="87"/>
      <c r="P335" s="87"/>
      <c r="Q335" s="87"/>
      <c r="R335" s="87"/>
      <c r="S335" s="87"/>
      <c r="T335" s="87"/>
      <c r="U335" s="87"/>
      <c r="V335" s="87"/>
      <c r="W335" s="87"/>
      <c r="X335" s="87">
        <v>18458.25</v>
      </c>
      <c r="Y335" s="87"/>
      <c r="Z335" s="87"/>
      <c r="AA335" s="87"/>
      <c r="AB335" s="87"/>
      <c r="AC335" s="88"/>
    </row>
    <row r="336" spans="1:29" ht="110" x14ac:dyDescent="0.25">
      <c r="A336" s="85" t="s">
        <v>2543</v>
      </c>
      <c r="B336" s="85" t="s">
        <v>2544</v>
      </c>
      <c r="C336" s="86">
        <v>44959</v>
      </c>
      <c r="D336" s="86">
        <v>44959</v>
      </c>
      <c r="E336" s="86">
        <v>45291</v>
      </c>
      <c r="F336" s="85">
        <v>12</v>
      </c>
      <c r="G336" s="85" t="s">
        <v>2545</v>
      </c>
      <c r="H336" s="85" t="s">
        <v>22</v>
      </c>
      <c r="I336" s="85" t="s">
        <v>928</v>
      </c>
      <c r="J336" s="83">
        <v>658742.22</v>
      </c>
      <c r="K336" s="83">
        <v>315000</v>
      </c>
      <c r="L336" s="87">
        <v>350000</v>
      </c>
      <c r="M336" s="87">
        <v>315000</v>
      </c>
      <c r="N336" s="87"/>
      <c r="O336" s="87"/>
      <c r="P336" s="87"/>
      <c r="Q336" s="87"/>
      <c r="R336" s="87"/>
      <c r="S336" s="87"/>
      <c r="T336" s="87"/>
      <c r="U336" s="87"/>
      <c r="V336" s="87">
        <v>18529.41</v>
      </c>
      <c r="W336" s="87"/>
      <c r="X336" s="87">
        <v>290212.81</v>
      </c>
      <c r="Y336" s="87"/>
      <c r="Z336" s="87"/>
      <c r="AA336" s="87"/>
      <c r="AB336" s="87"/>
      <c r="AC336" s="88"/>
    </row>
    <row r="337" spans="1:29" ht="100" x14ac:dyDescent="0.25">
      <c r="A337" s="85" t="s">
        <v>1135</v>
      </c>
      <c r="B337" s="85" t="s">
        <v>1136</v>
      </c>
      <c r="C337" s="86">
        <v>43255</v>
      </c>
      <c r="D337" s="86">
        <v>43255</v>
      </c>
      <c r="E337" s="86">
        <v>44897</v>
      </c>
      <c r="F337" s="85">
        <v>54</v>
      </c>
      <c r="G337" s="85" t="s">
        <v>1137</v>
      </c>
      <c r="H337" s="85" t="s">
        <v>25</v>
      </c>
      <c r="I337" s="85" t="s">
        <v>1138</v>
      </c>
      <c r="J337" s="83">
        <v>3282092.69</v>
      </c>
      <c r="K337" s="83">
        <v>2048175.38</v>
      </c>
      <c r="L337" s="87"/>
      <c r="M337" s="87"/>
      <c r="N337" s="87"/>
      <c r="O337" s="87"/>
      <c r="P337" s="87">
        <v>1312837.08</v>
      </c>
      <c r="Q337" s="87">
        <v>1107847.17</v>
      </c>
      <c r="R337" s="87"/>
      <c r="S337" s="87"/>
      <c r="T337" s="87"/>
      <c r="U337" s="87"/>
      <c r="V337" s="87"/>
      <c r="W337" s="87"/>
      <c r="X337" s="87"/>
      <c r="Y337" s="87"/>
      <c r="Z337" s="87"/>
      <c r="AA337" s="87"/>
      <c r="AB337" s="87">
        <v>1969255.61</v>
      </c>
      <c r="AC337" s="88">
        <v>940328.21</v>
      </c>
    </row>
    <row r="338" spans="1:29" ht="50" x14ac:dyDescent="0.25">
      <c r="A338" s="85" t="s">
        <v>1140</v>
      </c>
      <c r="B338" s="85" t="s">
        <v>1141</v>
      </c>
      <c r="C338" s="86">
        <v>43349</v>
      </c>
      <c r="D338" s="86">
        <v>43349</v>
      </c>
      <c r="E338" s="86">
        <v>45291</v>
      </c>
      <c r="F338" s="85">
        <v>64</v>
      </c>
      <c r="G338" s="85" t="s">
        <v>1142</v>
      </c>
      <c r="H338" s="85" t="s">
        <v>25</v>
      </c>
      <c r="I338" s="85" t="s">
        <v>1143</v>
      </c>
      <c r="J338" s="83">
        <v>2644500</v>
      </c>
      <c r="K338" s="83">
        <v>1551947.86</v>
      </c>
      <c r="L338" s="87"/>
      <c r="M338" s="87"/>
      <c r="N338" s="87"/>
      <c r="O338" s="87"/>
      <c r="P338" s="87">
        <v>1057800</v>
      </c>
      <c r="Q338" s="87">
        <v>620779.14</v>
      </c>
      <c r="R338" s="87"/>
      <c r="S338" s="87"/>
      <c r="T338" s="87"/>
      <c r="U338" s="87"/>
      <c r="V338" s="87"/>
      <c r="W338" s="87"/>
      <c r="X338" s="87"/>
      <c r="Y338" s="87"/>
      <c r="Z338" s="87"/>
      <c r="AA338" s="87"/>
      <c r="AB338" s="87">
        <v>1586700</v>
      </c>
      <c r="AC338" s="88">
        <v>931168.72</v>
      </c>
    </row>
    <row r="339" spans="1:29" ht="30" x14ac:dyDescent="0.25">
      <c r="A339" s="85" t="s">
        <v>1144</v>
      </c>
      <c r="B339" s="85" t="s">
        <v>1145</v>
      </c>
      <c r="C339" s="86">
        <v>43392</v>
      </c>
      <c r="D339" s="86">
        <v>43392</v>
      </c>
      <c r="E339" s="86">
        <v>44913</v>
      </c>
      <c r="F339" s="85">
        <v>50</v>
      </c>
      <c r="G339" s="85" t="s">
        <v>1146</v>
      </c>
      <c r="H339" s="85" t="s">
        <v>25</v>
      </c>
      <c r="I339" s="85" t="s">
        <v>1147</v>
      </c>
      <c r="J339" s="83">
        <v>336435.24</v>
      </c>
      <c r="K339" s="83">
        <v>201240</v>
      </c>
      <c r="L339" s="87"/>
      <c r="M339" s="87"/>
      <c r="N339" s="87"/>
      <c r="O339" s="87"/>
      <c r="P339" s="87">
        <v>134574.1</v>
      </c>
      <c r="Q339" s="87">
        <v>201240</v>
      </c>
      <c r="R339" s="87"/>
      <c r="S339" s="87"/>
      <c r="T339" s="87"/>
      <c r="U339" s="87"/>
      <c r="V339" s="87"/>
      <c r="W339" s="87"/>
      <c r="X339" s="87"/>
      <c r="Y339" s="87"/>
      <c r="Z339" s="87"/>
      <c r="AA339" s="87"/>
      <c r="AB339" s="87">
        <v>201861.14</v>
      </c>
      <c r="AC339" s="88"/>
    </row>
    <row r="340" spans="1:29" ht="60" x14ac:dyDescent="0.25">
      <c r="A340" s="85" t="s">
        <v>1148</v>
      </c>
      <c r="B340" s="85" t="s">
        <v>1149</v>
      </c>
      <c r="C340" s="86">
        <v>43447</v>
      </c>
      <c r="D340" s="86">
        <v>43447</v>
      </c>
      <c r="E340" s="86">
        <v>45272</v>
      </c>
      <c r="F340" s="85">
        <v>60</v>
      </c>
      <c r="G340" s="85" t="s">
        <v>1150</v>
      </c>
      <c r="H340" s="85" t="s">
        <v>25</v>
      </c>
      <c r="I340" s="85" t="s">
        <v>1147</v>
      </c>
      <c r="J340" s="83">
        <v>991800</v>
      </c>
      <c r="K340" s="83">
        <v>357048</v>
      </c>
      <c r="L340" s="87"/>
      <c r="M340" s="87"/>
      <c r="N340" s="87"/>
      <c r="O340" s="87"/>
      <c r="P340" s="87">
        <v>396720</v>
      </c>
      <c r="Q340" s="87">
        <v>357048</v>
      </c>
      <c r="R340" s="87"/>
      <c r="S340" s="87"/>
      <c r="T340" s="87"/>
      <c r="U340" s="87"/>
      <c r="V340" s="87"/>
      <c r="W340" s="87"/>
      <c r="X340" s="87"/>
      <c r="Y340" s="87"/>
      <c r="Z340" s="87"/>
      <c r="AA340" s="87"/>
      <c r="AB340" s="87">
        <v>595080</v>
      </c>
      <c r="AC340" s="88">
        <v>0</v>
      </c>
    </row>
    <row r="341" spans="1:29" ht="90" x14ac:dyDescent="0.25">
      <c r="A341" s="85" t="s">
        <v>1151</v>
      </c>
      <c r="B341" s="85" t="s">
        <v>1152</v>
      </c>
      <c r="C341" s="86">
        <v>44866</v>
      </c>
      <c r="D341" s="86">
        <v>44866</v>
      </c>
      <c r="E341" s="86">
        <v>45291</v>
      </c>
      <c r="F341" s="85">
        <v>14</v>
      </c>
      <c r="G341" s="85" t="s">
        <v>1153</v>
      </c>
      <c r="H341" s="85" t="s">
        <v>25</v>
      </c>
      <c r="I341" s="85" t="s">
        <v>1154</v>
      </c>
      <c r="J341" s="83">
        <v>19148171.16</v>
      </c>
      <c r="K341" s="83">
        <v>0</v>
      </c>
      <c r="L341" s="87"/>
      <c r="M341" s="87"/>
      <c r="N341" s="87"/>
      <c r="O341" s="87"/>
      <c r="P341" s="87">
        <v>4000000</v>
      </c>
      <c r="Q341" s="87"/>
      <c r="R341" s="87"/>
      <c r="S341" s="87"/>
      <c r="T341" s="87"/>
      <c r="U341" s="87"/>
      <c r="V341" s="87"/>
      <c r="W341" s="87"/>
      <c r="X341" s="87"/>
      <c r="Y341" s="87"/>
      <c r="Z341" s="87"/>
      <c r="AA341" s="87"/>
      <c r="AB341" s="87">
        <v>15148171.16</v>
      </c>
      <c r="AC341" s="88"/>
    </row>
    <row r="342" spans="1:29" ht="140" x14ac:dyDescent="0.25">
      <c r="A342" s="85" t="s">
        <v>1155</v>
      </c>
      <c r="B342" s="85" t="s">
        <v>1156</v>
      </c>
      <c r="C342" s="86">
        <v>44844</v>
      </c>
      <c r="D342" s="86">
        <v>44844</v>
      </c>
      <c r="E342" s="86">
        <v>45291</v>
      </c>
      <c r="F342" s="85">
        <v>15</v>
      </c>
      <c r="G342" s="85" t="s">
        <v>1157</v>
      </c>
      <c r="H342" s="85" t="s">
        <v>25</v>
      </c>
      <c r="I342" s="85" t="s">
        <v>1139</v>
      </c>
      <c r="J342" s="83">
        <v>5874000</v>
      </c>
      <c r="K342" s="83">
        <v>2114640</v>
      </c>
      <c r="L342" s="87"/>
      <c r="M342" s="87"/>
      <c r="N342" s="87"/>
      <c r="O342" s="87"/>
      <c r="P342" s="87">
        <v>2349600</v>
      </c>
      <c r="Q342" s="87">
        <v>2114640</v>
      </c>
      <c r="R342" s="87"/>
      <c r="S342" s="87"/>
      <c r="T342" s="87"/>
      <c r="U342" s="87"/>
      <c r="V342" s="87"/>
      <c r="W342" s="87"/>
      <c r="X342" s="87"/>
      <c r="Y342" s="87"/>
      <c r="Z342" s="87"/>
      <c r="AA342" s="87"/>
      <c r="AB342" s="87">
        <v>3524400</v>
      </c>
      <c r="AC342" s="88"/>
    </row>
    <row r="343" spans="1:29" ht="40" x14ac:dyDescent="0.25">
      <c r="A343" s="85" t="s">
        <v>1158</v>
      </c>
      <c r="B343" s="85" t="s">
        <v>1159</v>
      </c>
      <c r="C343" s="86">
        <v>44853</v>
      </c>
      <c r="D343" s="86">
        <v>44853</v>
      </c>
      <c r="E343" s="86">
        <v>45278</v>
      </c>
      <c r="F343" s="85">
        <v>14</v>
      </c>
      <c r="G343" s="85" t="s">
        <v>1160</v>
      </c>
      <c r="H343" s="85" t="s">
        <v>25</v>
      </c>
      <c r="I343" s="85" t="s">
        <v>1161</v>
      </c>
      <c r="J343" s="83">
        <v>2916000</v>
      </c>
      <c r="K343" s="83">
        <v>1574640</v>
      </c>
      <c r="L343" s="87"/>
      <c r="M343" s="87"/>
      <c r="N343" s="87"/>
      <c r="O343" s="87"/>
      <c r="P343" s="87">
        <v>1166400</v>
      </c>
      <c r="Q343" s="87">
        <v>1049760</v>
      </c>
      <c r="R343" s="87"/>
      <c r="S343" s="87"/>
      <c r="T343" s="87"/>
      <c r="U343" s="87"/>
      <c r="V343" s="87"/>
      <c r="W343" s="87"/>
      <c r="X343" s="87"/>
      <c r="Y343" s="87"/>
      <c r="Z343" s="87"/>
      <c r="AA343" s="87"/>
      <c r="AB343" s="87">
        <v>1749600</v>
      </c>
      <c r="AC343" s="88">
        <v>524880</v>
      </c>
    </row>
    <row r="344" spans="1:29" ht="250" x14ac:dyDescent="0.25">
      <c r="A344" s="85" t="s">
        <v>1162</v>
      </c>
      <c r="B344" s="85" t="s">
        <v>1163</v>
      </c>
      <c r="C344" s="86">
        <v>44928</v>
      </c>
      <c r="D344" s="86">
        <v>44928</v>
      </c>
      <c r="E344" s="86">
        <v>45291</v>
      </c>
      <c r="F344" s="85">
        <v>12</v>
      </c>
      <c r="G344" s="85" t="s">
        <v>1164</v>
      </c>
      <c r="H344" s="85" t="s">
        <v>25</v>
      </c>
      <c r="I344" s="85" t="s">
        <v>1165</v>
      </c>
      <c r="J344" s="83">
        <v>251600</v>
      </c>
      <c r="K344" s="83">
        <v>111870</v>
      </c>
      <c r="L344" s="87"/>
      <c r="M344" s="87"/>
      <c r="N344" s="87"/>
      <c r="O344" s="87"/>
      <c r="P344" s="87">
        <v>100640</v>
      </c>
      <c r="Q344" s="87">
        <v>90576</v>
      </c>
      <c r="R344" s="87"/>
      <c r="S344" s="87"/>
      <c r="T344" s="87"/>
      <c r="U344" s="87"/>
      <c r="V344" s="87"/>
      <c r="W344" s="87"/>
      <c r="X344" s="87"/>
      <c r="Y344" s="87"/>
      <c r="Z344" s="87"/>
      <c r="AA344" s="87"/>
      <c r="AB344" s="87">
        <v>150960</v>
      </c>
      <c r="AC344" s="88">
        <v>21294</v>
      </c>
    </row>
    <row r="345" spans="1:29" ht="80" x14ac:dyDescent="0.25">
      <c r="A345" s="85" t="s">
        <v>1166</v>
      </c>
      <c r="B345" s="85" t="s">
        <v>1167</v>
      </c>
      <c r="C345" s="86">
        <v>44928</v>
      </c>
      <c r="D345" s="86">
        <v>44928</v>
      </c>
      <c r="E345" s="86">
        <v>45291</v>
      </c>
      <c r="F345" s="85">
        <v>12</v>
      </c>
      <c r="G345" s="85" t="s">
        <v>1168</v>
      </c>
      <c r="H345" s="85" t="s">
        <v>25</v>
      </c>
      <c r="I345" s="85" t="s">
        <v>1165</v>
      </c>
      <c r="J345" s="83">
        <v>1368500</v>
      </c>
      <c r="K345" s="83">
        <v>210000</v>
      </c>
      <c r="L345" s="87"/>
      <c r="M345" s="87"/>
      <c r="N345" s="87"/>
      <c r="O345" s="87"/>
      <c r="P345" s="87">
        <v>547400</v>
      </c>
      <c r="Q345" s="87">
        <v>210000</v>
      </c>
      <c r="R345" s="87"/>
      <c r="S345" s="87"/>
      <c r="T345" s="87"/>
      <c r="U345" s="87"/>
      <c r="V345" s="87"/>
      <c r="W345" s="87"/>
      <c r="X345" s="87"/>
      <c r="Y345" s="87"/>
      <c r="Z345" s="87"/>
      <c r="AA345" s="87"/>
      <c r="AB345" s="87">
        <v>821100</v>
      </c>
      <c r="AC345" s="88"/>
    </row>
    <row r="346" spans="1:29" ht="160" x14ac:dyDescent="0.25">
      <c r="A346" s="85" t="s">
        <v>1169</v>
      </c>
      <c r="B346" s="85" t="s">
        <v>1170</v>
      </c>
      <c r="C346" s="86">
        <v>44923</v>
      </c>
      <c r="D346" s="86">
        <v>44923</v>
      </c>
      <c r="E346" s="86">
        <v>45287</v>
      </c>
      <c r="F346" s="85">
        <v>12</v>
      </c>
      <c r="G346" s="85" t="s">
        <v>1171</v>
      </c>
      <c r="H346" s="85" t="s">
        <v>25</v>
      </c>
      <c r="I346" s="85" t="s">
        <v>1172</v>
      </c>
      <c r="J346" s="83">
        <v>1206540</v>
      </c>
      <c r="K346" s="83">
        <v>558771.69999999995</v>
      </c>
      <c r="L346" s="87"/>
      <c r="M346" s="87"/>
      <c r="N346" s="87"/>
      <c r="O346" s="87"/>
      <c r="P346" s="87">
        <v>427067</v>
      </c>
      <c r="Q346" s="87">
        <v>384360.3</v>
      </c>
      <c r="R346" s="87"/>
      <c r="S346" s="87"/>
      <c r="T346" s="87"/>
      <c r="U346" s="87"/>
      <c r="V346" s="87"/>
      <c r="W346" s="87"/>
      <c r="X346" s="87"/>
      <c r="Y346" s="87"/>
      <c r="Z346" s="87"/>
      <c r="AA346" s="87"/>
      <c r="AB346" s="87">
        <v>779473</v>
      </c>
      <c r="AC346" s="88">
        <v>174411.4</v>
      </c>
    </row>
    <row r="347" spans="1:29" ht="90" x14ac:dyDescent="0.25">
      <c r="A347" s="85" t="s">
        <v>1174</v>
      </c>
      <c r="B347" s="85" t="s">
        <v>1175</v>
      </c>
      <c r="C347" s="86">
        <v>44914</v>
      </c>
      <c r="D347" s="86">
        <v>44914</v>
      </c>
      <c r="E347" s="86">
        <v>45278</v>
      </c>
      <c r="F347" s="85">
        <v>12</v>
      </c>
      <c r="G347" s="85" t="s">
        <v>1176</v>
      </c>
      <c r="H347" s="85" t="s">
        <v>25</v>
      </c>
      <c r="I347" s="85" t="s">
        <v>1173</v>
      </c>
      <c r="J347" s="83">
        <v>279000</v>
      </c>
      <c r="K347" s="83">
        <v>68478.820000000007</v>
      </c>
      <c r="L347" s="87"/>
      <c r="M347" s="87"/>
      <c r="N347" s="87"/>
      <c r="O347" s="87"/>
      <c r="P347" s="87">
        <v>111600</v>
      </c>
      <c r="Q347" s="87">
        <v>68478.820000000007</v>
      </c>
      <c r="R347" s="87"/>
      <c r="S347" s="87"/>
      <c r="T347" s="87"/>
      <c r="U347" s="87"/>
      <c r="V347" s="87"/>
      <c r="W347" s="87"/>
      <c r="X347" s="87"/>
      <c r="Y347" s="87"/>
      <c r="Z347" s="87"/>
      <c r="AA347" s="87"/>
      <c r="AB347" s="87">
        <v>167400</v>
      </c>
      <c r="AC347" s="88"/>
    </row>
    <row r="348" spans="1:29" ht="100" x14ac:dyDescent="0.25">
      <c r="A348" s="85" t="s">
        <v>1177</v>
      </c>
      <c r="B348" s="85" t="s">
        <v>1178</v>
      </c>
      <c r="C348" s="86">
        <v>44915</v>
      </c>
      <c r="D348" s="86">
        <v>44915</v>
      </c>
      <c r="E348" s="86">
        <v>45279</v>
      </c>
      <c r="F348" s="85">
        <v>12</v>
      </c>
      <c r="G348" s="85" t="s">
        <v>1179</v>
      </c>
      <c r="H348" s="85" t="s">
        <v>25</v>
      </c>
      <c r="I348" s="85" t="s">
        <v>1173</v>
      </c>
      <c r="J348" s="83">
        <v>279000</v>
      </c>
      <c r="K348" s="83">
        <v>68478.820000000007</v>
      </c>
      <c r="L348" s="87"/>
      <c r="M348" s="87"/>
      <c r="N348" s="87"/>
      <c r="O348" s="87"/>
      <c r="P348" s="87">
        <v>111600</v>
      </c>
      <c r="Q348" s="87">
        <v>68478.820000000007</v>
      </c>
      <c r="R348" s="87"/>
      <c r="S348" s="87"/>
      <c r="T348" s="87"/>
      <c r="U348" s="87"/>
      <c r="V348" s="87"/>
      <c r="W348" s="87"/>
      <c r="X348" s="87"/>
      <c r="Y348" s="87"/>
      <c r="Z348" s="87"/>
      <c r="AA348" s="87"/>
      <c r="AB348" s="87">
        <v>167400</v>
      </c>
      <c r="AC348" s="88"/>
    </row>
    <row r="349" spans="1:29" ht="60" x14ac:dyDescent="0.25">
      <c r="A349" s="85" t="s">
        <v>2546</v>
      </c>
      <c r="B349" s="85" t="s">
        <v>2547</v>
      </c>
      <c r="C349" s="86">
        <v>45009</v>
      </c>
      <c r="D349" s="86">
        <v>45009</v>
      </c>
      <c r="E349" s="86">
        <v>45291</v>
      </c>
      <c r="F349" s="85">
        <v>10</v>
      </c>
      <c r="G349" s="85" t="s">
        <v>2548</v>
      </c>
      <c r="H349" s="85" t="s">
        <v>25</v>
      </c>
      <c r="I349" s="85" t="s">
        <v>2549</v>
      </c>
      <c r="J349" s="83">
        <v>443360</v>
      </c>
      <c r="K349" s="83">
        <v>159609.60000000001</v>
      </c>
      <c r="L349" s="87"/>
      <c r="M349" s="87"/>
      <c r="N349" s="87"/>
      <c r="O349" s="87"/>
      <c r="P349" s="87">
        <v>177344</v>
      </c>
      <c r="Q349" s="87">
        <v>159609.60000000001</v>
      </c>
      <c r="R349" s="87"/>
      <c r="S349" s="87"/>
      <c r="T349" s="87"/>
      <c r="U349" s="87"/>
      <c r="V349" s="87"/>
      <c r="W349" s="87"/>
      <c r="X349" s="87"/>
      <c r="Y349" s="87"/>
      <c r="Z349" s="87"/>
      <c r="AA349" s="87"/>
      <c r="AB349" s="87">
        <v>266016</v>
      </c>
      <c r="AC349" s="88"/>
    </row>
    <row r="350" spans="1:29" ht="100" x14ac:dyDescent="0.25">
      <c r="A350" s="85" t="s">
        <v>2550</v>
      </c>
      <c r="B350" s="85" t="s">
        <v>2551</v>
      </c>
      <c r="C350" s="86">
        <v>45009</v>
      </c>
      <c r="D350" s="86">
        <v>45009</v>
      </c>
      <c r="E350" s="86">
        <v>45291</v>
      </c>
      <c r="F350" s="85">
        <v>10</v>
      </c>
      <c r="G350" s="85" t="s">
        <v>2552</v>
      </c>
      <c r="H350" s="85" t="s">
        <v>25</v>
      </c>
      <c r="I350" s="85" t="s">
        <v>2549</v>
      </c>
      <c r="J350" s="83">
        <v>832700</v>
      </c>
      <c r="K350" s="83">
        <v>299772</v>
      </c>
      <c r="L350" s="87"/>
      <c r="M350" s="87"/>
      <c r="N350" s="87"/>
      <c r="O350" s="87"/>
      <c r="P350" s="87">
        <v>333080</v>
      </c>
      <c r="Q350" s="87">
        <v>299772</v>
      </c>
      <c r="R350" s="87"/>
      <c r="S350" s="87"/>
      <c r="T350" s="87"/>
      <c r="U350" s="87"/>
      <c r="V350" s="87"/>
      <c r="W350" s="87"/>
      <c r="X350" s="87"/>
      <c r="Y350" s="87"/>
      <c r="Z350" s="87"/>
      <c r="AA350" s="87"/>
      <c r="AB350" s="87">
        <v>499620</v>
      </c>
      <c r="AC350" s="88"/>
    </row>
    <row r="351" spans="1:29" ht="70" x14ac:dyDescent="0.25">
      <c r="A351" s="85" t="s">
        <v>2553</v>
      </c>
      <c r="B351" s="85" t="s">
        <v>2554</v>
      </c>
      <c r="C351" s="86">
        <v>44984</v>
      </c>
      <c r="D351" s="86">
        <v>44984</v>
      </c>
      <c r="E351" s="86">
        <v>45291</v>
      </c>
      <c r="F351" s="85">
        <v>11</v>
      </c>
      <c r="G351" s="85" t="s">
        <v>2555</v>
      </c>
      <c r="H351" s="85" t="s">
        <v>25</v>
      </c>
      <c r="I351" s="85" t="s">
        <v>2556</v>
      </c>
      <c r="J351" s="83">
        <v>291600</v>
      </c>
      <c r="K351" s="83">
        <v>86292</v>
      </c>
      <c r="L351" s="87"/>
      <c r="M351" s="87"/>
      <c r="N351" s="87"/>
      <c r="O351" s="87"/>
      <c r="P351" s="87">
        <v>116640</v>
      </c>
      <c r="Q351" s="87">
        <v>86292</v>
      </c>
      <c r="R351" s="87"/>
      <c r="S351" s="87"/>
      <c r="T351" s="87"/>
      <c r="U351" s="87"/>
      <c r="V351" s="87"/>
      <c r="W351" s="87"/>
      <c r="X351" s="87"/>
      <c r="Y351" s="87"/>
      <c r="Z351" s="87"/>
      <c r="AA351" s="87"/>
      <c r="AB351" s="87">
        <v>174960</v>
      </c>
      <c r="AC351" s="88"/>
    </row>
    <row r="352" spans="1:29" ht="90" x14ac:dyDescent="0.25">
      <c r="A352" s="85" t="s">
        <v>1180</v>
      </c>
      <c r="B352" s="85" t="s">
        <v>1181</v>
      </c>
      <c r="C352" s="86">
        <v>44833</v>
      </c>
      <c r="D352" s="86">
        <v>44833</v>
      </c>
      <c r="E352" s="86">
        <v>45258</v>
      </c>
      <c r="F352" s="85">
        <v>14</v>
      </c>
      <c r="G352" s="85" t="s">
        <v>1182</v>
      </c>
      <c r="H352" s="85" t="s">
        <v>25</v>
      </c>
      <c r="I352" s="85" t="s">
        <v>1183</v>
      </c>
      <c r="J352" s="83">
        <v>328040</v>
      </c>
      <c r="K352" s="83">
        <v>0</v>
      </c>
      <c r="L352" s="87"/>
      <c r="M352" s="87"/>
      <c r="N352" s="87"/>
      <c r="O352" s="87"/>
      <c r="P352" s="87">
        <v>131216</v>
      </c>
      <c r="Q352" s="87"/>
      <c r="R352" s="87"/>
      <c r="S352" s="87"/>
      <c r="T352" s="87"/>
      <c r="U352" s="87"/>
      <c r="V352" s="87"/>
      <c r="W352" s="87"/>
      <c r="X352" s="87"/>
      <c r="Y352" s="87"/>
      <c r="Z352" s="87"/>
      <c r="AA352" s="87"/>
      <c r="AB352" s="87">
        <v>196824</v>
      </c>
      <c r="AC352" s="88"/>
    </row>
    <row r="353" spans="1:29" ht="100" x14ac:dyDescent="0.25">
      <c r="A353" s="85" t="s">
        <v>2557</v>
      </c>
      <c r="B353" s="85" t="s">
        <v>2558</v>
      </c>
      <c r="C353" s="86">
        <v>45009</v>
      </c>
      <c r="D353" s="86">
        <v>45009</v>
      </c>
      <c r="E353" s="86">
        <v>45291</v>
      </c>
      <c r="F353" s="85">
        <v>10</v>
      </c>
      <c r="G353" s="85" t="s">
        <v>2559</v>
      </c>
      <c r="H353" s="85" t="s">
        <v>25</v>
      </c>
      <c r="I353" s="85" t="s">
        <v>2560</v>
      </c>
      <c r="J353" s="83">
        <v>963750</v>
      </c>
      <c r="K353" s="83">
        <v>290779.2</v>
      </c>
      <c r="L353" s="87"/>
      <c r="M353" s="87"/>
      <c r="N353" s="87"/>
      <c r="O353" s="87"/>
      <c r="P353" s="87">
        <v>385500</v>
      </c>
      <c r="Q353" s="87">
        <v>290779.2</v>
      </c>
      <c r="R353" s="87"/>
      <c r="S353" s="87"/>
      <c r="T353" s="87"/>
      <c r="U353" s="87"/>
      <c r="V353" s="87"/>
      <c r="W353" s="87"/>
      <c r="X353" s="87"/>
      <c r="Y353" s="87"/>
      <c r="Z353" s="87"/>
      <c r="AA353" s="87"/>
      <c r="AB353" s="87">
        <v>578250</v>
      </c>
      <c r="AC353" s="88"/>
    </row>
    <row r="354" spans="1:29" ht="90" x14ac:dyDescent="0.25">
      <c r="A354" s="85" t="s">
        <v>1184</v>
      </c>
      <c r="B354" s="85" t="s">
        <v>1185</v>
      </c>
      <c r="C354" s="86">
        <v>44833</v>
      </c>
      <c r="D354" s="86">
        <v>44833</v>
      </c>
      <c r="E354" s="86">
        <v>45258</v>
      </c>
      <c r="F354" s="85">
        <v>14</v>
      </c>
      <c r="G354" s="85" t="s">
        <v>1186</v>
      </c>
      <c r="H354" s="85" t="s">
        <v>25</v>
      </c>
      <c r="I354" s="85" t="s">
        <v>1183</v>
      </c>
      <c r="J354" s="83">
        <v>255970</v>
      </c>
      <c r="K354" s="83">
        <v>0</v>
      </c>
      <c r="L354" s="87"/>
      <c r="M354" s="87"/>
      <c r="N354" s="87"/>
      <c r="O354" s="87"/>
      <c r="P354" s="87">
        <v>102388</v>
      </c>
      <c r="Q354" s="87"/>
      <c r="R354" s="87"/>
      <c r="S354" s="87"/>
      <c r="T354" s="87"/>
      <c r="U354" s="87"/>
      <c r="V354" s="87"/>
      <c r="W354" s="87"/>
      <c r="X354" s="87"/>
      <c r="Y354" s="87"/>
      <c r="Z354" s="87"/>
      <c r="AA354" s="87"/>
      <c r="AB354" s="87">
        <v>153582</v>
      </c>
      <c r="AC354" s="88"/>
    </row>
    <row r="355" spans="1:29" ht="70" x14ac:dyDescent="0.25">
      <c r="A355" s="85" t="s">
        <v>1187</v>
      </c>
      <c r="B355" s="85" t="s">
        <v>1188</v>
      </c>
      <c r="C355" s="86">
        <v>44855</v>
      </c>
      <c r="D355" s="86">
        <v>44855</v>
      </c>
      <c r="E355" s="86">
        <v>45280</v>
      </c>
      <c r="F355" s="85">
        <v>14</v>
      </c>
      <c r="G355" s="85" t="s">
        <v>1189</v>
      </c>
      <c r="H355" s="85" t="s">
        <v>25</v>
      </c>
      <c r="I355" s="85" t="s">
        <v>1190</v>
      </c>
      <c r="J355" s="83">
        <v>4790356.24</v>
      </c>
      <c r="K355" s="83">
        <v>2775584.52</v>
      </c>
      <c r="L355" s="87"/>
      <c r="M355" s="87"/>
      <c r="N355" s="87"/>
      <c r="O355" s="87"/>
      <c r="P355" s="87">
        <v>1390000</v>
      </c>
      <c r="Q355" s="87">
        <v>805474.63</v>
      </c>
      <c r="R355" s="87"/>
      <c r="S355" s="87"/>
      <c r="T355" s="87"/>
      <c r="U355" s="87"/>
      <c r="V355" s="87"/>
      <c r="W355" s="87"/>
      <c r="X355" s="87"/>
      <c r="Y355" s="87"/>
      <c r="Z355" s="87"/>
      <c r="AA355" s="87"/>
      <c r="AB355" s="87">
        <v>3400356.24</v>
      </c>
      <c r="AC355" s="88">
        <v>1970109.89</v>
      </c>
    </row>
    <row r="356" spans="1:29" ht="70" x14ac:dyDescent="0.25">
      <c r="A356" s="85" t="s">
        <v>1191</v>
      </c>
      <c r="B356" s="85" t="s">
        <v>1192</v>
      </c>
      <c r="C356" s="86">
        <v>44840</v>
      </c>
      <c r="D356" s="86">
        <v>44840</v>
      </c>
      <c r="E356" s="86">
        <v>45265</v>
      </c>
      <c r="F356" s="85">
        <v>14</v>
      </c>
      <c r="G356" s="85" t="s">
        <v>2561</v>
      </c>
      <c r="H356" s="85" t="s">
        <v>25</v>
      </c>
      <c r="I356" s="85" t="s">
        <v>1193</v>
      </c>
      <c r="J356" s="83">
        <v>577500</v>
      </c>
      <c r="K356" s="83">
        <v>0</v>
      </c>
      <c r="L356" s="87"/>
      <c r="M356" s="87"/>
      <c r="N356" s="87"/>
      <c r="O356" s="87"/>
      <c r="P356" s="87">
        <v>231000</v>
      </c>
      <c r="Q356" s="87"/>
      <c r="R356" s="87"/>
      <c r="S356" s="87"/>
      <c r="T356" s="87"/>
      <c r="U356" s="87"/>
      <c r="V356" s="87"/>
      <c r="W356" s="87"/>
      <c r="X356" s="87"/>
      <c r="Y356" s="87"/>
      <c r="Z356" s="87"/>
      <c r="AA356" s="87"/>
      <c r="AB356" s="87">
        <v>346500</v>
      </c>
      <c r="AC356" s="88"/>
    </row>
    <row r="357" spans="1:29" ht="60" x14ac:dyDescent="0.25">
      <c r="A357" s="85" t="s">
        <v>1194</v>
      </c>
      <c r="B357" s="85" t="s">
        <v>1195</v>
      </c>
      <c r="C357" s="86">
        <v>44937</v>
      </c>
      <c r="D357" s="86">
        <v>44937</v>
      </c>
      <c r="E357" s="86">
        <v>45291</v>
      </c>
      <c r="F357" s="85">
        <v>11</v>
      </c>
      <c r="G357" s="85" t="s">
        <v>1196</v>
      </c>
      <c r="H357" s="85" t="s">
        <v>25</v>
      </c>
      <c r="I357" s="85" t="s">
        <v>1197</v>
      </c>
      <c r="J357" s="83">
        <v>8181750</v>
      </c>
      <c r="K357" s="83">
        <v>2060400</v>
      </c>
      <c r="L357" s="87"/>
      <c r="M357" s="87"/>
      <c r="N357" s="87"/>
      <c r="O357" s="87"/>
      <c r="P357" s="87">
        <v>3272700</v>
      </c>
      <c r="Q357" s="87">
        <v>2060400</v>
      </c>
      <c r="R357" s="87"/>
      <c r="S357" s="87"/>
      <c r="T357" s="87"/>
      <c r="U357" s="87"/>
      <c r="V357" s="87"/>
      <c r="W357" s="87"/>
      <c r="X357" s="87"/>
      <c r="Y357" s="87"/>
      <c r="Z357" s="87"/>
      <c r="AA357" s="87"/>
      <c r="AB357" s="87">
        <v>4909050</v>
      </c>
      <c r="AC357" s="88"/>
    </row>
    <row r="358" spans="1:29" ht="90" x14ac:dyDescent="0.25">
      <c r="A358" s="85" t="s">
        <v>1198</v>
      </c>
      <c r="B358" s="85" t="s">
        <v>1199</v>
      </c>
      <c r="C358" s="86">
        <v>44928</v>
      </c>
      <c r="D358" s="86">
        <v>44928</v>
      </c>
      <c r="E358" s="86">
        <v>45291</v>
      </c>
      <c r="F358" s="85">
        <v>12</v>
      </c>
      <c r="G358" s="85" t="s">
        <v>1200</v>
      </c>
      <c r="H358" s="85" t="s">
        <v>25</v>
      </c>
      <c r="I358" s="85" t="s">
        <v>1172</v>
      </c>
      <c r="J358" s="83">
        <v>7934000</v>
      </c>
      <c r="K358" s="83">
        <v>1917802.96</v>
      </c>
      <c r="L358" s="87"/>
      <c r="M358" s="87"/>
      <c r="N358" s="87"/>
      <c r="O358" s="87"/>
      <c r="P358" s="87">
        <v>3089000</v>
      </c>
      <c r="Q358" s="87">
        <v>1917802.96</v>
      </c>
      <c r="R358" s="87"/>
      <c r="S358" s="87"/>
      <c r="T358" s="87"/>
      <c r="U358" s="87"/>
      <c r="V358" s="87"/>
      <c r="W358" s="87"/>
      <c r="X358" s="87"/>
      <c r="Y358" s="87"/>
      <c r="Z358" s="87"/>
      <c r="AA358" s="87"/>
      <c r="AB358" s="87">
        <v>4845000</v>
      </c>
      <c r="AC358" s="88"/>
    </row>
    <row r="359" spans="1:29" ht="70" x14ac:dyDescent="0.25">
      <c r="A359" s="85" t="s">
        <v>1201</v>
      </c>
      <c r="B359" s="85" t="s">
        <v>1202</v>
      </c>
      <c r="C359" s="86">
        <v>44858</v>
      </c>
      <c r="D359" s="86">
        <v>44858</v>
      </c>
      <c r="E359" s="86">
        <v>45283</v>
      </c>
      <c r="F359" s="85">
        <v>14</v>
      </c>
      <c r="G359" s="85" t="s">
        <v>1203</v>
      </c>
      <c r="H359" s="85" t="s">
        <v>25</v>
      </c>
      <c r="I359" s="85" t="s">
        <v>1204</v>
      </c>
      <c r="J359" s="83">
        <v>3647838.88</v>
      </c>
      <c r="K359" s="83">
        <v>0</v>
      </c>
      <c r="L359" s="87"/>
      <c r="M359" s="87"/>
      <c r="N359" s="87"/>
      <c r="O359" s="87"/>
      <c r="P359" s="87">
        <v>1330785</v>
      </c>
      <c r="Q359" s="87"/>
      <c r="R359" s="87"/>
      <c r="S359" s="87"/>
      <c r="T359" s="87"/>
      <c r="U359" s="87"/>
      <c r="V359" s="87"/>
      <c r="W359" s="87"/>
      <c r="X359" s="87"/>
      <c r="Y359" s="87"/>
      <c r="Z359" s="87"/>
      <c r="AA359" s="87"/>
      <c r="AB359" s="87">
        <v>2317053.88</v>
      </c>
      <c r="AC359" s="88"/>
    </row>
    <row r="360" spans="1:29" ht="80" x14ac:dyDescent="0.25">
      <c r="A360" s="85" t="s">
        <v>1205</v>
      </c>
      <c r="B360" s="85" t="s">
        <v>1206</v>
      </c>
      <c r="C360" s="86">
        <v>44853</v>
      </c>
      <c r="D360" s="86">
        <v>44853</v>
      </c>
      <c r="E360" s="86">
        <v>45278</v>
      </c>
      <c r="F360" s="85">
        <v>14</v>
      </c>
      <c r="G360" s="85" t="s">
        <v>1207</v>
      </c>
      <c r="H360" s="85" t="s">
        <v>25</v>
      </c>
      <c r="I360" s="85" t="s">
        <v>1208</v>
      </c>
      <c r="J360" s="83">
        <v>968556.45</v>
      </c>
      <c r="K360" s="83">
        <v>0</v>
      </c>
      <c r="L360" s="87"/>
      <c r="M360" s="87"/>
      <c r="N360" s="87"/>
      <c r="O360" s="87"/>
      <c r="P360" s="87">
        <v>297245</v>
      </c>
      <c r="Q360" s="87"/>
      <c r="R360" s="87"/>
      <c r="S360" s="87"/>
      <c r="T360" s="87"/>
      <c r="U360" s="87"/>
      <c r="V360" s="87"/>
      <c r="W360" s="87"/>
      <c r="X360" s="87">
        <v>671311.45</v>
      </c>
      <c r="Y360" s="87"/>
      <c r="Z360" s="87"/>
      <c r="AA360" s="87"/>
      <c r="AB360" s="87"/>
      <c r="AC360" s="88"/>
    </row>
    <row r="361" spans="1:29" ht="90" x14ac:dyDescent="0.25">
      <c r="A361" s="85" t="s">
        <v>2562</v>
      </c>
      <c r="B361" s="85" t="s">
        <v>2563</v>
      </c>
      <c r="C361" s="86">
        <v>44993</v>
      </c>
      <c r="D361" s="86">
        <v>44993</v>
      </c>
      <c r="E361" s="86">
        <v>45291</v>
      </c>
      <c r="F361" s="85">
        <v>10</v>
      </c>
      <c r="G361" s="85" t="s">
        <v>2564</v>
      </c>
      <c r="H361" s="85" t="s">
        <v>25</v>
      </c>
      <c r="I361" s="85" t="s">
        <v>2565</v>
      </c>
      <c r="J361" s="83">
        <v>1796822.29</v>
      </c>
      <c r="K361" s="83">
        <v>558283.1</v>
      </c>
      <c r="L361" s="87"/>
      <c r="M361" s="87"/>
      <c r="N361" s="87"/>
      <c r="O361" s="87"/>
      <c r="P361" s="87">
        <v>620873.32999999996</v>
      </c>
      <c r="Q361" s="87">
        <v>558283.1</v>
      </c>
      <c r="R361" s="87"/>
      <c r="S361" s="87"/>
      <c r="T361" s="87"/>
      <c r="U361" s="87"/>
      <c r="V361" s="87"/>
      <c r="W361" s="87"/>
      <c r="X361" s="87"/>
      <c r="Y361" s="87"/>
      <c r="Z361" s="87"/>
      <c r="AA361" s="87"/>
      <c r="AB361" s="87">
        <v>1175948.96</v>
      </c>
      <c r="AC361" s="88"/>
    </row>
    <row r="362" spans="1:29" ht="100" x14ac:dyDescent="0.25">
      <c r="A362" s="85" t="s">
        <v>2566</v>
      </c>
      <c r="B362" s="85" t="s">
        <v>2567</v>
      </c>
      <c r="C362" s="86">
        <v>44959</v>
      </c>
      <c r="D362" s="86">
        <v>44959</v>
      </c>
      <c r="E362" s="86">
        <v>45291</v>
      </c>
      <c r="F362" s="85">
        <v>11</v>
      </c>
      <c r="G362" s="85" t="s">
        <v>2568</v>
      </c>
      <c r="H362" s="85" t="s">
        <v>25</v>
      </c>
      <c r="I362" s="85" t="s">
        <v>2565</v>
      </c>
      <c r="J362" s="83">
        <v>1799152.39</v>
      </c>
      <c r="K362" s="83">
        <v>627771.26</v>
      </c>
      <c r="L362" s="87"/>
      <c r="M362" s="87"/>
      <c r="N362" s="87"/>
      <c r="O362" s="87"/>
      <c r="P362" s="87">
        <v>697998.42</v>
      </c>
      <c r="Q362" s="87">
        <v>627771.26</v>
      </c>
      <c r="R362" s="87"/>
      <c r="S362" s="87"/>
      <c r="T362" s="87"/>
      <c r="U362" s="87"/>
      <c r="V362" s="87"/>
      <c r="W362" s="87"/>
      <c r="X362" s="87"/>
      <c r="Y362" s="87"/>
      <c r="Z362" s="87"/>
      <c r="AA362" s="87"/>
      <c r="AB362" s="87">
        <v>1101153.97</v>
      </c>
      <c r="AC362" s="88"/>
    </row>
    <row r="363" spans="1:29" ht="100" x14ac:dyDescent="0.25">
      <c r="A363" s="85" t="s">
        <v>2569</v>
      </c>
      <c r="B363" s="85" t="s">
        <v>2570</v>
      </c>
      <c r="C363" s="86">
        <v>44959</v>
      </c>
      <c r="D363" s="86">
        <v>44959</v>
      </c>
      <c r="E363" s="86">
        <v>45291</v>
      </c>
      <c r="F363" s="85">
        <v>11</v>
      </c>
      <c r="G363" s="85" t="s">
        <v>2571</v>
      </c>
      <c r="H363" s="85" t="s">
        <v>25</v>
      </c>
      <c r="I363" s="85" t="s">
        <v>2565</v>
      </c>
      <c r="J363" s="83">
        <v>814762.92</v>
      </c>
      <c r="K363" s="83">
        <v>211547.92</v>
      </c>
      <c r="L363" s="87"/>
      <c r="M363" s="87"/>
      <c r="N363" s="87"/>
      <c r="O363" s="87"/>
      <c r="P363" s="87">
        <v>235339.84</v>
      </c>
      <c r="Q363" s="87">
        <v>211547.92</v>
      </c>
      <c r="R363" s="87"/>
      <c r="S363" s="87"/>
      <c r="T363" s="87"/>
      <c r="U363" s="87"/>
      <c r="V363" s="87"/>
      <c r="W363" s="87"/>
      <c r="X363" s="87"/>
      <c r="Y363" s="87"/>
      <c r="Z363" s="87"/>
      <c r="AA363" s="87"/>
      <c r="AB363" s="87">
        <v>579423.07999999996</v>
      </c>
      <c r="AC363" s="88"/>
    </row>
    <row r="364" spans="1:29" ht="100" x14ac:dyDescent="0.25">
      <c r="A364" s="85" t="s">
        <v>2572</v>
      </c>
      <c r="B364" s="85" t="s">
        <v>2573</v>
      </c>
      <c r="C364" s="86">
        <v>44960</v>
      </c>
      <c r="D364" s="86">
        <v>44960</v>
      </c>
      <c r="E364" s="86">
        <v>45291</v>
      </c>
      <c r="F364" s="85">
        <v>11</v>
      </c>
      <c r="G364" s="85" t="s">
        <v>2574</v>
      </c>
      <c r="H364" s="85" t="s">
        <v>25</v>
      </c>
      <c r="I364" s="85" t="s">
        <v>2565</v>
      </c>
      <c r="J364" s="83">
        <v>2036384.53</v>
      </c>
      <c r="K364" s="83">
        <v>567391.29</v>
      </c>
      <c r="L364" s="87"/>
      <c r="M364" s="87"/>
      <c r="N364" s="87"/>
      <c r="O364" s="87"/>
      <c r="P364" s="87">
        <v>630915.5</v>
      </c>
      <c r="Q364" s="87">
        <v>567391.29</v>
      </c>
      <c r="R364" s="87"/>
      <c r="S364" s="87"/>
      <c r="T364" s="87"/>
      <c r="U364" s="87"/>
      <c r="V364" s="87"/>
      <c r="W364" s="87"/>
      <c r="X364" s="87"/>
      <c r="Y364" s="87"/>
      <c r="Z364" s="87"/>
      <c r="AA364" s="87"/>
      <c r="AB364" s="87">
        <v>1405469.03</v>
      </c>
      <c r="AC364" s="88"/>
    </row>
    <row r="365" spans="1:29" ht="80" x14ac:dyDescent="0.25">
      <c r="A365" s="85" t="s">
        <v>1209</v>
      </c>
      <c r="B365" s="85" t="s">
        <v>15</v>
      </c>
      <c r="C365" s="86">
        <v>44848</v>
      </c>
      <c r="D365" s="86">
        <v>44848</v>
      </c>
      <c r="E365" s="86">
        <v>45273</v>
      </c>
      <c r="F365" s="85">
        <v>14</v>
      </c>
      <c r="G365" s="85" t="s">
        <v>1210</v>
      </c>
      <c r="H365" s="85" t="s">
        <v>25</v>
      </c>
      <c r="I365" s="85" t="s">
        <v>1211</v>
      </c>
      <c r="J365" s="83">
        <v>321202.2</v>
      </c>
      <c r="K365" s="83">
        <v>89052.1</v>
      </c>
      <c r="L365" s="87"/>
      <c r="M365" s="87"/>
      <c r="N365" s="87"/>
      <c r="O365" s="87"/>
      <c r="P365" s="87">
        <v>128480.88</v>
      </c>
      <c r="Q365" s="87">
        <v>89052.1</v>
      </c>
      <c r="R365" s="87"/>
      <c r="S365" s="87"/>
      <c r="T365" s="87"/>
      <c r="U365" s="87"/>
      <c r="V365" s="87"/>
      <c r="W365" s="87"/>
      <c r="X365" s="87"/>
      <c r="Y365" s="87"/>
      <c r="Z365" s="87"/>
      <c r="AA365" s="87"/>
      <c r="AB365" s="87">
        <v>192721.32</v>
      </c>
      <c r="AC365" s="88">
        <v>0</v>
      </c>
    </row>
    <row r="366" spans="1:29" ht="80" x14ac:dyDescent="0.25">
      <c r="A366" s="85" t="s">
        <v>1212</v>
      </c>
      <c r="B366" s="85" t="s">
        <v>26</v>
      </c>
      <c r="C366" s="86">
        <v>44848</v>
      </c>
      <c r="D366" s="86">
        <v>44848</v>
      </c>
      <c r="E366" s="86">
        <v>45273</v>
      </c>
      <c r="F366" s="85">
        <v>14</v>
      </c>
      <c r="G366" s="85" t="s">
        <v>1213</v>
      </c>
      <c r="H366" s="85" t="s">
        <v>25</v>
      </c>
      <c r="I366" s="85" t="s">
        <v>1211</v>
      </c>
      <c r="J366" s="83">
        <v>761764.3</v>
      </c>
      <c r="K366" s="83">
        <v>160394.15</v>
      </c>
      <c r="L366" s="87"/>
      <c r="M366" s="87"/>
      <c r="N366" s="87"/>
      <c r="O366" s="87"/>
      <c r="P366" s="87">
        <v>304705.71999999997</v>
      </c>
      <c r="Q366" s="87">
        <v>160394.15</v>
      </c>
      <c r="R366" s="87"/>
      <c r="S366" s="87"/>
      <c r="T366" s="87"/>
      <c r="U366" s="87"/>
      <c r="V366" s="87"/>
      <c r="W366" s="87"/>
      <c r="X366" s="87"/>
      <c r="Y366" s="87"/>
      <c r="Z366" s="87"/>
      <c r="AA366" s="87"/>
      <c r="AB366" s="87">
        <v>457058.58</v>
      </c>
      <c r="AC366" s="88"/>
    </row>
    <row r="367" spans="1:29" ht="50" x14ac:dyDescent="0.25">
      <c r="A367" s="85" t="s">
        <v>1214</v>
      </c>
      <c r="B367" s="85" t="s">
        <v>1215</v>
      </c>
      <c r="C367" s="86">
        <v>44834</v>
      </c>
      <c r="D367" s="86">
        <v>44834</v>
      </c>
      <c r="E367" s="86">
        <v>45259</v>
      </c>
      <c r="F367" s="85">
        <v>14</v>
      </c>
      <c r="G367" s="85" t="s">
        <v>1216</v>
      </c>
      <c r="H367" s="85" t="s">
        <v>25</v>
      </c>
      <c r="I367" s="85" t="s">
        <v>1143</v>
      </c>
      <c r="J367" s="83">
        <v>17996000</v>
      </c>
      <c r="K367" s="83">
        <v>3000000</v>
      </c>
      <c r="L367" s="87"/>
      <c r="M367" s="87"/>
      <c r="N367" s="87"/>
      <c r="O367" s="87"/>
      <c r="P367" s="87">
        <v>4000000</v>
      </c>
      <c r="Q367" s="87">
        <v>3000000</v>
      </c>
      <c r="R367" s="87"/>
      <c r="S367" s="87"/>
      <c r="T367" s="87"/>
      <c r="U367" s="87"/>
      <c r="V367" s="87"/>
      <c r="W367" s="87"/>
      <c r="X367" s="87"/>
      <c r="Y367" s="87"/>
      <c r="Z367" s="87"/>
      <c r="AA367" s="87"/>
      <c r="AB367" s="87">
        <v>13996000</v>
      </c>
      <c r="AC367" s="88"/>
    </row>
    <row r="368" spans="1:29" ht="70" x14ac:dyDescent="0.25">
      <c r="A368" s="85" t="s">
        <v>1217</v>
      </c>
      <c r="B368" s="85" t="s">
        <v>1218</v>
      </c>
      <c r="C368" s="86">
        <v>44879</v>
      </c>
      <c r="D368" s="86">
        <v>44879</v>
      </c>
      <c r="E368" s="86">
        <v>45243</v>
      </c>
      <c r="F368" s="85">
        <v>12</v>
      </c>
      <c r="G368" s="85" t="s">
        <v>1219</v>
      </c>
      <c r="H368" s="85" t="s">
        <v>25</v>
      </c>
      <c r="I368" s="85" t="s">
        <v>1220</v>
      </c>
      <c r="J368" s="83">
        <v>619908</v>
      </c>
      <c r="K368" s="83">
        <v>85000</v>
      </c>
      <c r="L368" s="87"/>
      <c r="M368" s="87"/>
      <c r="N368" s="87"/>
      <c r="O368" s="87"/>
      <c r="P368" s="87">
        <v>247963.2</v>
      </c>
      <c r="Q368" s="87">
        <v>85000</v>
      </c>
      <c r="R368" s="87"/>
      <c r="S368" s="87"/>
      <c r="T368" s="87"/>
      <c r="U368" s="87"/>
      <c r="V368" s="87"/>
      <c r="W368" s="87"/>
      <c r="X368" s="87"/>
      <c r="Y368" s="87"/>
      <c r="Z368" s="87"/>
      <c r="AA368" s="87"/>
      <c r="AB368" s="87">
        <v>371944.8</v>
      </c>
      <c r="AC368" s="88"/>
    </row>
    <row r="369" spans="1:29" ht="190" x14ac:dyDescent="0.25">
      <c r="A369" s="85" t="s">
        <v>1221</v>
      </c>
      <c r="B369" s="85" t="s">
        <v>1222</v>
      </c>
      <c r="C369" s="86">
        <v>44866</v>
      </c>
      <c r="D369" s="86">
        <v>44866</v>
      </c>
      <c r="E369" s="86">
        <v>45291</v>
      </c>
      <c r="F369" s="85">
        <v>14</v>
      </c>
      <c r="G369" s="85" t="s">
        <v>1223</v>
      </c>
      <c r="H369" s="85" t="s">
        <v>25</v>
      </c>
      <c r="I369" s="85" t="s">
        <v>1224</v>
      </c>
      <c r="J369" s="83">
        <v>7548962.1500000004</v>
      </c>
      <c r="K369" s="83">
        <v>2472578</v>
      </c>
      <c r="L369" s="87"/>
      <c r="M369" s="87"/>
      <c r="N369" s="87"/>
      <c r="O369" s="87"/>
      <c r="P369" s="87">
        <v>3019584.86</v>
      </c>
      <c r="Q369" s="87">
        <v>2472578</v>
      </c>
      <c r="R369" s="87"/>
      <c r="S369" s="87"/>
      <c r="T369" s="87"/>
      <c r="U369" s="87"/>
      <c r="V369" s="87"/>
      <c r="W369" s="87"/>
      <c r="X369" s="87"/>
      <c r="Y369" s="87"/>
      <c r="Z369" s="87"/>
      <c r="AA369" s="87"/>
      <c r="AB369" s="87">
        <v>4529377.29</v>
      </c>
      <c r="AC369" s="88"/>
    </row>
    <row r="370" spans="1:29" ht="120" x14ac:dyDescent="0.25">
      <c r="A370" s="85" t="s">
        <v>2575</v>
      </c>
      <c r="B370" s="85" t="s">
        <v>2576</v>
      </c>
      <c r="C370" s="86">
        <v>44973</v>
      </c>
      <c r="D370" s="86">
        <v>44973</v>
      </c>
      <c r="E370" s="86">
        <v>45291</v>
      </c>
      <c r="F370" s="85">
        <v>11</v>
      </c>
      <c r="G370" s="85" t="s">
        <v>2577</v>
      </c>
      <c r="H370" s="85" t="s">
        <v>25</v>
      </c>
      <c r="I370" s="85" t="s">
        <v>2578</v>
      </c>
      <c r="J370" s="83">
        <v>4634414</v>
      </c>
      <c r="K370" s="83">
        <v>1058514.19</v>
      </c>
      <c r="L370" s="87"/>
      <c r="M370" s="87"/>
      <c r="N370" s="87"/>
      <c r="O370" s="87"/>
      <c r="P370" s="87">
        <v>1411352.25</v>
      </c>
      <c r="Q370" s="87">
        <v>1058514.19</v>
      </c>
      <c r="R370" s="87"/>
      <c r="S370" s="87"/>
      <c r="T370" s="87"/>
      <c r="U370" s="87"/>
      <c r="V370" s="87"/>
      <c r="W370" s="87"/>
      <c r="X370" s="87"/>
      <c r="Y370" s="87"/>
      <c r="Z370" s="87"/>
      <c r="AA370" s="87"/>
      <c r="AB370" s="87">
        <v>3223061.75</v>
      </c>
      <c r="AC370" s="88">
        <v>0</v>
      </c>
    </row>
    <row r="371" spans="1:29" ht="120" x14ac:dyDescent="0.25">
      <c r="A371" s="85" t="s">
        <v>2579</v>
      </c>
      <c r="B371" s="85" t="s">
        <v>2580</v>
      </c>
      <c r="C371" s="86">
        <v>44973</v>
      </c>
      <c r="D371" s="86">
        <v>44973</v>
      </c>
      <c r="E371" s="86">
        <v>45291</v>
      </c>
      <c r="F371" s="85">
        <v>11</v>
      </c>
      <c r="G371" s="85" t="s">
        <v>2581</v>
      </c>
      <c r="H371" s="85" t="s">
        <v>25</v>
      </c>
      <c r="I371" s="85" t="s">
        <v>2578</v>
      </c>
      <c r="J371" s="83">
        <v>2551500</v>
      </c>
      <c r="K371" s="83">
        <v>384806.97</v>
      </c>
      <c r="L371" s="87"/>
      <c r="M371" s="87"/>
      <c r="N371" s="87"/>
      <c r="O371" s="87"/>
      <c r="P371" s="87">
        <v>513075.96</v>
      </c>
      <c r="Q371" s="87">
        <v>384806.97</v>
      </c>
      <c r="R371" s="87"/>
      <c r="S371" s="87"/>
      <c r="T371" s="87"/>
      <c r="U371" s="87"/>
      <c r="V371" s="87"/>
      <c r="W371" s="87"/>
      <c r="X371" s="87"/>
      <c r="Y371" s="87"/>
      <c r="Z371" s="87"/>
      <c r="AA371" s="87"/>
      <c r="AB371" s="87">
        <v>2038424.04</v>
      </c>
      <c r="AC371" s="88"/>
    </row>
    <row r="372" spans="1:29" ht="120" x14ac:dyDescent="0.25">
      <c r="A372" s="85" t="s">
        <v>2582</v>
      </c>
      <c r="B372" s="85" t="s">
        <v>2583</v>
      </c>
      <c r="C372" s="86">
        <v>44973</v>
      </c>
      <c r="D372" s="86">
        <v>44973</v>
      </c>
      <c r="E372" s="86">
        <v>45291</v>
      </c>
      <c r="F372" s="85">
        <v>11</v>
      </c>
      <c r="G372" s="85" t="s">
        <v>2584</v>
      </c>
      <c r="H372" s="85" t="s">
        <v>25</v>
      </c>
      <c r="I372" s="85" t="s">
        <v>2578</v>
      </c>
      <c r="J372" s="83">
        <v>2500046</v>
      </c>
      <c r="K372" s="83">
        <v>449609.21</v>
      </c>
      <c r="L372" s="87"/>
      <c r="M372" s="87"/>
      <c r="N372" s="87"/>
      <c r="O372" s="87"/>
      <c r="P372" s="87">
        <v>599478.93999999994</v>
      </c>
      <c r="Q372" s="87">
        <v>449609.21</v>
      </c>
      <c r="R372" s="87"/>
      <c r="S372" s="87"/>
      <c r="T372" s="87"/>
      <c r="U372" s="87"/>
      <c r="V372" s="87"/>
      <c r="W372" s="87"/>
      <c r="X372" s="87"/>
      <c r="Y372" s="87"/>
      <c r="Z372" s="87"/>
      <c r="AA372" s="87"/>
      <c r="AB372" s="87">
        <v>1900567.06</v>
      </c>
      <c r="AC372" s="88"/>
    </row>
    <row r="373" spans="1:29" ht="120" x14ac:dyDescent="0.25">
      <c r="A373" s="85" t="s">
        <v>2585</v>
      </c>
      <c r="B373" s="85" t="s">
        <v>2586</v>
      </c>
      <c r="C373" s="86">
        <v>44973</v>
      </c>
      <c r="D373" s="86">
        <v>44973</v>
      </c>
      <c r="E373" s="86">
        <v>45291</v>
      </c>
      <c r="F373" s="85">
        <v>11</v>
      </c>
      <c r="G373" s="85" t="s">
        <v>2587</v>
      </c>
      <c r="H373" s="85" t="s">
        <v>25</v>
      </c>
      <c r="I373" s="85" t="s">
        <v>2578</v>
      </c>
      <c r="J373" s="83">
        <v>351302.85</v>
      </c>
      <c r="K373" s="83">
        <v>94074.9</v>
      </c>
      <c r="L373" s="87"/>
      <c r="M373" s="87"/>
      <c r="N373" s="87"/>
      <c r="O373" s="87"/>
      <c r="P373" s="87">
        <v>125433.2</v>
      </c>
      <c r="Q373" s="87">
        <v>94074.9</v>
      </c>
      <c r="R373" s="87"/>
      <c r="S373" s="87"/>
      <c r="T373" s="87"/>
      <c r="U373" s="87"/>
      <c r="V373" s="87"/>
      <c r="W373" s="87"/>
      <c r="X373" s="87"/>
      <c r="Y373" s="87"/>
      <c r="Z373" s="87"/>
      <c r="AA373" s="87"/>
      <c r="AB373" s="87">
        <v>225869.65</v>
      </c>
      <c r="AC373" s="88"/>
    </row>
    <row r="374" spans="1:29" ht="110" x14ac:dyDescent="0.25">
      <c r="A374" s="85" t="s">
        <v>1225</v>
      </c>
      <c r="B374" s="85" t="s">
        <v>1226</v>
      </c>
      <c r="C374" s="86">
        <v>44858</v>
      </c>
      <c r="D374" s="86">
        <v>44858</v>
      </c>
      <c r="E374" s="86">
        <v>45008</v>
      </c>
      <c r="F374" s="85">
        <v>5</v>
      </c>
      <c r="G374" s="85" t="s">
        <v>1227</v>
      </c>
      <c r="H374" s="85" t="s">
        <v>25</v>
      </c>
      <c r="I374" s="85" t="s">
        <v>1228</v>
      </c>
      <c r="J374" s="83">
        <v>264263</v>
      </c>
      <c r="K374" s="83">
        <v>83000</v>
      </c>
      <c r="L374" s="87"/>
      <c r="M374" s="87"/>
      <c r="N374" s="87"/>
      <c r="O374" s="87"/>
      <c r="P374" s="87">
        <v>105705.2</v>
      </c>
      <c r="Q374" s="87">
        <v>83000</v>
      </c>
      <c r="R374" s="87"/>
      <c r="S374" s="87"/>
      <c r="T374" s="87"/>
      <c r="U374" s="87"/>
      <c r="V374" s="87"/>
      <c r="W374" s="87"/>
      <c r="X374" s="87"/>
      <c r="Y374" s="87"/>
      <c r="Z374" s="87"/>
      <c r="AA374" s="87"/>
      <c r="AB374" s="87">
        <v>158557.79999999999</v>
      </c>
      <c r="AC374" s="88"/>
    </row>
    <row r="375" spans="1:29" ht="80" x14ac:dyDescent="0.25">
      <c r="A375" s="85" t="s">
        <v>1229</v>
      </c>
      <c r="B375" s="85" t="s">
        <v>1230</v>
      </c>
      <c r="C375" s="86">
        <v>44298</v>
      </c>
      <c r="D375" s="86">
        <v>44298</v>
      </c>
      <c r="E375" s="86">
        <v>45291</v>
      </c>
      <c r="F375" s="85">
        <v>32</v>
      </c>
      <c r="G375" s="85" t="s">
        <v>1142</v>
      </c>
      <c r="H375" s="85" t="s">
        <v>1231</v>
      </c>
      <c r="I375" s="85" t="s">
        <v>1232</v>
      </c>
      <c r="J375" s="83">
        <v>11764705.880000001</v>
      </c>
      <c r="K375" s="83">
        <v>10015426.050000001</v>
      </c>
      <c r="L375" s="87"/>
      <c r="M375" s="87"/>
      <c r="N375" s="87"/>
      <c r="O375" s="87"/>
      <c r="P375" s="87">
        <v>10000000</v>
      </c>
      <c r="Q375" s="87">
        <v>8969861.4700000007</v>
      </c>
      <c r="R375" s="87"/>
      <c r="S375" s="87"/>
      <c r="T375" s="87"/>
      <c r="U375" s="87"/>
      <c r="V375" s="87"/>
      <c r="W375" s="87"/>
      <c r="X375" s="87">
        <v>1764705.88</v>
      </c>
      <c r="Y375" s="87">
        <v>1045564.58</v>
      </c>
      <c r="Z375" s="87"/>
      <c r="AA375" s="87"/>
      <c r="AB375" s="87"/>
      <c r="AC375" s="88"/>
    </row>
    <row r="376" spans="1:29" ht="260" x14ac:dyDescent="0.25">
      <c r="A376" s="85" t="s">
        <v>1233</v>
      </c>
      <c r="B376" s="85" t="s">
        <v>1234</v>
      </c>
      <c r="C376" s="86">
        <v>44330</v>
      </c>
      <c r="D376" s="86">
        <v>44330</v>
      </c>
      <c r="E376" s="86">
        <v>45291</v>
      </c>
      <c r="F376" s="85">
        <v>32</v>
      </c>
      <c r="G376" s="85" t="s">
        <v>1235</v>
      </c>
      <c r="H376" s="85" t="s">
        <v>1231</v>
      </c>
      <c r="I376" s="85" t="s">
        <v>1236</v>
      </c>
      <c r="J376" s="83">
        <v>11730984.630000001</v>
      </c>
      <c r="K376" s="83">
        <v>13283225.98</v>
      </c>
      <c r="L376" s="87"/>
      <c r="M376" s="87"/>
      <c r="N376" s="87"/>
      <c r="O376" s="87"/>
      <c r="P376" s="87">
        <v>9971336.9399999995</v>
      </c>
      <c r="Q376" s="87">
        <v>11910986.43</v>
      </c>
      <c r="R376" s="87"/>
      <c r="S376" s="87"/>
      <c r="T376" s="87"/>
      <c r="U376" s="87"/>
      <c r="V376" s="87"/>
      <c r="W376" s="87"/>
      <c r="X376" s="87">
        <v>1759647.69</v>
      </c>
      <c r="Y376" s="87">
        <v>1372239.55</v>
      </c>
      <c r="Z376" s="87"/>
      <c r="AA376" s="87"/>
      <c r="AB376" s="87"/>
      <c r="AC376" s="88"/>
    </row>
    <row r="377" spans="1:29" ht="90" x14ac:dyDescent="0.25">
      <c r="A377" s="85" t="s">
        <v>1237</v>
      </c>
      <c r="B377" s="85" t="s">
        <v>1238</v>
      </c>
      <c r="C377" s="86">
        <v>44708</v>
      </c>
      <c r="D377" s="86">
        <v>44708</v>
      </c>
      <c r="E377" s="86">
        <v>45286</v>
      </c>
      <c r="F377" s="85">
        <v>19</v>
      </c>
      <c r="G377" s="85" t="s">
        <v>111</v>
      </c>
      <c r="H377" s="85" t="s">
        <v>1231</v>
      </c>
      <c r="I377" s="85" t="s">
        <v>1239</v>
      </c>
      <c r="J377" s="83">
        <v>161209300</v>
      </c>
      <c r="K377" s="83">
        <v>0</v>
      </c>
      <c r="L377" s="87"/>
      <c r="M377" s="87"/>
      <c r="N377" s="87"/>
      <c r="O377" s="87"/>
      <c r="P377" s="87">
        <v>114211073</v>
      </c>
      <c r="Q377" s="87"/>
      <c r="R377" s="87"/>
      <c r="S377" s="87"/>
      <c r="T377" s="87">
        <v>46998227</v>
      </c>
      <c r="U377" s="87"/>
      <c r="V377" s="87"/>
      <c r="W377" s="87"/>
      <c r="X377" s="87"/>
      <c r="Y377" s="87"/>
      <c r="Z377" s="87"/>
      <c r="AA377" s="87"/>
      <c r="AB377" s="87"/>
      <c r="AC377" s="88"/>
    </row>
    <row r="378" spans="1:29" ht="180" x14ac:dyDescent="0.25">
      <c r="A378" s="85" t="s">
        <v>1240</v>
      </c>
      <c r="B378" s="85" t="s">
        <v>1241</v>
      </c>
      <c r="C378" s="86">
        <v>44543</v>
      </c>
      <c r="D378" s="86">
        <v>44543</v>
      </c>
      <c r="E378" s="86">
        <v>45291</v>
      </c>
      <c r="F378" s="85">
        <v>25</v>
      </c>
      <c r="G378" s="85" t="s">
        <v>1242</v>
      </c>
      <c r="H378" s="85" t="s">
        <v>1231</v>
      </c>
      <c r="I378" s="85" t="s">
        <v>1236</v>
      </c>
      <c r="J378" s="83">
        <v>15095600</v>
      </c>
      <c r="K378" s="83">
        <v>8873371.9299999997</v>
      </c>
      <c r="L378" s="87"/>
      <c r="M378" s="87"/>
      <c r="N378" s="87"/>
      <c r="O378" s="87"/>
      <c r="P378" s="87">
        <v>12831260</v>
      </c>
      <c r="Q378" s="87">
        <v>7966064.5300000003</v>
      </c>
      <c r="R378" s="87"/>
      <c r="S378" s="87"/>
      <c r="T378" s="87"/>
      <c r="U378" s="87"/>
      <c r="V378" s="87">
        <v>566085</v>
      </c>
      <c r="W378" s="87">
        <v>351444.03</v>
      </c>
      <c r="X378" s="87">
        <v>1698255</v>
      </c>
      <c r="Y378" s="87">
        <v>555863.37</v>
      </c>
      <c r="Z378" s="87"/>
      <c r="AA378" s="87"/>
      <c r="AB378" s="87"/>
      <c r="AC378" s="88"/>
    </row>
    <row r="379" spans="1:29" ht="60" x14ac:dyDescent="0.25">
      <c r="A379" s="85" t="s">
        <v>1243</v>
      </c>
      <c r="B379" s="85" t="s">
        <v>1244</v>
      </c>
      <c r="C379" s="86">
        <v>44711</v>
      </c>
      <c r="D379" s="86">
        <v>44711</v>
      </c>
      <c r="E379" s="86">
        <v>45291</v>
      </c>
      <c r="F379" s="85">
        <v>21</v>
      </c>
      <c r="G379" s="85" t="s">
        <v>1142</v>
      </c>
      <c r="H379" s="85" t="s">
        <v>1231</v>
      </c>
      <c r="I379" s="85" t="s">
        <v>1232</v>
      </c>
      <c r="J379" s="83">
        <v>27270000</v>
      </c>
      <c r="K379" s="83">
        <v>12920013.439999999</v>
      </c>
      <c r="L379" s="87"/>
      <c r="M379" s="87"/>
      <c r="N379" s="87"/>
      <c r="O379" s="87"/>
      <c r="P379" s="87">
        <v>23179500</v>
      </c>
      <c r="Q379" s="87">
        <v>12018378.43</v>
      </c>
      <c r="R379" s="87"/>
      <c r="S379" s="87"/>
      <c r="T379" s="87"/>
      <c r="U379" s="87"/>
      <c r="V379" s="87">
        <v>1227150</v>
      </c>
      <c r="W379" s="87">
        <v>636267.1</v>
      </c>
      <c r="X379" s="87">
        <v>2863350</v>
      </c>
      <c r="Y379" s="87">
        <v>265367.90999999997</v>
      </c>
      <c r="Z379" s="87"/>
      <c r="AA379" s="87"/>
      <c r="AB379" s="87"/>
      <c r="AC379" s="88"/>
    </row>
    <row r="380" spans="1:29" ht="409.5" x14ac:dyDescent="0.25">
      <c r="A380" s="85" t="s">
        <v>1245</v>
      </c>
      <c r="B380" s="85" t="s">
        <v>1246</v>
      </c>
      <c r="C380" s="86">
        <v>44778</v>
      </c>
      <c r="D380" s="86">
        <v>44778</v>
      </c>
      <c r="E380" s="86">
        <v>45291</v>
      </c>
      <c r="F380" s="85">
        <v>18</v>
      </c>
      <c r="G380" s="85" t="s">
        <v>1247</v>
      </c>
      <c r="H380" s="85" t="s">
        <v>1231</v>
      </c>
      <c r="I380" s="85" t="s">
        <v>1248</v>
      </c>
      <c r="J380" s="83">
        <v>45628452.109999999</v>
      </c>
      <c r="K380" s="83">
        <v>7150010.6500000004</v>
      </c>
      <c r="L380" s="87"/>
      <c r="M380" s="87"/>
      <c r="N380" s="87"/>
      <c r="O380" s="87"/>
      <c r="P380" s="87">
        <v>38784184.289999999</v>
      </c>
      <c r="Q380" s="87">
        <v>6750632.4100000001</v>
      </c>
      <c r="R380" s="87"/>
      <c r="S380" s="87"/>
      <c r="T380" s="87"/>
      <c r="U380" s="87"/>
      <c r="V380" s="87"/>
      <c r="W380" s="87"/>
      <c r="X380" s="87"/>
      <c r="Y380" s="87"/>
      <c r="Z380" s="87"/>
      <c r="AA380" s="87"/>
      <c r="AB380" s="87">
        <v>6844267.8200000003</v>
      </c>
      <c r="AC380" s="88">
        <v>399378.24</v>
      </c>
    </row>
    <row r="381" spans="1:29" ht="70" x14ac:dyDescent="0.25">
      <c r="A381" s="85" t="s">
        <v>1249</v>
      </c>
      <c r="B381" s="85" t="s">
        <v>1250</v>
      </c>
      <c r="C381" s="86">
        <v>44544</v>
      </c>
      <c r="D381" s="86">
        <v>44544</v>
      </c>
      <c r="E381" s="86">
        <v>45291</v>
      </c>
      <c r="F381" s="85">
        <v>25</v>
      </c>
      <c r="G381" s="85" t="s">
        <v>1251</v>
      </c>
      <c r="H381" s="85" t="s">
        <v>1231</v>
      </c>
      <c r="I381" s="85" t="s">
        <v>1252</v>
      </c>
      <c r="J381" s="83">
        <v>550500</v>
      </c>
      <c r="K381" s="83">
        <v>63307.5</v>
      </c>
      <c r="L381" s="87"/>
      <c r="M381" s="87"/>
      <c r="N381" s="87"/>
      <c r="O381" s="87"/>
      <c r="P381" s="87">
        <v>467921</v>
      </c>
      <c r="Q381" s="87">
        <v>55050</v>
      </c>
      <c r="R381" s="87"/>
      <c r="S381" s="87"/>
      <c r="T381" s="87"/>
      <c r="U381" s="87"/>
      <c r="V381" s="87"/>
      <c r="W381" s="87"/>
      <c r="X381" s="87"/>
      <c r="Y381" s="87"/>
      <c r="Z381" s="87"/>
      <c r="AA381" s="87"/>
      <c r="AB381" s="87">
        <v>82579</v>
      </c>
      <c r="AC381" s="88">
        <v>8257.5</v>
      </c>
    </row>
    <row r="382" spans="1:29" ht="60" x14ac:dyDescent="0.25">
      <c r="A382" s="85" t="s">
        <v>1253</v>
      </c>
      <c r="B382" s="85" t="s">
        <v>1254</v>
      </c>
      <c r="C382" s="86">
        <v>44362</v>
      </c>
      <c r="D382" s="86">
        <v>44362</v>
      </c>
      <c r="E382" s="86">
        <v>45274</v>
      </c>
      <c r="F382" s="85">
        <v>30</v>
      </c>
      <c r="G382" s="85" t="s">
        <v>1255</v>
      </c>
      <c r="H382" s="85" t="s">
        <v>1231</v>
      </c>
      <c r="I382" s="85" t="s">
        <v>1232</v>
      </c>
      <c r="J382" s="83">
        <v>11764705.880000001</v>
      </c>
      <c r="K382" s="83">
        <v>9930590.1699999999</v>
      </c>
      <c r="L382" s="87"/>
      <c r="M382" s="87"/>
      <c r="N382" s="87"/>
      <c r="O382" s="87"/>
      <c r="P382" s="87">
        <v>10000000</v>
      </c>
      <c r="Q382" s="87">
        <v>8875983.2100000009</v>
      </c>
      <c r="R382" s="87"/>
      <c r="S382" s="87"/>
      <c r="T382" s="87"/>
      <c r="U382" s="87"/>
      <c r="V382" s="87">
        <v>529411.76</v>
      </c>
      <c r="W382" s="87">
        <v>469904.99</v>
      </c>
      <c r="X382" s="87">
        <v>1235294.1200000001</v>
      </c>
      <c r="Y382" s="87">
        <v>584701.97</v>
      </c>
      <c r="Z382" s="87"/>
      <c r="AA382" s="87"/>
      <c r="AB382" s="87"/>
      <c r="AC382" s="88"/>
    </row>
    <row r="383" spans="1:29" ht="70" x14ac:dyDescent="0.25">
      <c r="A383" s="85" t="s">
        <v>1256</v>
      </c>
      <c r="B383" s="85" t="s">
        <v>1257</v>
      </c>
      <c r="C383" s="86">
        <v>44680</v>
      </c>
      <c r="D383" s="86">
        <v>44680</v>
      </c>
      <c r="E383" s="86">
        <v>45197</v>
      </c>
      <c r="F383" s="85">
        <v>17</v>
      </c>
      <c r="G383" s="85" t="s">
        <v>1251</v>
      </c>
      <c r="H383" s="85" t="s">
        <v>1231</v>
      </c>
      <c r="I383" s="85" t="s">
        <v>1252</v>
      </c>
      <c r="J383" s="83">
        <v>550500</v>
      </c>
      <c r="K383" s="83">
        <v>63307.5</v>
      </c>
      <c r="L383" s="87"/>
      <c r="M383" s="87"/>
      <c r="N383" s="87"/>
      <c r="O383" s="87"/>
      <c r="P383" s="87">
        <v>467921</v>
      </c>
      <c r="Q383" s="87">
        <v>55050</v>
      </c>
      <c r="R383" s="87"/>
      <c r="S383" s="87"/>
      <c r="T383" s="87"/>
      <c r="U383" s="87"/>
      <c r="V383" s="87"/>
      <c r="W383" s="87"/>
      <c r="X383" s="87"/>
      <c r="Y383" s="87"/>
      <c r="Z383" s="87"/>
      <c r="AA383" s="87"/>
      <c r="AB383" s="87">
        <v>82579</v>
      </c>
      <c r="AC383" s="88">
        <v>8257.5</v>
      </c>
    </row>
    <row r="384" spans="1:29" ht="80" x14ac:dyDescent="0.25">
      <c r="A384" s="85" t="s">
        <v>1258</v>
      </c>
      <c r="B384" s="85" t="s">
        <v>1259</v>
      </c>
      <c r="C384" s="86">
        <v>44790</v>
      </c>
      <c r="D384" s="86">
        <v>44790</v>
      </c>
      <c r="E384" s="86">
        <v>45283</v>
      </c>
      <c r="F384" s="85">
        <v>18</v>
      </c>
      <c r="G384" s="85" t="s">
        <v>1260</v>
      </c>
      <c r="H384" s="85" t="s">
        <v>1231</v>
      </c>
      <c r="I384" s="85" t="s">
        <v>1248</v>
      </c>
      <c r="J384" s="83">
        <v>21377957.649999999</v>
      </c>
      <c r="K384" s="83">
        <v>5561423.6100000003</v>
      </c>
      <c r="L384" s="87"/>
      <c r="M384" s="87"/>
      <c r="N384" s="87"/>
      <c r="O384" s="87"/>
      <c r="P384" s="87">
        <v>18171264</v>
      </c>
      <c r="Q384" s="87">
        <v>5136063.51</v>
      </c>
      <c r="R384" s="87"/>
      <c r="S384" s="87"/>
      <c r="T384" s="87"/>
      <c r="U384" s="87"/>
      <c r="V384" s="87"/>
      <c r="W384" s="87"/>
      <c r="X384" s="87"/>
      <c r="Y384" s="87"/>
      <c r="Z384" s="87"/>
      <c r="AA384" s="87"/>
      <c r="AB384" s="87">
        <v>3206693.65</v>
      </c>
      <c r="AC384" s="88">
        <v>425360.1</v>
      </c>
    </row>
    <row r="385" spans="1:29" ht="70" x14ac:dyDescent="0.25">
      <c r="A385" s="85" t="s">
        <v>1261</v>
      </c>
      <c r="B385" s="85" t="s">
        <v>1262</v>
      </c>
      <c r="C385" s="86">
        <v>44837</v>
      </c>
      <c r="D385" s="86">
        <v>44837</v>
      </c>
      <c r="E385" s="86">
        <v>45232</v>
      </c>
      <c r="F385" s="85">
        <v>13</v>
      </c>
      <c r="G385" s="85" t="s">
        <v>1263</v>
      </c>
      <c r="H385" s="85" t="s">
        <v>1231</v>
      </c>
      <c r="I385" s="85" t="s">
        <v>1264</v>
      </c>
      <c r="J385" s="83">
        <v>464559.37</v>
      </c>
      <c r="K385" s="83">
        <v>0</v>
      </c>
      <c r="L385" s="87"/>
      <c r="M385" s="87"/>
      <c r="N385" s="87"/>
      <c r="O385" s="87"/>
      <c r="P385" s="87">
        <v>353218</v>
      </c>
      <c r="Q385" s="87"/>
      <c r="R385" s="87"/>
      <c r="S385" s="87"/>
      <c r="T385" s="87"/>
      <c r="U385" s="87"/>
      <c r="V385" s="87"/>
      <c r="W385" s="87"/>
      <c r="X385" s="87"/>
      <c r="Y385" s="87"/>
      <c r="Z385" s="87"/>
      <c r="AA385" s="87"/>
      <c r="AB385" s="87">
        <v>111341.37</v>
      </c>
      <c r="AC385" s="88"/>
    </row>
    <row r="386" spans="1:29" ht="70" x14ac:dyDescent="0.25">
      <c r="A386" s="85" t="s">
        <v>1265</v>
      </c>
      <c r="B386" s="85" t="s">
        <v>1266</v>
      </c>
      <c r="C386" s="86">
        <v>44785</v>
      </c>
      <c r="D386" s="86">
        <v>44785</v>
      </c>
      <c r="E386" s="86">
        <v>45291</v>
      </c>
      <c r="F386" s="85">
        <v>17</v>
      </c>
      <c r="G386" s="85" t="s">
        <v>1255</v>
      </c>
      <c r="H386" s="85" t="s">
        <v>1231</v>
      </c>
      <c r="I386" s="85" t="s">
        <v>1232</v>
      </c>
      <c r="J386" s="83">
        <v>3240000</v>
      </c>
      <c r="K386" s="83">
        <v>2330634.27</v>
      </c>
      <c r="L386" s="87"/>
      <c r="M386" s="87"/>
      <c r="N386" s="87"/>
      <c r="O386" s="87"/>
      <c r="P386" s="87">
        <v>2754000</v>
      </c>
      <c r="Q386" s="87">
        <v>2181477.6800000002</v>
      </c>
      <c r="R386" s="87"/>
      <c r="S386" s="87"/>
      <c r="T386" s="87"/>
      <c r="U386" s="87"/>
      <c r="V386" s="87">
        <v>145800</v>
      </c>
      <c r="W386" s="87">
        <v>115490</v>
      </c>
      <c r="X386" s="87">
        <v>340200</v>
      </c>
      <c r="Y386" s="87">
        <v>33666.589999999997</v>
      </c>
      <c r="Z386" s="87"/>
      <c r="AA386" s="87"/>
      <c r="AB386" s="87"/>
      <c r="AC386" s="88"/>
    </row>
    <row r="387" spans="1:29" ht="90" x14ac:dyDescent="0.25">
      <c r="A387" s="85" t="s">
        <v>1267</v>
      </c>
      <c r="B387" s="85" t="s">
        <v>35</v>
      </c>
      <c r="C387" s="86">
        <v>43139</v>
      </c>
      <c r="D387" s="86">
        <v>43139</v>
      </c>
      <c r="E387" s="86">
        <v>45289</v>
      </c>
      <c r="F387" s="85">
        <v>71</v>
      </c>
      <c r="G387" s="85"/>
      <c r="H387" s="85" t="s">
        <v>34</v>
      </c>
      <c r="I387" s="85" t="s">
        <v>786</v>
      </c>
      <c r="J387" s="83">
        <v>6361436.6699999999</v>
      </c>
      <c r="K387" s="83">
        <v>5723192.1200000001</v>
      </c>
      <c r="L387" s="87">
        <v>4674992.26</v>
      </c>
      <c r="M387" s="87">
        <v>4207493.03</v>
      </c>
      <c r="N387" s="87"/>
      <c r="O387" s="87"/>
      <c r="P387" s="87"/>
      <c r="Q387" s="87"/>
      <c r="R387" s="87"/>
      <c r="S387" s="87"/>
      <c r="T387" s="87"/>
      <c r="U387" s="87"/>
      <c r="V387" s="87">
        <v>206249.66</v>
      </c>
      <c r="W387" s="87">
        <v>185624.69</v>
      </c>
      <c r="X387" s="87">
        <v>1480194.75</v>
      </c>
      <c r="Y387" s="87">
        <v>1330074.3999999999</v>
      </c>
      <c r="Z387" s="87"/>
      <c r="AA387" s="87"/>
      <c r="AB387" s="87"/>
      <c r="AC387" s="88"/>
    </row>
    <row r="388" spans="1:29" ht="140" x14ac:dyDescent="0.25">
      <c r="A388" s="85" t="s">
        <v>1270</v>
      </c>
      <c r="B388" s="85" t="s">
        <v>1271</v>
      </c>
      <c r="C388" s="86">
        <v>43347</v>
      </c>
      <c r="D388" s="86">
        <v>43347</v>
      </c>
      <c r="E388" s="86">
        <v>45260</v>
      </c>
      <c r="F388" s="85">
        <v>63</v>
      </c>
      <c r="G388" s="85" t="s">
        <v>1272</v>
      </c>
      <c r="H388" s="85" t="s">
        <v>34</v>
      </c>
      <c r="I388" s="85" t="s">
        <v>779</v>
      </c>
      <c r="J388" s="83">
        <v>4641252.07</v>
      </c>
      <c r="K388" s="83">
        <v>1951549.63</v>
      </c>
      <c r="L388" s="87">
        <v>3230000</v>
      </c>
      <c r="M388" s="87">
        <v>1551279.52</v>
      </c>
      <c r="N388" s="87"/>
      <c r="O388" s="87"/>
      <c r="P388" s="87"/>
      <c r="Q388" s="87"/>
      <c r="R388" s="87"/>
      <c r="S388" s="87"/>
      <c r="T388" s="87"/>
      <c r="U388" s="87"/>
      <c r="V388" s="87">
        <v>211687.51</v>
      </c>
      <c r="W388" s="87">
        <v>101650.16</v>
      </c>
      <c r="X388" s="87">
        <v>1199564.56</v>
      </c>
      <c r="Y388" s="87">
        <v>298619.95</v>
      </c>
      <c r="Z388" s="87"/>
      <c r="AA388" s="87"/>
      <c r="AB388" s="87"/>
      <c r="AC388" s="88"/>
    </row>
    <row r="389" spans="1:29" ht="90" x14ac:dyDescent="0.25">
      <c r="A389" s="85" t="s">
        <v>1273</v>
      </c>
      <c r="B389" s="85" t="s">
        <v>1274</v>
      </c>
      <c r="C389" s="86">
        <v>43560</v>
      </c>
      <c r="D389" s="86">
        <v>43560</v>
      </c>
      <c r="E389" s="86">
        <v>45291</v>
      </c>
      <c r="F389" s="85">
        <v>57</v>
      </c>
      <c r="G389" s="85" t="s">
        <v>1275</v>
      </c>
      <c r="H389" s="85" t="s">
        <v>34</v>
      </c>
      <c r="I389" s="85" t="s">
        <v>1276</v>
      </c>
      <c r="J389" s="83">
        <v>2245612.34</v>
      </c>
      <c r="K389" s="83">
        <v>2021051.1</v>
      </c>
      <c r="L389" s="87">
        <v>896265</v>
      </c>
      <c r="M389" s="87">
        <v>806638.5</v>
      </c>
      <c r="N389" s="87"/>
      <c r="O389" s="87"/>
      <c r="P389" s="87"/>
      <c r="Q389" s="87"/>
      <c r="R389" s="87"/>
      <c r="S389" s="87"/>
      <c r="T389" s="87"/>
      <c r="U389" s="87"/>
      <c r="V389" s="87">
        <v>202124.79</v>
      </c>
      <c r="W389" s="87">
        <v>181912.3</v>
      </c>
      <c r="X389" s="87">
        <v>1147222.55</v>
      </c>
      <c r="Y389" s="87">
        <v>1032500.3</v>
      </c>
      <c r="Z389" s="87"/>
      <c r="AA389" s="87"/>
      <c r="AB389" s="87"/>
      <c r="AC389" s="88"/>
    </row>
    <row r="390" spans="1:29" ht="90" x14ac:dyDescent="0.25">
      <c r="A390" s="85" t="s">
        <v>1279</v>
      </c>
      <c r="B390" s="85" t="s">
        <v>1280</v>
      </c>
      <c r="C390" s="86">
        <v>43972</v>
      </c>
      <c r="D390" s="86">
        <v>43972</v>
      </c>
      <c r="E390" s="86">
        <v>45107</v>
      </c>
      <c r="F390" s="85">
        <v>38</v>
      </c>
      <c r="G390" s="85" t="s">
        <v>1281</v>
      </c>
      <c r="H390" s="85" t="s">
        <v>1277</v>
      </c>
      <c r="I390" s="85" t="s">
        <v>1278</v>
      </c>
      <c r="J390" s="83">
        <v>1041239.83</v>
      </c>
      <c r="K390" s="83">
        <v>1040250</v>
      </c>
      <c r="L390" s="87">
        <v>885053.86</v>
      </c>
      <c r="M390" s="87">
        <v>884212.5</v>
      </c>
      <c r="N390" s="87"/>
      <c r="O390" s="87"/>
      <c r="P390" s="87"/>
      <c r="Q390" s="87"/>
      <c r="R390" s="87"/>
      <c r="S390" s="87"/>
      <c r="T390" s="87">
        <v>156185.97</v>
      </c>
      <c r="U390" s="87">
        <v>156037.5</v>
      </c>
      <c r="V390" s="87"/>
      <c r="W390" s="87"/>
      <c r="X390" s="87"/>
      <c r="Y390" s="87"/>
      <c r="Z390" s="87"/>
      <c r="AA390" s="87"/>
      <c r="AB390" s="87"/>
      <c r="AC390" s="88"/>
    </row>
    <row r="391" spans="1:29" ht="170" x14ac:dyDescent="0.25">
      <c r="A391" s="85" t="s">
        <v>1282</v>
      </c>
      <c r="B391" s="85" t="s">
        <v>1283</v>
      </c>
      <c r="C391" s="86">
        <v>43956</v>
      </c>
      <c r="D391" s="86">
        <v>43956</v>
      </c>
      <c r="E391" s="86">
        <v>45107</v>
      </c>
      <c r="F391" s="85">
        <v>38</v>
      </c>
      <c r="G391" s="85" t="s">
        <v>1284</v>
      </c>
      <c r="H391" s="85" t="s">
        <v>1277</v>
      </c>
      <c r="I391" s="85" t="s">
        <v>1278</v>
      </c>
      <c r="J391" s="83">
        <v>781339.6</v>
      </c>
      <c r="K391" s="83">
        <v>779978.5</v>
      </c>
      <c r="L391" s="87">
        <v>664138.67000000004</v>
      </c>
      <c r="M391" s="87">
        <v>662981.73</v>
      </c>
      <c r="N391" s="87"/>
      <c r="O391" s="87"/>
      <c r="P391" s="87"/>
      <c r="Q391" s="87"/>
      <c r="R391" s="87"/>
      <c r="S391" s="87"/>
      <c r="T391" s="87">
        <v>117200.93</v>
      </c>
      <c r="U391" s="87">
        <v>116996.77</v>
      </c>
      <c r="V391" s="87"/>
      <c r="W391" s="87"/>
      <c r="X391" s="87"/>
      <c r="Y391" s="87"/>
      <c r="Z391" s="87"/>
      <c r="AA391" s="87"/>
      <c r="AB391" s="87"/>
      <c r="AC391" s="88"/>
    </row>
    <row r="392" spans="1:29" ht="150" x14ac:dyDescent="0.25">
      <c r="A392" s="85" t="s">
        <v>1285</v>
      </c>
      <c r="B392" s="85" t="s">
        <v>1286</v>
      </c>
      <c r="C392" s="86">
        <v>44151</v>
      </c>
      <c r="D392" s="86">
        <v>44151</v>
      </c>
      <c r="E392" s="86">
        <v>45169</v>
      </c>
      <c r="F392" s="85">
        <v>34</v>
      </c>
      <c r="G392" s="85" t="s">
        <v>1287</v>
      </c>
      <c r="H392" s="85" t="s">
        <v>1277</v>
      </c>
      <c r="I392" s="85" t="s">
        <v>1278</v>
      </c>
      <c r="J392" s="83">
        <v>890822.94</v>
      </c>
      <c r="K392" s="83">
        <v>744600</v>
      </c>
      <c r="L392" s="87">
        <v>757199.5</v>
      </c>
      <c r="M392" s="87">
        <v>632910</v>
      </c>
      <c r="N392" s="87"/>
      <c r="O392" s="87"/>
      <c r="P392" s="87"/>
      <c r="Q392" s="87"/>
      <c r="R392" s="87"/>
      <c r="S392" s="87"/>
      <c r="T392" s="87">
        <v>133623.44</v>
      </c>
      <c r="U392" s="87">
        <v>111690</v>
      </c>
      <c r="V392" s="87"/>
      <c r="W392" s="87"/>
      <c r="X392" s="87"/>
      <c r="Y392" s="87"/>
      <c r="Z392" s="87"/>
      <c r="AA392" s="87"/>
      <c r="AB392" s="87"/>
      <c r="AC392" s="88"/>
    </row>
    <row r="393" spans="1:29" ht="100" x14ac:dyDescent="0.25">
      <c r="A393" s="85" t="s">
        <v>1288</v>
      </c>
      <c r="B393" s="85" t="s">
        <v>1289</v>
      </c>
      <c r="C393" s="86">
        <v>44194</v>
      </c>
      <c r="D393" s="86">
        <v>44194</v>
      </c>
      <c r="E393" s="86">
        <v>45227</v>
      </c>
      <c r="F393" s="85">
        <v>34</v>
      </c>
      <c r="G393" s="85" t="s">
        <v>1290</v>
      </c>
      <c r="H393" s="85" t="s">
        <v>1277</v>
      </c>
      <c r="I393" s="85" t="s">
        <v>1278</v>
      </c>
      <c r="J393" s="83">
        <v>850540.25</v>
      </c>
      <c r="K393" s="83">
        <v>726000</v>
      </c>
      <c r="L393" s="87">
        <v>722959.22</v>
      </c>
      <c r="M393" s="87">
        <v>617100</v>
      </c>
      <c r="N393" s="87"/>
      <c r="O393" s="87"/>
      <c r="P393" s="87"/>
      <c r="Q393" s="87"/>
      <c r="R393" s="87"/>
      <c r="S393" s="87"/>
      <c r="T393" s="87">
        <v>127581.03</v>
      </c>
      <c r="U393" s="87">
        <v>108900</v>
      </c>
      <c r="V393" s="87"/>
      <c r="W393" s="87"/>
      <c r="X393" s="87"/>
      <c r="Y393" s="87"/>
      <c r="Z393" s="87"/>
      <c r="AA393" s="87"/>
      <c r="AB393" s="87"/>
      <c r="AC393" s="88"/>
    </row>
    <row r="394" spans="1:29" ht="90" x14ac:dyDescent="0.25">
      <c r="A394" s="85" t="s">
        <v>1291</v>
      </c>
      <c r="B394" s="85" t="s">
        <v>1292</v>
      </c>
      <c r="C394" s="86">
        <v>44210</v>
      </c>
      <c r="D394" s="86">
        <v>44210</v>
      </c>
      <c r="E394" s="86">
        <v>45120</v>
      </c>
      <c r="F394" s="85">
        <v>30</v>
      </c>
      <c r="G394" s="85" t="s">
        <v>1293</v>
      </c>
      <c r="H394" s="85" t="s">
        <v>1277</v>
      </c>
      <c r="I394" s="85" t="s">
        <v>1278</v>
      </c>
      <c r="J394" s="83">
        <v>1258231.49</v>
      </c>
      <c r="K394" s="83">
        <v>1080210</v>
      </c>
      <c r="L394" s="87">
        <v>1069496.77</v>
      </c>
      <c r="M394" s="87">
        <v>918178.5</v>
      </c>
      <c r="N394" s="87"/>
      <c r="O394" s="87"/>
      <c r="P394" s="87"/>
      <c r="Q394" s="87"/>
      <c r="R394" s="87"/>
      <c r="S394" s="87"/>
      <c r="T394" s="87">
        <v>188734.72</v>
      </c>
      <c r="U394" s="87">
        <v>162031.5</v>
      </c>
      <c r="V394" s="87"/>
      <c r="W394" s="87"/>
      <c r="X394" s="87"/>
      <c r="Y394" s="87"/>
      <c r="Z394" s="87"/>
      <c r="AA394" s="87"/>
      <c r="AB394" s="87"/>
      <c r="AC394" s="88"/>
    </row>
    <row r="395" spans="1:29" ht="60" x14ac:dyDescent="0.25">
      <c r="A395" s="85" t="s">
        <v>1294</v>
      </c>
      <c r="B395" s="85" t="s">
        <v>20</v>
      </c>
      <c r="C395" s="86">
        <v>43098</v>
      </c>
      <c r="D395" s="86">
        <v>43098</v>
      </c>
      <c r="E395" s="86">
        <v>45104</v>
      </c>
      <c r="F395" s="85">
        <v>66</v>
      </c>
      <c r="G395" s="85" t="s">
        <v>1295</v>
      </c>
      <c r="H395" s="85" t="s">
        <v>16</v>
      </c>
      <c r="I395" s="85" t="s">
        <v>1296</v>
      </c>
      <c r="J395" s="83">
        <v>3606221.91</v>
      </c>
      <c r="K395" s="83">
        <v>3198052.72</v>
      </c>
      <c r="L395" s="87"/>
      <c r="M395" s="87"/>
      <c r="N395" s="87"/>
      <c r="O395" s="87"/>
      <c r="P395" s="87">
        <v>1262177.67</v>
      </c>
      <c r="Q395" s="87">
        <v>1119318.45</v>
      </c>
      <c r="R395" s="87"/>
      <c r="S395" s="87"/>
      <c r="T395" s="87"/>
      <c r="U395" s="87"/>
      <c r="V395" s="87"/>
      <c r="W395" s="87"/>
      <c r="X395" s="87"/>
      <c r="Y395" s="87"/>
      <c r="Z395" s="87"/>
      <c r="AA395" s="87"/>
      <c r="AB395" s="87">
        <v>2344044.2400000002</v>
      </c>
      <c r="AC395" s="88">
        <v>2078734.27</v>
      </c>
    </row>
    <row r="396" spans="1:29" ht="120" x14ac:dyDescent="0.25">
      <c r="A396" s="85" t="s">
        <v>1297</v>
      </c>
      <c r="B396" s="85" t="s">
        <v>1298</v>
      </c>
      <c r="C396" s="86">
        <v>43108</v>
      </c>
      <c r="D396" s="86">
        <v>43108</v>
      </c>
      <c r="E396" s="86">
        <v>45291</v>
      </c>
      <c r="F396" s="85">
        <v>72</v>
      </c>
      <c r="G396" s="85" t="s">
        <v>1299</v>
      </c>
      <c r="H396" s="85" t="s">
        <v>16</v>
      </c>
      <c r="I396" s="85" t="s">
        <v>1300</v>
      </c>
      <c r="J396" s="83">
        <v>2699380.01</v>
      </c>
      <c r="K396" s="83">
        <v>1260843.75</v>
      </c>
      <c r="L396" s="87"/>
      <c r="M396" s="87"/>
      <c r="N396" s="87"/>
      <c r="O396" s="87"/>
      <c r="P396" s="87">
        <v>944783</v>
      </c>
      <c r="Q396" s="87">
        <v>441295.31</v>
      </c>
      <c r="R396" s="87"/>
      <c r="S396" s="87"/>
      <c r="T396" s="87"/>
      <c r="U396" s="87"/>
      <c r="V396" s="87"/>
      <c r="W396" s="87"/>
      <c r="X396" s="87"/>
      <c r="Y396" s="87"/>
      <c r="Z396" s="87"/>
      <c r="AA396" s="87"/>
      <c r="AB396" s="87">
        <v>1754597.01</v>
      </c>
      <c r="AC396" s="88">
        <v>819548.44</v>
      </c>
    </row>
    <row r="397" spans="1:29" ht="90" x14ac:dyDescent="0.25">
      <c r="A397" s="85" t="s">
        <v>1301</v>
      </c>
      <c r="B397" s="85" t="s">
        <v>1302</v>
      </c>
      <c r="C397" s="86">
        <v>43125</v>
      </c>
      <c r="D397" s="86">
        <v>43125</v>
      </c>
      <c r="E397" s="86">
        <v>45199</v>
      </c>
      <c r="F397" s="85">
        <v>69</v>
      </c>
      <c r="G397" s="85" t="s">
        <v>727</v>
      </c>
      <c r="H397" s="85" t="s">
        <v>16</v>
      </c>
      <c r="I397" s="85" t="s">
        <v>728</v>
      </c>
      <c r="J397" s="83">
        <v>4706935.17</v>
      </c>
      <c r="K397" s="83">
        <v>4137263.32</v>
      </c>
      <c r="L397" s="87"/>
      <c r="M397" s="87"/>
      <c r="N397" s="87"/>
      <c r="O397" s="87"/>
      <c r="P397" s="87">
        <v>1510926.19</v>
      </c>
      <c r="Q397" s="87">
        <v>1365401.87</v>
      </c>
      <c r="R397" s="87"/>
      <c r="S397" s="87"/>
      <c r="T397" s="87"/>
      <c r="U397" s="87"/>
      <c r="V397" s="87"/>
      <c r="W397" s="87"/>
      <c r="X397" s="87"/>
      <c r="Y397" s="87"/>
      <c r="Z397" s="87"/>
      <c r="AA397" s="87"/>
      <c r="AB397" s="87">
        <v>3196008.98</v>
      </c>
      <c r="AC397" s="88">
        <v>2771861.45</v>
      </c>
    </row>
    <row r="398" spans="1:29" ht="140" x14ac:dyDescent="0.25">
      <c r="A398" s="85" t="s">
        <v>1304</v>
      </c>
      <c r="B398" s="85" t="s">
        <v>1305</v>
      </c>
      <c r="C398" s="86">
        <v>44281</v>
      </c>
      <c r="D398" s="86">
        <v>44281</v>
      </c>
      <c r="E398" s="86">
        <v>45285</v>
      </c>
      <c r="F398" s="85">
        <v>33</v>
      </c>
      <c r="G398" s="85"/>
      <c r="H398" s="85" t="s">
        <v>16</v>
      </c>
      <c r="I398" s="85" t="s">
        <v>1306</v>
      </c>
      <c r="J398" s="83">
        <v>6952809</v>
      </c>
      <c r="K398" s="83">
        <v>2935923.64</v>
      </c>
      <c r="L398" s="87"/>
      <c r="M398" s="87"/>
      <c r="N398" s="87"/>
      <c r="O398" s="87"/>
      <c r="P398" s="87">
        <v>5909887.6500000004</v>
      </c>
      <c r="Q398" s="87">
        <v>2525998.31</v>
      </c>
      <c r="R398" s="87"/>
      <c r="S398" s="87"/>
      <c r="T398" s="87"/>
      <c r="U398" s="87"/>
      <c r="V398" s="87"/>
      <c r="W398" s="87"/>
      <c r="X398" s="87"/>
      <c r="Y398" s="87"/>
      <c r="Z398" s="87"/>
      <c r="AA398" s="87"/>
      <c r="AB398" s="87">
        <v>1042921.35</v>
      </c>
      <c r="AC398" s="88">
        <v>409925.33</v>
      </c>
    </row>
    <row r="399" spans="1:29" ht="70" x14ac:dyDescent="0.25">
      <c r="A399" s="85" t="s">
        <v>1307</v>
      </c>
      <c r="B399" s="85" t="s">
        <v>1308</v>
      </c>
      <c r="C399" s="86">
        <v>44300</v>
      </c>
      <c r="D399" s="86">
        <v>44300</v>
      </c>
      <c r="E399" s="86">
        <v>45291</v>
      </c>
      <c r="F399" s="85">
        <v>32</v>
      </c>
      <c r="G399" s="85" t="s">
        <v>1309</v>
      </c>
      <c r="H399" s="85" t="s">
        <v>16</v>
      </c>
      <c r="I399" s="85" t="s">
        <v>1310</v>
      </c>
      <c r="J399" s="83">
        <v>6713413.1799999997</v>
      </c>
      <c r="K399" s="83">
        <v>4729654.09</v>
      </c>
      <c r="L399" s="87"/>
      <c r="M399" s="87"/>
      <c r="N399" s="87"/>
      <c r="O399" s="87"/>
      <c r="P399" s="87">
        <v>5706401.2000000002</v>
      </c>
      <c r="Q399" s="87">
        <v>4319792.04</v>
      </c>
      <c r="R399" s="87"/>
      <c r="S399" s="87"/>
      <c r="T399" s="87"/>
      <c r="U399" s="87"/>
      <c r="V399" s="87"/>
      <c r="W399" s="87"/>
      <c r="X399" s="87"/>
      <c r="Y399" s="87"/>
      <c r="Z399" s="87"/>
      <c r="AA399" s="87"/>
      <c r="AB399" s="87">
        <v>1007011.98</v>
      </c>
      <c r="AC399" s="88">
        <v>409862.05</v>
      </c>
    </row>
    <row r="400" spans="1:29" ht="130" x14ac:dyDescent="0.25">
      <c r="A400" s="85" t="s">
        <v>1311</v>
      </c>
      <c r="B400" s="85" t="s">
        <v>1312</v>
      </c>
      <c r="C400" s="86">
        <v>44650</v>
      </c>
      <c r="D400" s="86">
        <v>44650</v>
      </c>
      <c r="E400" s="86">
        <v>45291</v>
      </c>
      <c r="F400" s="85">
        <v>22</v>
      </c>
      <c r="G400" s="85" t="s">
        <v>1313</v>
      </c>
      <c r="H400" s="85" t="s">
        <v>16</v>
      </c>
      <c r="I400" s="85" t="s">
        <v>1314</v>
      </c>
      <c r="J400" s="83">
        <v>7489777.6900000004</v>
      </c>
      <c r="K400" s="83">
        <v>3105266</v>
      </c>
      <c r="L400" s="87"/>
      <c r="M400" s="87">
        <v>0</v>
      </c>
      <c r="N400" s="87"/>
      <c r="O400" s="87"/>
      <c r="P400" s="87">
        <v>5780000</v>
      </c>
      <c r="Q400" s="87">
        <v>2924163.37</v>
      </c>
      <c r="R400" s="87"/>
      <c r="S400" s="87"/>
      <c r="T400" s="87"/>
      <c r="U400" s="87"/>
      <c r="V400" s="87"/>
      <c r="W400" s="87"/>
      <c r="X400" s="87"/>
      <c r="Y400" s="87"/>
      <c r="Z400" s="87"/>
      <c r="AA400" s="87"/>
      <c r="AB400" s="87">
        <v>1709777.69</v>
      </c>
      <c r="AC400" s="88">
        <v>181102.63</v>
      </c>
    </row>
    <row r="401" spans="1:29" ht="130" x14ac:dyDescent="0.25">
      <c r="A401" s="85" t="s">
        <v>1315</v>
      </c>
      <c r="B401" s="85" t="s">
        <v>1316</v>
      </c>
      <c r="C401" s="86">
        <v>44649</v>
      </c>
      <c r="D401" s="86">
        <v>44649</v>
      </c>
      <c r="E401" s="86">
        <v>45291</v>
      </c>
      <c r="F401" s="85">
        <v>21</v>
      </c>
      <c r="G401" s="85" t="s">
        <v>1317</v>
      </c>
      <c r="H401" s="85" t="s">
        <v>16</v>
      </c>
      <c r="I401" s="85" t="s">
        <v>1318</v>
      </c>
      <c r="J401" s="83">
        <v>6708450</v>
      </c>
      <c r="K401" s="83">
        <v>2045447.86</v>
      </c>
      <c r="L401" s="87"/>
      <c r="M401" s="87">
        <v>0</v>
      </c>
      <c r="N401" s="87"/>
      <c r="O401" s="87"/>
      <c r="P401" s="87">
        <v>5702182.5</v>
      </c>
      <c r="Q401" s="87">
        <v>1995228.93</v>
      </c>
      <c r="R401" s="87"/>
      <c r="S401" s="87"/>
      <c r="T401" s="87"/>
      <c r="U401" s="87"/>
      <c r="V401" s="87"/>
      <c r="W401" s="87"/>
      <c r="X401" s="87"/>
      <c r="Y401" s="87"/>
      <c r="Z401" s="87"/>
      <c r="AA401" s="87"/>
      <c r="AB401" s="87">
        <v>1006267.5</v>
      </c>
      <c r="AC401" s="88">
        <v>50218.93</v>
      </c>
    </row>
    <row r="402" spans="1:29" ht="110" x14ac:dyDescent="0.25">
      <c r="A402" s="85" t="s">
        <v>1319</v>
      </c>
      <c r="B402" s="85" t="s">
        <v>1320</v>
      </c>
      <c r="C402" s="86">
        <v>44648</v>
      </c>
      <c r="D402" s="86">
        <v>44648</v>
      </c>
      <c r="E402" s="86">
        <v>45291</v>
      </c>
      <c r="F402" s="85">
        <v>22</v>
      </c>
      <c r="G402" s="85" t="s">
        <v>1321</v>
      </c>
      <c r="H402" s="85" t="s">
        <v>16</v>
      </c>
      <c r="I402" s="85" t="s">
        <v>1322</v>
      </c>
      <c r="J402" s="83">
        <v>7058823.5300000003</v>
      </c>
      <c r="K402" s="83">
        <v>6122468.3499999996</v>
      </c>
      <c r="L402" s="87"/>
      <c r="M402" s="87">
        <v>0</v>
      </c>
      <c r="N402" s="87"/>
      <c r="O402" s="87"/>
      <c r="P402" s="87">
        <v>6000000</v>
      </c>
      <c r="Q402" s="87">
        <v>5400000</v>
      </c>
      <c r="R402" s="87"/>
      <c r="S402" s="87"/>
      <c r="T402" s="87"/>
      <c r="U402" s="87"/>
      <c r="V402" s="87"/>
      <c r="W402" s="87"/>
      <c r="X402" s="87"/>
      <c r="Y402" s="87"/>
      <c r="Z402" s="87"/>
      <c r="AA402" s="87"/>
      <c r="AB402" s="87">
        <v>1058823.53</v>
      </c>
      <c r="AC402" s="88">
        <v>722468.35</v>
      </c>
    </row>
    <row r="403" spans="1:29" ht="100" x14ac:dyDescent="0.25">
      <c r="A403" s="85" t="s">
        <v>1323</v>
      </c>
      <c r="B403" s="85" t="s">
        <v>17</v>
      </c>
      <c r="C403" s="86">
        <v>43567</v>
      </c>
      <c r="D403" s="86">
        <v>43567</v>
      </c>
      <c r="E403" s="86">
        <v>45291</v>
      </c>
      <c r="F403" s="85">
        <v>57</v>
      </c>
      <c r="G403" s="85" t="s">
        <v>1324</v>
      </c>
      <c r="H403" s="85" t="s">
        <v>16</v>
      </c>
      <c r="I403" s="85" t="s">
        <v>1325</v>
      </c>
      <c r="J403" s="83">
        <v>15000000</v>
      </c>
      <c r="K403" s="83">
        <v>5430936.3399999999</v>
      </c>
      <c r="L403" s="87"/>
      <c r="M403" s="87"/>
      <c r="N403" s="87"/>
      <c r="O403" s="87"/>
      <c r="P403" s="87">
        <v>9184249</v>
      </c>
      <c r="Q403" s="87">
        <v>4456655.41</v>
      </c>
      <c r="R403" s="87"/>
      <c r="S403" s="87"/>
      <c r="T403" s="87"/>
      <c r="U403" s="87"/>
      <c r="V403" s="87"/>
      <c r="W403" s="87"/>
      <c r="X403" s="87"/>
      <c r="Y403" s="87"/>
      <c r="Z403" s="87"/>
      <c r="AA403" s="87"/>
      <c r="AB403" s="87">
        <v>5815751</v>
      </c>
      <c r="AC403" s="88">
        <v>974280.93</v>
      </c>
    </row>
    <row r="404" spans="1:29" ht="80" x14ac:dyDescent="0.25">
      <c r="A404" s="85" t="s">
        <v>1327</v>
      </c>
      <c r="B404" s="85" t="s">
        <v>1328</v>
      </c>
      <c r="C404" s="86">
        <v>42814</v>
      </c>
      <c r="D404" s="86">
        <v>42814</v>
      </c>
      <c r="E404" s="86">
        <v>45291</v>
      </c>
      <c r="F404" s="85">
        <v>82</v>
      </c>
      <c r="G404" s="85" t="s">
        <v>712</v>
      </c>
      <c r="H404" s="85" t="s">
        <v>1326</v>
      </c>
      <c r="I404" s="85" t="s">
        <v>946</v>
      </c>
      <c r="J404" s="83">
        <v>12984012.07</v>
      </c>
      <c r="K404" s="83">
        <v>11685610.859999999</v>
      </c>
      <c r="L404" s="87"/>
      <c r="M404" s="87"/>
      <c r="N404" s="87"/>
      <c r="O404" s="87"/>
      <c r="P404" s="87">
        <v>8589262.5</v>
      </c>
      <c r="Q404" s="87">
        <v>7730336.25</v>
      </c>
      <c r="R404" s="87"/>
      <c r="S404" s="87"/>
      <c r="T404" s="87"/>
      <c r="U404" s="87"/>
      <c r="V404" s="87"/>
      <c r="W404" s="87"/>
      <c r="X404" s="87"/>
      <c r="Y404" s="87"/>
      <c r="Z404" s="87"/>
      <c r="AA404" s="87"/>
      <c r="AB404" s="87">
        <v>4394749.57</v>
      </c>
      <c r="AC404" s="88">
        <v>3955274.61</v>
      </c>
    </row>
    <row r="405" spans="1:29" ht="80" x14ac:dyDescent="0.25">
      <c r="A405" s="85" t="s">
        <v>1329</v>
      </c>
      <c r="B405" s="85" t="s">
        <v>1330</v>
      </c>
      <c r="C405" s="86">
        <v>42780</v>
      </c>
      <c r="D405" s="86">
        <v>42780</v>
      </c>
      <c r="E405" s="86">
        <v>45291</v>
      </c>
      <c r="F405" s="85">
        <v>83</v>
      </c>
      <c r="G405" s="85" t="s">
        <v>1331</v>
      </c>
      <c r="H405" s="85" t="s">
        <v>1326</v>
      </c>
      <c r="I405" s="85" t="s">
        <v>959</v>
      </c>
      <c r="J405" s="83">
        <v>1998690.69</v>
      </c>
      <c r="K405" s="83">
        <v>1798821.62</v>
      </c>
      <c r="L405" s="87"/>
      <c r="M405" s="87"/>
      <c r="N405" s="87"/>
      <c r="O405" s="87"/>
      <c r="P405" s="87">
        <v>1404721.03</v>
      </c>
      <c r="Q405" s="87">
        <v>1264248.93</v>
      </c>
      <c r="R405" s="87"/>
      <c r="S405" s="87"/>
      <c r="T405" s="87"/>
      <c r="U405" s="87"/>
      <c r="V405" s="87"/>
      <c r="W405" s="87"/>
      <c r="X405" s="87"/>
      <c r="Y405" s="87"/>
      <c r="Z405" s="87"/>
      <c r="AA405" s="87"/>
      <c r="AB405" s="87">
        <v>593969.66</v>
      </c>
      <c r="AC405" s="88">
        <v>534572.68999999994</v>
      </c>
    </row>
    <row r="406" spans="1:29" ht="210" x14ac:dyDescent="0.25">
      <c r="A406" s="85" t="s">
        <v>1332</v>
      </c>
      <c r="B406" s="85" t="s">
        <v>1333</v>
      </c>
      <c r="C406" s="86">
        <v>42884</v>
      </c>
      <c r="D406" s="86">
        <v>42884</v>
      </c>
      <c r="E406" s="86">
        <v>45291</v>
      </c>
      <c r="F406" s="85">
        <v>80</v>
      </c>
      <c r="G406" s="85" t="s">
        <v>1334</v>
      </c>
      <c r="H406" s="85" t="s">
        <v>1326</v>
      </c>
      <c r="I406" s="85" t="s">
        <v>960</v>
      </c>
      <c r="J406" s="83">
        <v>1419602.68</v>
      </c>
      <c r="K406" s="83">
        <v>1286327.53</v>
      </c>
      <c r="L406" s="87"/>
      <c r="M406" s="87"/>
      <c r="N406" s="87"/>
      <c r="O406" s="87"/>
      <c r="P406" s="87">
        <v>874661.35</v>
      </c>
      <c r="Q406" s="87">
        <v>787195.22</v>
      </c>
      <c r="R406" s="87"/>
      <c r="S406" s="87"/>
      <c r="T406" s="87"/>
      <c r="U406" s="87"/>
      <c r="V406" s="87"/>
      <c r="W406" s="87"/>
      <c r="X406" s="87"/>
      <c r="Y406" s="87"/>
      <c r="Z406" s="87"/>
      <c r="AA406" s="87"/>
      <c r="AB406" s="87">
        <v>544941.32999999996</v>
      </c>
      <c r="AC406" s="88">
        <v>499132.31</v>
      </c>
    </row>
    <row r="407" spans="1:29" ht="60" x14ac:dyDescent="0.25">
      <c r="A407" s="85" t="s">
        <v>1335</v>
      </c>
      <c r="B407" s="85" t="s">
        <v>1336</v>
      </c>
      <c r="C407" s="86">
        <v>42838</v>
      </c>
      <c r="D407" s="86">
        <v>42838</v>
      </c>
      <c r="E407" s="86">
        <v>44663</v>
      </c>
      <c r="F407" s="85">
        <v>60</v>
      </c>
      <c r="G407" s="85" t="s">
        <v>1337</v>
      </c>
      <c r="H407" s="85" t="s">
        <v>1326</v>
      </c>
      <c r="I407" s="85" t="s">
        <v>1165</v>
      </c>
      <c r="J407" s="83">
        <v>1934220.96</v>
      </c>
      <c r="K407" s="83">
        <v>1705416.21</v>
      </c>
      <c r="L407" s="87"/>
      <c r="M407" s="87"/>
      <c r="N407" s="87"/>
      <c r="O407" s="87"/>
      <c r="P407" s="87">
        <v>1224776</v>
      </c>
      <c r="Q407" s="87">
        <v>1102298.3999999999</v>
      </c>
      <c r="R407" s="87"/>
      <c r="S407" s="87"/>
      <c r="T407" s="87"/>
      <c r="U407" s="87"/>
      <c r="V407" s="87"/>
      <c r="W407" s="87"/>
      <c r="X407" s="87"/>
      <c r="Y407" s="87"/>
      <c r="Z407" s="87"/>
      <c r="AA407" s="87"/>
      <c r="AB407" s="87">
        <v>709444.96</v>
      </c>
      <c r="AC407" s="88">
        <v>603117.81000000006</v>
      </c>
    </row>
    <row r="408" spans="1:29" ht="160" x14ac:dyDescent="0.25">
      <c r="A408" s="85" t="s">
        <v>1338</v>
      </c>
      <c r="B408" s="85" t="s">
        <v>1339</v>
      </c>
      <c r="C408" s="86">
        <v>42793</v>
      </c>
      <c r="D408" s="86">
        <v>42793</v>
      </c>
      <c r="E408" s="86">
        <v>45291</v>
      </c>
      <c r="F408" s="85">
        <v>83</v>
      </c>
      <c r="G408" s="85" t="s">
        <v>1340</v>
      </c>
      <c r="H408" s="85" t="s">
        <v>1326</v>
      </c>
      <c r="I408" s="85" t="s">
        <v>945</v>
      </c>
      <c r="J408" s="83">
        <v>1853473.36</v>
      </c>
      <c r="K408" s="83">
        <v>1675504.86</v>
      </c>
      <c r="L408" s="87"/>
      <c r="M408" s="87"/>
      <c r="N408" s="87"/>
      <c r="O408" s="87"/>
      <c r="P408" s="87">
        <v>1326716.23</v>
      </c>
      <c r="Q408" s="87">
        <v>1199326.3799999999</v>
      </c>
      <c r="R408" s="87"/>
      <c r="S408" s="87"/>
      <c r="T408" s="87"/>
      <c r="U408" s="87"/>
      <c r="V408" s="87"/>
      <c r="W408" s="87"/>
      <c r="X408" s="87"/>
      <c r="Y408" s="87"/>
      <c r="Z408" s="87"/>
      <c r="AA408" s="87"/>
      <c r="AB408" s="87">
        <v>526757.13</v>
      </c>
      <c r="AC408" s="88">
        <v>476178.48</v>
      </c>
    </row>
    <row r="409" spans="1:29" ht="110" x14ac:dyDescent="0.25">
      <c r="A409" s="85" t="s">
        <v>1341</v>
      </c>
      <c r="B409" s="85" t="s">
        <v>1342</v>
      </c>
      <c r="C409" s="86">
        <v>42920</v>
      </c>
      <c r="D409" s="86">
        <v>42920</v>
      </c>
      <c r="E409" s="86">
        <v>45264</v>
      </c>
      <c r="F409" s="85">
        <v>78</v>
      </c>
      <c r="G409" s="85" t="s">
        <v>1343</v>
      </c>
      <c r="H409" s="85" t="s">
        <v>1326</v>
      </c>
      <c r="I409" s="85" t="s">
        <v>1344</v>
      </c>
      <c r="J409" s="83">
        <v>799131.25</v>
      </c>
      <c r="K409" s="83">
        <v>737774.54</v>
      </c>
      <c r="L409" s="87"/>
      <c r="M409" s="87"/>
      <c r="N409" s="87"/>
      <c r="O409" s="87"/>
      <c r="P409" s="87">
        <v>556435.1</v>
      </c>
      <c r="Q409" s="87">
        <v>500791.59</v>
      </c>
      <c r="R409" s="87"/>
      <c r="S409" s="87"/>
      <c r="T409" s="87"/>
      <c r="U409" s="87"/>
      <c r="V409" s="87"/>
      <c r="W409" s="87"/>
      <c r="X409" s="87"/>
      <c r="Y409" s="87"/>
      <c r="Z409" s="87"/>
      <c r="AA409" s="87"/>
      <c r="AB409" s="87">
        <v>242696.15</v>
      </c>
      <c r="AC409" s="88">
        <v>236982.95</v>
      </c>
    </row>
    <row r="410" spans="1:29" ht="60" x14ac:dyDescent="0.25">
      <c r="A410" s="85" t="s">
        <v>1345</v>
      </c>
      <c r="B410" s="85" t="s">
        <v>1346</v>
      </c>
      <c r="C410" s="86">
        <v>42914</v>
      </c>
      <c r="D410" s="86">
        <v>42914</v>
      </c>
      <c r="E410" s="86">
        <v>45287</v>
      </c>
      <c r="F410" s="85">
        <v>78</v>
      </c>
      <c r="G410" s="85" t="s">
        <v>1347</v>
      </c>
      <c r="H410" s="85" t="s">
        <v>1326</v>
      </c>
      <c r="I410" s="85" t="s">
        <v>1015</v>
      </c>
      <c r="J410" s="83">
        <v>34400000</v>
      </c>
      <c r="K410" s="83">
        <v>30960000</v>
      </c>
      <c r="L410" s="87"/>
      <c r="M410" s="87"/>
      <c r="N410" s="87"/>
      <c r="O410" s="87"/>
      <c r="P410" s="87">
        <v>23980094.469999999</v>
      </c>
      <c r="Q410" s="87">
        <v>21582085.02</v>
      </c>
      <c r="R410" s="87"/>
      <c r="S410" s="87"/>
      <c r="T410" s="87"/>
      <c r="U410" s="87"/>
      <c r="V410" s="87"/>
      <c r="W410" s="87"/>
      <c r="X410" s="87"/>
      <c r="Y410" s="87"/>
      <c r="Z410" s="87"/>
      <c r="AA410" s="87"/>
      <c r="AB410" s="87">
        <v>10419905.529999999</v>
      </c>
      <c r="AC410" s="88">
        <v>9377914.9800000004</v>
      </c>
    </row>
    <row r="411" spans="1:29" ht="409.5" x14ac:dyDescent="0.25">
      <c r="A411" s="85" t="s">
        <v>1348</v>
      </c>
      <c r="B411" s="85" t="s">
        <v>1349</v>
      </c>
      <c r="C411" s="86">
        <v>42853</v>
      </c>
      <c r="D411" s="86">
        <v>42853</v>
      </c>
      <c r="E411" s="86">
        <v>45134</v>
      </c>
      <c r="F411" s="85">
        <v>75</v>
      </c>
      <c r="G411" s="85" t="s">
        <v>1350</v>
      </c>
      <c r="H411" s="85" t="s">
        <v>1326</v>
      </c>
      <c r="I411" s="85" t="s">
        <v>1173</v>
      </c>
      <c r="J411" s="83">
        <v>2042772.45</v>
      </c>
      <c r="K411" s="83">
        <v>1838495.21</v>
      </c>
      <c r="L411" s="87"/>
      <c r="M411" s="87"/>
      <c r="N411" s="87"/>
      <c r="O411" s="87"/>
      <c r="P411" s="87">
        <v>1581600</v>
      </c>
      <c r="Q411" s="87">
        <v>1423440</v>
      </c>
      <c r="R411" s="87"/>
      <c r="S411" s="87"/>
      <c r="T411" s="87"/>
      <c r="U411" s="87"/>
      <c r="V411" s="87"/>
      <c r="W411" s="87"/>
      <c r="X411" s="87"/>
      <c r="Y411" s="87"/>
      <c r="Z411" s="87"/>
      <c r="AA411" s="87"/>
      <c r="AB411" s="87">
        <v>461172.45</v>
      </c>
      <c r="AC411" s="88">
        <v>415055.21</v>
      </c>
    </row>
    <row r="412" spans="1:29" ht="110" x14ac:dyDescent="0.25">
      <c r="A412" s="85" t="s">
        <v>1351</v>
      </c>
      <c r="B412" s="85" t="s">
        <v>1352</v>
      </c>
      <c r="C412" s="86">
        <v>43195</v>
      </c>
      <c r="D412" s="86">
        <v>43195</v>
      </c>
      <c r="E412" s="86">
        <v>44925</v>
      </c>
      <c r="F412" s="85">
        <v>57</v>
      </c>
      <c r="G412" s="85" t="s">
        <v>1353</v>
      </c>
      <c r="H412" s="85" t="s">
        <v>1326</v>
      </c>
      <c r="I412" s="85" t="s">
        <v>1354</v>
      </c>
      <c r="J412" s="83">
        <v>3898562.36</v>
      </c>
      <c r="K412" s="83">
        <v>3511406.25</v>
      </c>
      <c r="L412" s="87"/>
      <c r="M412" s="87"/>
      <c r="N412" s="87"/>
      <c r="O412" s="87"/>
      <c r="P412" s="87">
        <v>3313778.01</v>
      </c>
      <c r="Q412" s="87">
        <v>2984725.8</v>
      </c>
      <c r="R412" s="87"/>
      <c r="S412" s="87"/>
      <c r="T412" s="87"/>
      <c r="U412" s="87"/>
      <c r="V412" s="87"/>
      <c r="W412" s="87"/>
      <c r="X412" s="87"/>
      <c r="Y412" s="87"/>
      <c r="Z412" s="87"/>
      <c r="AA412" s="87"/>
      <c r="AB412" s="87">
        <v>584784.35</v>
      </c>
      <c r="AC412" s="88">
        <v>526680.44999999995</v>
      </c>
    </row>
    <row r="413" spans="1:29" ht="409.5" x14ac:dyDescent="0.25">
      <c r="A413" s="85" t="s">
        <v>1355</v>
      </c>
      <c r="B413" s="85" t="s">
        <v>1356</v>
      </c>
      <c r="C413" s="86">
        <v>43251</v>
      </c>
      <c r="D413" s="86">
        <v>43251</v>
      </c>
      <c r="E413" s="86">
        <v>45260</v>
      </c>
      <c r="F413" s="85">
        <v>66</v>
      </c>
      <c r="G413" s="85" t="s">
        <v>1357</v>
      </c>
      <c r="H413" s="85" t="s">
        <v>1326</v>
      </c>
      <c r="I413" s="85" t="s">
        <v>1358</v>
      </c>
      <c r="J413" s="83">
        <v>5029432.22</v>
      </c>
      <c r="K413" s="83">
        <v>4526489</v>
      </c>
      <c r="L413" s="87"/>
      <c r="M413" s="87"/>
      <c r="N413" s="87"/>
      <c r="O413" s="87"/>
      <c r="P413" s="87">
        <v>3130056.98</v>
      </c>
      <c r="Q413" s="87">
        <v>2817051.28</v>
      </c>
      <c r="R413" s="87"/>
      <c r="S413" s="87"/>
      <c r="T413" s="87"/>
      <c r="U413" s="87"/>
      <c r="V413" s="87"/>
      <c r="W413" s="87"/>
      <c r="X413" s="87"/>
      <c r="Y413" s="87"/>
      <c r="Z413" s="87"/>
      <c r="AA413" s="87"/>
      <c r="AB413" s="87">
        <v>1899375.24</v>
      </c>
      <c r="AC413" s="88">
        <v>1709437.72</v>
      </c>
    </row>
    <row r="414" spans="1:29" ht="270" x14ac:dyDescent="0.25">
      <c r="A414" s="85" t="s">
        <v>1359</v>
      </c>
      <c r="B414" s="85" t="s">
        <v>1360</v>
      </c>
      <c r="C414" s="86">
        <v>43088</v>
      </c>
      <c r="D414" s="86">
        <v>43088</v>
      </c>
      <c r="E414" s="86">
        <v>45278</v>
      </c>
      <c r="F414" s="85">
        <v>72</v>
      </c>
      <c r="G414" s="85" t="s">
        <v>1361</v>
      </c>
      <c r="H414" s="85" t="s">
        <v>1326</v>
      </c>
      <c r="I414" s="85" t="s">
        <v>1362</v>
      </c>
      <c r="J414" s="83">
        <v>2707200</v>
      </c>
      <c r="K414" s="83">
        <v>2436479.62</v>
      </c>
      <c r="L414" s="87"/>
      <c r="M414" s="87"/>
      <c r="N414" s="87"/>
      <c r="O414" s="87"/>
      <c r="P414" s="87">
        <v>1947021</v>
      </c>
      <c r="Q414" s="87">
        <v>1752316.13</v>
      </c>
      <c r="R414" s="87"/>
      <c r="S414" s="87"/>
      <c r="T414" s="87"/>
      <c r="U414" s="87"/>
      <c r="V414" s="87"/>
      <c r="W414" s="87"/>
      <c r="X414" s="87"/>
      <c r="Y414" s="87"/>
      <c r="Z414" s="87"/>
      <c r="AA414" s="87"/>
      <c r="AB414" s="87">
        <v>760179</v>
      </c>
      <c r="AC414" s="88">
        <v>684163.49</v>
      </c>
    </row>
    <row r="415" spans="1:29" ht="330" x14ac:dyDescent="0.25">
      <c r="A415" s="85" t="s">
        <v>1363</v>
      </c>
      <c r="B415" s="85" t="s">
        <v>1364</v>
      </c>
      <c r="C415" s="86">
        <v>43075</v>
      </c>
      <c r="D415" s="86">
        <v>43075</v>
      </c>
      <c r="E415" s="86">
        <v>45291</v>
      </c>
      <c r="F415" s="85">
        <v>73</v>
      </c>
      <c r="G415" s="85" t="s">
        <v>1365</v>
      </c>
      <c r="H415" s="85" t="s">
        <v>1326</v>
      </c>
      <c r="I415" s="85" t="s">
        <v>1366</v>
      </c>
      <c r="J415" s="83">
        <v>1221029</v>
      </c>
      <c r="K415" s="83">
        <v>1098926.1000000001</v>
      </c>
      <c r="L415" s="87"/>
      <c r="M415" s="87"/>
      <c r="N415" s="87"/>
      <c r="O415" s="87"/>
      <c r="P415" s="87">
        <v>895377</v>
      </c>
      <c r="Q415" s="87">
        <v>805839.3</v>
      </c>
      <c r="R415" s="87"/>
      <c r="S415" s="87"/>
      <c r="T415" s="87"/>
      <c r="U415" s="87"/>
      <c r="V415" s="87"/>
      <c r="W415" s="87"/>
      <c r="X415" s="87"/>
      <c r="Y415" s="87"/>
      <c r="Z415" s="87"/>
      <c r="AA415" s="87"/>
      <c r="AB415" s="87">
        <v>325652</v>
      </c>
      <c r="AC415" s="88">
        <v>293086.8</v>
      </c>
    </row>
    <row r="416" spans="1:29" ht="70" x14ac:dyDescent="0.25">
      <c r="A416" s="85" t="s">
        <v>1367</v>
      </c>
      <c r="B416" s="85" t="s">
        <v>1368</v>
      </c>
      <c r="C416" s="86">
        <v>43199</v>
      </c>
      <c r="D416" s="86">
        <v>43199</v>
      </c>
      <c r="E416" s="86">
        <v>45291</v>
      </c>
      <c r="F416" s="85">
        <v>69</v>
      </c>
      <c r="G416" s="85" t="s">
        <v>1369</v>
      </c>
      <c r="H416" s="85" t="s">
        <v>1326</v>
      </c>
      <c r="I416" s="85" t="s">
        <v>1370</v>
      </c>
      <c r="J416" s="83">
        <v>1395454.82</v>
      </c>
      <c r="K416" s="83">
        <v>1241265.53</v>
      </c>
      <c r="L416" s="87"/>
      <c r="M416" s="87"/>
      <c r="N416" s="87"/>
      <c r="O416" s="87"/>
      <c r="P416" s="87">
        <v>1077423</v>
      </c>
      <c r="Q416" s="87">
        <v>969680.7</v>
      </c>
      <c r="R416" s="87"/>
      <c r="S416" s="87"/>
      <c r="T416" s="87"/>
      <c r="U416" s="87"/>
      <c r="V416" s="87"/>
      <c r="W416" s="87"/>
      <c r="X416" s="87"/>
      <c r="Y416" s="87"/>
      <c r="Z416" s="87"/>
      <c r="AA416" s="87"/>
      <c r="AB416" s="87">
        <v>318031.82</v>
      </c>
      <c r="AC416" s="88">
        <v>271584.83</v>
      </c>
    </row>
    <row r="417" spans="1:29" ht="409.5" x14ac:dyDescent="0.25">
      <c r="A417" s="85" t="s">
        <v>1371</v>
      </c>
      <c r="B417" s="85" t="s">
        <v>1372</v>
      </c>
      <c r="C417" s="86">
        <v>43111</v>
      </c>
      <c r="D417" s="86">
        <v>43111</v>
      </c>
      <c r="E417" s="86">
        <v>45291</v>
      </c>
      <c r="F417" s="85">
        <v>72</v>
      </c>
      <c r="G417" s="85" t="s">
        <v>1373</v>
      </c>
      <c r="H417" s="85" t="s">
        <v>1326</v>
      </c>
      <c r="I417" s="85" t="s">
        <v>1374</v>
      </c>
      <c r="J417" s="83">
        <v>2066448.93</v>
      </c>
      <c r="K417" s="83">
        <v>1859804.04</v>
      </c>
      <c r="L417" s="87"/>
      <c r="M417" s="87"/>
      <c r="N417" s="87"/>
      <c r="O417" s="87"/>
      <c r="P417" s="87">
        <v>1551470</v>
      </c>
      <c r="Q417" s="87">
        <v>1396323</v>
      </c>
      <c r="R417" s="87"/>
      <c r="S417" s="87"/>
      <c r="T417" s="87"/>
      <c r="U417" s="87"/>
      <c r="V417" s="87"/>
      <c r="W417" s="87"/>
      <c r="X417" s="87"/>
      <c r="Y417" s="87"/>
      <c r="Z417" s="87"/>
      <c r="AA417" s="87"/>
      <c r="AB417" s="87">
        <v>514978.93</v>
      </c>
      <c r="AC417" s="88">
        <v>463481.04</v>
      </c>
    </row>
    <row r="418" spans="1:29" ht="190" x14ac:dyDescent="0.25">
      <c r="A418" s="85" t="s">
        <v>1375</v>
      </c>
      <c r="B418" s="85" t="s">
        <v>1376</v>
      </c>
      <c r="C418" s="86">
        <v>43067</v>
      </c>
      <c r="D418" s="86">
        <v>43067</v>
      </c>
      <c r="E418" s="86">
        <v>45291</v>
      </c>
      <c r="F418" s="85">
        <v>74</v>
      </c>
      <c r="G418" s="85" t="s">
        <v>1377</v>
      </c>
      <c r="H418" s="85" t="s">
        <v>1326</v>
      </c>
      <c r="I418" s="85" t="s">
        <v>1378</v>
      </c>
      <c r="J418" s="83">
        <v>2378894.91</v>
      </c>
      <c r="K418" s="83">
        <v>2131131.77</v>
      </c>
      <c r="L418" s="87"/>
      <c r="M418" s="87"/>
      <c r="N418" s="87"/>
      <c r="O418" s="87"/>
      <c r="P418" s="87">
        <v>1874760</v>
      </c>
      <c r="Q418" s="87">
        <v>1687284</v>
      </c>
      <c r="R418" s="87"/>
      <c r="S418" s="87"/>
      <c r="T418" s="87"/>
      <c r="U418" s="87"/>
      <c r="V418" s="87"/>
      <c r="W418" s="87"/>
      <c r="X418" s="87"/>
      <c r="Y418" s="87"/>
      <c r="Z418" s="87"/>
      <c r="AA418" s="87"/>
      <c r="AB418" s="87">
        <v>504134.91</v>
      </c>
      <c r="AC418" s="88">
        <v>443847.77</v>
      </c>
    </row>
    <row r="419" spans="1:29" ht="360" x14ac:dyDescent="0.25">
      <c r="A419" s="85" t="s">
        <v>1379</v>
      </c>
      <c r="B419" s="85" t="s">
        <v>1380</v>
      </c>
      <c r="C419" s="86">
        <v>43084</v>
      </c>
      <c r="D419" s="86">
        <v>43084</v>
      </c>
      <c r="E419" s="86">
        <v>45274</v>
      </c>
      <c r="F419" s="85">
        <v>72</v>
      </c>
      <c r="G419" s="85" t="s">
        <v>1381</v>
      </c>
      <c r="H419" s="85" t="s">
        <v>1326</v>
      </c>
      <c r="I419" s="85" t="s">
        <v>1382</v>
      </c>
      <c r="J419" s="83">
        <v>3602535.47</v>
      </c>
      <c r="K419" s="83">
        <v>3854231.92</v>
      </c>
      <c r="L419" s="87"/>
      <c r="M419" s="87"/>
      <c r="N419" s="87"/>
      <c r="O419" s="87"/>
      <c r="P419" s="87">
        <v>2703702.87</v>
      </c>
      <c r="Q419" s="87">
        <v>3045282.58</v>
      </c>
      <c r="R419" s="87"/>
      <c r="S419" s="87"/>
      <c r="T419" s="87"/>
      <c r="U419" s="87"/>
      <c r="V419" s="87"/>
      <c r="W419" s="87"/>
      <c r="X419" s="87"/>
      <c r="Y419" s="87"/>
      <c r="Z419" s="87"/>
      <c r="AA419" s="87"/>
      <c r="AB419" s="87">
        <v>898832.6</v>
      </c>
      <c r="AC419" s="88">
        <v>808949.34</v>
      </c>
    </row>
    <row r="420" spans="1:29" ht="130" x14ac:dyDescent="0.25">
      <c r="A420" s="85" t="s">
        <v>1383</v>
      </c>
      <c r="B420" s="85" t="s">
        <v>1384</v>
      </c>
      <c r="C420" s="86">
        <v>43171</v>
      </c>
      <c r="D420" s="86">
        <v>43171</v>
      </c>
      <c r="E420" s="86">
        <v>45180</v>
      </c>
      <c r="F420" s="85">
        <v>66</v>
      </c>
      <c r="G420" s="85" t="s">
        <v>1385</v>
      </c>
      <c r="H420" s="85" t="s">
        <v>1326</v>
      </c>
      <c r="I420" s="85" t="s">
        <v>1386</v>
      </c>
      <c r="J420" s="83">
        <v>274758.8</v>
      </c>
      <c r="K420" s="83">
        <v>208762.51</v>
      </c>
      <c r="L420" s="87"/>
      <c r="M420" s="87"/>
      <c r="N420" s="87"/>
      <c r="O420" s="87"/>
      <c r="P420" s="87">
        <v>141602.88</v>
      </c>
      <c r="Q420" s="87">
        <v>127442.59</v>
      </c>
      <c r="R420" s="87"/>
      <c r="S420" s="87"/>
      <c r="T420" s="87"/>
      <c r="U420" s="87"/>
      <c r="V420" s="87"/>
      <c r="W420" s="87"/>
      <c r="X420" s="87"/>
      <c r="Y420" s="87"/>
      <c r="Z420" s="87"/>
      <c r="AA420" s="87"/>
      <c r="AB420" s="87">
        <v>133155.92000000001</v>
      </c>
      <c r="AC420" s="88">
        <v>81319.92</v>
      </c>
    </row>
    <row r="421" spans="1:29" ht="409.5" x14ac:dyDescent="0.25">
      <c r="A421" s="85" t="s">
        <v>1387</v>
      </c>
      <c r="B421" s="85" t="s">
        <v>1388</v>
      </c>
      <c r="C421" s="86">
        <v>43201</v>
      </c>
      <c r="D421" s="86">
        <v>43201</v>
      </c>
      <c r="E421" s="86">
        <v>45291</v>
      </c>
      <c r="F421" s="85">
        <v>69</v>
      </c>
      <c r="G421" s="85" t="s">
        <v>1389</v>
      </c>
      <c r="H421" s="85" t="s">
        <v>1326</v>
      </c>
      <c r="I421" s="85" t="s">
        <v>1390</v>
      </c>
      <c r="J421" s="83">
        <v>370515</v>
      </c>
      <c r="K421" s="83">
        <v>333463.5</v>
      </c>
      <c r="L421" s="87"/>
      <c r="M421" s="87"/>
      <c r="N421" s="87"/>
      <c r="O421" s="87"/>
      <c r="P421" s="87">
        <v>231065</v>
      </c>
      <c r="Q421" s="87">
        <v>207958.5</v>
      </c>
      <c r="R421" s="87"/>
      <c r="S421" s="87"/>
      <c r="T421" s="87"/>
      <c r="U421" s="87"/>
      <c r="V421" s="87"/>
      <c r="W421" s="87"/>
      <c r="X421" s="87"/>
      <c r="Y421" s="87"/>
      <c r="Z421" s="87"/>
      <c r="AA421" s="87"/>
      <c r="AB421" s="87">
        <v>139450</v>
      </c>
      <c r="AC421" s="88">
        <v>125505</v>
      </c>
    </row>
    <row r="422" spans="1:29" ht="409.5" x14ac:dyDescent="0.25">
      <c r="A422" s="85" t="s">
        <v>75</v>
      </c>
      <c r="B422" s="85" t="s">
        <v>1391</v>
      </c>
      <c r="C422" s="86">
        <v>43068</v>
      </c>
      <c r="D422" s="86">
        <v>43068</v>
      </c>
      <c r="E422" s="86">
        <v>45291</v>
      </c>
      <c r="F422" s="85">
        <v>74</v>
      </c>
      <c r="G422" s="85" t="s">
        <v>1392</v>
      </c>
      <c r="H422" s="85" t="s">
        <v>1326</v>
      </c>
      <c r="I422" s="85" t="s">
        <v>1393</v>
      </c>
      <c r="J422" s="83">
        <v>5983606.9299999997</v>
      </c>
      <c r="K422" s="83">
        <v>5385246.2400000002</v>
      </c>
      <c r="L422" s="87"/>
      <c r="M422" s="87"/>
      <c r="N422" s="87"/>
      <c r="O422" s="87"/>
      <c r="P422" s="87">
        <v>4593281.1399999997</v>
      </c>
      <c r="Q422" s="87">
        <v>4133953.03</v>
      </c>
      <c r="R422" s="87"/>
      <c r="S422" s="87"/>
      <c r="T422" s="87"/>
      <c r="U422" s="87"/>
      <c r="V422" s="87"/>
      <c r="W422" s="87"/>
      <c r="X422" s="87"/>
      <c r="Y422" s="87"/>
      <c r="Z422" s="87"/>
      <c r="AA422" s="87"/>
      <c r="AB422" s="87">
        <v>1390325.79</v>
      </c>
      <c r="AC422" s="88">
        <v>1251293.21</v>
      </c>
    </row>
    <row r="423" spans="1:29" ht="80" x14ac:dyDescent="0.25">
      <c r="A423" s="85" t="s">
        <v>1394</v>
      </c>
      <c r="B423" s="85" t="s">
        <v>1395</v>
      </c>
      <c r="C423" s="86">
        <v>43245</v>
      </c>
      <c r="D423" s="86">
        <v>43245</v>
      </c>
      <c r="E423" s="86">
        <v>45291</v>
      </c>
      <c r="F423" s="85">
        <v>68</v>
      </c>
      <c r="G423" s="85" t="s">
        <v>1396</v>
      </c>
      <c r="H423" s="85" t="s">
        <v>1326</v>
      </c>
      <c r="I423" s="85" t="s">
        <v>1397</v>
      </c>
      <c r="J423" s="83">
        <v>2722259.48</v>
      </c>
      <c r="K423" s="83">
        <v>2450033.5299999998</v>
      </c>
      <c r="L423" s="87"/>
      <c r="M423" s="87"/>
      <c r="N423" s="87"/>
      <c r="O423" s="87"/>
      <c r="P423" s="87">
        <v>1752710</v>
      </c>
      <c r="Q423" s="87">
        <v>1577439</v>
      </c>
      <c r="R423" s="87"/>
      <c r="S423" s="87"/>
      <c r="T423" s="87"/>
      <c r="U423" s="87"/>
      <c r="V423" s="87"/>
      <c r="W423" s="87"/>
      <c r="X423" s="87"/>
      <c r="Y423" s="87"/>
      <c r="Z423" s="87"/>
      <c r="AA423" s="87"/>
      <c r="AB423" s="87">
        <v>969549.48</v>
      </c>
      <c r="AC423" s="88">
        <v>872594.53</v>
      </c>
    </row>
    <row r="424" spans="1:29" ht="409.5" x14ac:dyDescent="0.25">
      <c r="A424" s="85" t="s">
        <v>1398</v>
      </c>
      <c r="B424" s="85" t="s">
        <v>1399</v>
      </c>
      <c r="C424" s="86">
        <v>43353</v>
      </c>
      <c r="D424" s="86">
        <v>43353</v>
      </c>
      <c r="E424" s="86">
        <v>45291</v>
      </c>
      <c r="F424" s="85">
        <v>64</v>
      </c>
      <c r="G424" s="85" t="s">
        <v>1400</v>
      </c>
      <c r="H424" s="85" t="s">
        <v>1326</v>
      </c>
      <c r="I424" s="85" t="s">
        <v>1401</v>
      </c>
      <c r="J424" s="83">
        <v>618228.81999999995</v>
      </c>
      <c r="K424" s="83">
        <v>556405.93999999994</v>
      </c>
      <c r="L424" s="87"/>
      <c r="M424" s="87"/>
      <c r="N424" s="87"/>
      <c r="O424" s="87"/>
      <c r="P424" s="87">
        <v>427371.17</v>
      </c>
      <c r="Q424" s="87">
        <v>384634.05</v>
      </c>
      <c r="R424" s="87"/>
      <c r="S424" s="87"/>
      <c r="T424" s="87"/>
      <c r="U424" s="87"/>
      <c r="V424" s="87"/>
      <c r="W424" s="87"/>
      <c r="X424" s="87"/>
      <c r="Y424" s="87"/>
      <c r="Z424" s="87"/>
      <c r="AA424" s="87"/>
      <c r="AB424" s="87">
        <v>190857.65</v>
      </c>
      <c r="AC424" s="88">
        <v>171771.89</v>
      </c>
    </row>
    <row r="425" spans="1:29" ht="80" x14ac:dyDescent="0.25">
      <c r="A425" s="85" t="s">
        <v>1402</v>
      </c>
      <c r="B425" s="85" t="s">
        <v>1403</v>
      </c>
      <c r="C425" s="86">
        <v>43217</v>
      </c>
      <c r="D425" s="86">
        <v>43217</v>
      </c>
      <c r="E425" s="86">
        <v>45291</v>
      </c>
      <c r="F425" s="85">
        <v>69</v>
      </c>
      <c r="G425" s="85" t="s">
        <v>1142</v>
      </c>
      <c r="H425" s="85" t="s">
        <v>1326</v>
      </c>
      <c r="I425" s="85" t="s">
        <v>958</v>
      </c>
      <c r="J425" s="83">
        <v>2604218.83</v>
      </c>
      <c r="K425" s="83">
        <v>2343809.9500000002</v>
      </c>
      <c r="L425" s="87"/>
      <c r="M425" s="87"/>
      <c r="N425" s="87"/>
      <c r="O425" s="87"/>
      <c r="P425" s="87">
        <v>1775050</v>
      </c>
      <c r="Q425" s="87">
        <v>1597545</v>
      </c>
      <c r="R425" s="87"/>
      <c r="S425" s="87"/>
      <c r="T425" s="87"/>
      <c r="U425" s="87"/>
      <c r="V425" s="87"/>
      <c r="W425" s="87"/>
      <c r="X425" s="87"/>
      <c r="Y425" s="87"/>
      <c r="Z425" s="87"/>
      <c r="AA425" s="87"/>
      <c r="AB425" s="87">
        <v>829168.83</v>
      </c>
      <c r="AC425" s="88">
        <v>746264.95</v>
      </c>
    </row>
    <row r="426" spans="1:29" ht="50" x14ac:dyDescent="0.25">
      <c r="A426" s="85" t="s">
        <v>1404</v>
      </c>
      <c r="B426" s="85" t="s">
        <v>1405</v>
      </c>
      <c r="C426" s="86">
        <v>43313</v>
      </c>
      <c r="D426" s="86">
        <v>43313</v>
      </c>
      <c r="E426" s="86">
        <v>45291</v>
      </c>
      <c r="F426" s="85">
        <v>66</v>
      </c>
      <c r="G426" s="85" t="s">
        <v>1268</v>
      </c>
      <c r="H426" s="85" t="s">
        <v>1326</v>
      </c>
      <c r="I426" s="85" t="s">
        <v>1406</v>
      </c>
      <c r="J426" s="83">
        <v>15565247.34</v>
      </c>
      <c r="K426" s="83">
        <v>14008702.029999999</v>
      </c>
      <c r="L426" s="87"/>
      <c r="M426" s="87"/>
      <c r="N426" s="87"/>
      <c r="O426" s="87"/>
      <c r="P426" s="87">
        <v>9929050.6899999995</v>
      </c>
      <c r="Q426" s="87">
        <v>8936145.6199999992</v>
      </c>
      <c r="R426" s="87"/>
      <c r="S426" s="87"/>
      <c r="T426" s="87"/>
      <c r="U426" s="87"/>
      <c r="V426" s="87"/>
      <c r="W426" s="87"/>
      <c r="X426" s="87"/>
      <c r="Y426" s="87"/>
      <c r="Z426" s="87"/>
      <c r="AA426" s="87"/>
      <c r="AB426" s="87">
        <v>5636196.6500000004</v>
      </c>
      <c r="AC426" s="88">
        <v>5072556.41</v>
      </c>
    </row>
    <row r="427" spans="1:29" ht="50" x14ac:dyDescent="0.25">
      <c r="A427" s="85" t="s">
        <v>1407</v>
      </c>
      <c r="B427" s="85" t="s">
        <v>1408</v>
      </c>
      <c r="C427" s="86">
        <v>44273</v>
      </c>
      <c r="D427" s="86">
        <v>44273</v>
      </c>
      <c r="E427" s="86">
        <v>45291</v>
      </c>
      <c r="F427" s="85">
        <v>33</v>
      </c>
      <c r="G427" s="85" t="s">
        <v>1268</v>
      </c>
      <c r="H427" s="85" t="s">
        <v>1326</v>
      </c>
      <c r="I427" s="85" t="s">
        <v>1406</v>
      </c>
      <c r="J427" s="83">
        <v>3648256</v>
      </c>
      <c r="K427" s="83">
        <v>1784516.16</v>
      </c>
      <c r="L427" s="87"/>
      <c r="M427" s="87"/>
      <c r="N427" s="87"/>
      <c r="O427" s="87"/>
      <c r="P427" s="87">
        <v>1620000</v>
      </c>
      <c r="Q427" s="87">
        <v>792325.18</v>
      </c>
      <c r="R427" s="87"/>
      <c r="S427" s="87"/>
      <c r="T427" s="87"/>
      <c r="U427" s="87"/>
      <c r="V427" s="87"/>
      <c r="W427" s="87"/>
      <c r="X427" s="87"/>
      <c r="Y427" s="87"/>
      <c r="Z427" s="87"/>
      <c r="AA427" s="87"/>
      <c r="AB427" s="87">
        <v>2028256</v>
      </c>
      <c r="AC427" s="88">
        <v>992190.98</v>
      </c>
    </row>
    <row r="428" spans="1:29" ht="120" x14ac:dyDescent="0.25">
      <c r="A428" s="85" t="s">
        <v>1409</v>
      </c>
      <c r="B428" s="85" t="s">
        <v>1410</v>
      </c>
      <c r="C428" s="86">
        <v>42677</v>
      </c>
      <c r="D428" s="86">
        <v>42677</v>
      </c>
      <c r="E428" s="86">
        <v>45291</v>
      </c>
      <c r="F428" s="85">
        <v>86</v>
      </c>
      <c r="G428" s="85" t="s">
        <v>111</v>
      </c>
      <c r="H428" s="85" t="s">
        <v>1411</v>
      </c>
      <c r="I428" s="85" t="s">
        <v>1412</v>
      </c>
      <c r="J428" s="83">
        <v>10258940.5</v>
      </c>
      <c r="K428" s="83">
        <v>10098817.640000001</v>
      </c>
      <c r="L428" s="87"/>
      <c r="M428" s="87"/>
      <c r="N428" s="87"/>
      <c r="O428" s="87"/>
      <c r="P428" s="87">
        <v>8720098.6199999992</v>
      </c>
      <c r="Q428" s="87">
        <v>8583994.9800000004</v>
      </c>
      <c r="R428" s="87"/>
      <c r="S428" s="87"/>
      <c r="T428" s="87">
        <v>1538841.88</v>
      </c>
      <c r="U428" s="87">
        <v>1514822.66</v>
      </c>
      <c r="V428" s="87"/>
      <c r="W428" s="87"/>
      <c r="X428" s="87"/>
      <c r="Y428" s="87"/>
      <c r="Z428" s="87"/>
      <c r="AA428" s="87"/>
      <c r="AB428" s="87"/>
      <c r="AC428" s="88"/>
    </row>
    <row r="429" spans="1:29" ht="110" x14ac:dyDescent="0.25">
      <c r="A429" s="85" t="s">
        <v>1413</v>
      </c>
      <c r="B429" s="85" t="s">
        <v>1414</v>
      </c>
      <c r="C429" s="86">
        <v>43097</v>
      </c>
      <c r="D429" s="86">
        <v>43097</v>
      </c>
      <c r="E429" s="86">
        <v>45289</v>
      </c>
      <c r="F429" s="85">
        <v>72</v>
      </c>
      <c r="G429" s="85" t="s">
        <v>111</v>
      </c>
      <c r="H429" s="85" t="s">
        <v>1411</v>
      </c>
      <c r="I429" s="85" t="s">
        <v>1415</v>
      </c>
      <c r="J429" s="83">
        <v>6949151.9699999997</v>
      </c>
      <c r="K429" s="83">
        <v>6789647.6299999999</v>
      </c>
      <c r="L429" s="87"/>
      <c r="M429" s="87"/>
      <c r="N429" s="87"/>
      <c r="O429" s="87"/>
      <c r="P429" s="87">
        <v>5906779.1799999997</v>
      </c>
      <c r="Q429" s="87">
        <v>5771200.4900000002</v>
      </c>
      <c r="R429" s="87"/>
      <c r="S429" s="87"/>
      <c r="T429" s="87">
        <v>1042372.79</v>
      </c>
      <c r="U429" s="87">
        <v>1018447.14</v>
      </c>
      <c r="V429" s="87"/>
      <c r="W429" s="87"/>
      <c r="X429" s="87"/>
      <c r="Y429" s="87"/>
      <c r="Z429" s="87"/>
      <c r="AA429" s="87"/>
      <c r="AB429" s="87"/>
      <c r="AC429" s="88"/>
    </row>
    <row r="430" spans="1:29" ht="180" x14ac:dyDescent="0.25">
      <c r="A430" s="85" t="s">
        <v>1416</v>
      </c>
      <c r="B430" s="85" t="s">
        <v>1417</v>
      </c>
      <c r="C430" s="86">
        <v>43069</v>
      </c>
      <c r="D430" s="86">
        <v>43069</v>
      </c>
      <c r="E430" s="86">
        <v>45259</v>
      </c>
      <c r="F430" s="85">
        <v>72</v>
      </c>
      <c r="G430" s="85" t="s">
        <v>111</v>
      </c>
      <c r="H430" s="85" t="s">
        <v>1411</v>
      </c>
      <c r="I430" s="85" t="s">
        <v>1418</v>
      </c>
      <c r="J430" s="83">
        <v>8816402.2699999996</v>
      </c>
      <c r="K430" s="83">
        <v>7085133.4699999997</v>
      </c>
      <c r="L430" s="87"/>
      <c r="M430" s="87"/>
      <c r="N430" s="87"/>
      <c r="O430" s="87"/>
      <c r="P430" s="87">
        <v>7406711.75</v>
      </c>
      <c r="Q430" s="87">
        <v>5977135.7599999998</v>
      </c>
      <c r="R430" s="87"/>
      <c r="S430" s="87"/>
      <c r="T430" s="87">
        <v>1006529.28</v>
      </c>
      <c r="U430" s="87">
        <v>898963.84</v>
      </c>
      <c r="V430" s="87"/>
      <c r="W430" s="87"/>
      <c r="X430" s="87"/>
      <c r="Y430" s="87"/>
      <c r="Z430" s="87"/>
      <c r="AA430" s="87"/>
      <c r="AB430" s="87">
        <v>403161.24</v>
      </c>
      <c r="AC430" s="88">
        <v>209033.87</v>
      </c>
    </row>
    <row r="431" spans="1:29" ht="120" x14ac:dyDescent="0.25">
      <c r="A431" s="85" t="s">
        <v>1419</v>
      </c>
      <c r="B431" s="85" t="s">
        <v>1420</v>
      </c>
      <c r="C431" s="86">
        <v>43448</v>
      </c>
      <c r="D431" s="86">
        <v>43448</v>
      </c>
      <c r="E431" s="86">
        <v>45090</v>
      </c>
      <c r="F431" s="85">
        <v>54</v>
      </c>
      <c r="G431" s="85" t="s">
        <v>111</v>
      </c>
      <c r="H431" s="85" t="s">
        <v>1411</v>
      </c>
      <c r="I431" s="85" t="s">
        <v>1415</v>
      </c>
      <c r="J431" s="83">
        <v>3350000</v>
      </c>
      <c r="K431" s="83">
        <v>3291925.83</v>
      </c>
      <c r="L431" s="87"/>
      <c r="M431" s="87"/>
      <c r="N431" s="87"/>
      <c r="O431" s="87"/>
      <c r="P431" s="87">
        <v>2847500</v>
      </c>
      <c r="Q431" s="87">
        <v>2798136.96</v>
      </c>
      <c r="R431" s="87"/>
      <c r="S431" s="87"/>
      <c r="T431" s="87">
        <v>502500</v>
      </c>
      <c r="U431" s="87">
        <v>493788.87</v>
      </c>
      <c r="V431" s="87"/>
      <c r="W431" s="87"/>
      <c r="X431" s="87"/>
      <c r="Y431" s="87"/>
      <c r="Z431" s="87"/>
      <c r="AA431" s="87"/>
      <c r="AB431" s="87"/>
      <c r="AC431" s="88"/>
    </row>
    <row r="432" spans="1:29" ht="110" x14ac:dyDescent="0.25">
      <c r="A432" s="85" t="s">
        <v>1421</v>
      </c>
      <c r="B432" s="85" t="s">
        <v>1422</v>
      </c>
      <c r="C432" s="86">
        <v>44257</v>
      </c>
      <c r="D432" s="86">
        <v>44257</v>
      </c>
      <c r="E432" s="86">
        <v>45291</v>
      </c>
      <c r="F432" s="85">
        <v>34</v>
      </c>
      <c r="G432" s="85" t="s">
        <v>111</v>
      </c>
      <c r="H432" s="85" t="s">
        <v>1411</v>
      </c>
      <c r="I432" s="85" t="s">
        <v>1415</v>
      </c>
      <c r="J432" s="83">
        <v>1569289</v>
      </c>
      <c r="K432" s="83">
        <v>560319.53</v>
      </c>
      <c r="L432" s="87"/>
      <c r="M432" s="87"/>
      <c r="N432" s="87"/>
      <c r="O432" s="87"/>
      <c r="P432" s="87">
        <v>1333895</v>
      </c>
      <c r="Q432" s="87">
        <v>476271.59</v>
      </c>
      <c r="R432" s="87"/>
      <c r="S432" s="87"/>
      <c r="T432" s="87">
        <v>235394</v>
      </c>
      <c r="U432" s="87">
        <v>84047.94</v>
      </c>
      <c r="V432" s="87"/>
      <c r="W432" s="87"/>
      <c r="X432" s="87"/>
      <c r="Y432" s="87"/>
      <c r="Z432" s="87"/>
      <c r="AA432" s="87"/>
      <c r="AB432" s="87"/>
      <c r="AC432" s="88"/>
    </row>
    <row r="433" spans="1:29" ht="150" x14ac:dyDescent="0.25">
      <c r="A433" s="85" t="s">
        <v>1423</v>
      </c>
      <c r="B433" s="85" t="s">
        <v>1424</v>
      </c>
      <c r="C433" s="86">
        <v>44244</v>
      </c>
      <c r="D433" s="86">
        <v>44244</v>
      </c>
      <c r="E433" s="86">
        <v>45276</v>
      </c>
      <c r="F433" s="85">
        <v>34</v>
      </c>
      <c r="G433" s="85" t="s">
        <v>111</v>
      </c>
      <c r="H433" s="85" t="s">
        <v>1425</v>
      </c>
      <c r="I433" s="85" t="s">
        <v>1412</v>
      </c>
      <c r="J433" s="83">
        <v>3529411</v>
      </c>
      <c r="K433" s="83">
        <v>1999964.32</v>
      </c>
      <c r="L433" s="87"/>
      <c r="M433" s="87"/>
      <c r="N433" s="87"/>
      <c r="O433" s="87"/>
      <c r="P433" s="87">
        <v>3000000</v>
      </c>
      <c r="Q433" s="87">
        <v>1699969.68</v>
      </c>
      <c r="R433" s="87"/>
      <c r="S433" s="87"/>
      <c r="T433" s="87">
        <v>529411</v>
      </c>
      <c r="U433" s="87">
        <v>299994.64</v>
      </c>
      <c r="V433" s="87"/>
      <c r="W433" s="87"/>
      <c r="X433" s="87"/>
      <c r="Y433" s="87"/>
      <c r="Z433" s="87"/>
      <c r="AA433" s="87"/>
      <c r="AB433" s="87"/>
      <c r="AC433" s="88"/>
    </row>
    <row r="434" spans="1:29" ht="409.5" x14ac:dyDescent="0.25">
      <c r="A434" s="85" t="s">
        <v>1426</v>
      </c>
      <c r="B434" s="85" t="s">
        <v>1427</v>
      </c>
      <c r="C434" s="86">
        <v>44726</v>
      </c>
      <c r="D434" s="86">
        <v>44726</v>
      </c>
      <c r="E434" s="86">
        <v>45230</v>
      </c>
      <c r="F434" s="85">
        <v>16</v>
      </c>
      <c r="G434" s="85" t="s">
        <v>1428</v>
      </c>
      <c r="H434" s="85" t="s">
        <v>1425</v>
      </c>
      <c r="I434" s="85" t="s">
        <v>961</v>
      </c>
      <c r="J434" s="83">
        <v>938235.29</v>
      </c>
      <c r="K434" s="83">
        <v>453962.83</v>
      </c>
      <c r="L434" s="87"/>
      <c r="M434" s="87"/>
      <c r="N434" s="87"/>
      <c r="O434" s="87"/>
      <c r="P434" s="87">
        <v>797500</v>
      </c>
      <c r="Q434" s="87">
        <v>425158.35</v>
      </c>
      <c r="R434" s="87"/>
      <c r="S434" s="87"/>
      <c r="T434" s="87"/>
      <c r="U434" s="87"/>
      <c r="V434" s="87">
        <v>42220.59</v>
      </c>
      <c r="W434" s="87">
        <v>22508.38</v>
      </c>
      <c r="X434" s="87">
        <v>98514.7</v>
      </c>
      <c r="Y434" s="87">
        <v>6296.1</v>
      </c>
      <c r="Z434" s="87"/>
      <c r="AA434" s="87"/>
      <c r="AB434" s="87"/>
      <c r="AC434" s="88"/>
    </row>
    <row r="435" spans="1:29" ht="100" x14ac:dyDescent="0.25">
      <c r="A435" s="85" t="s">
        <v>1429</v>
      </c>
      <c r="B435" s="85" t="s">
        <v>1430</v>
      </c>
      <c r="C435" s="86">
        <v>44739</v>
      </c>
      <c r="D435" s="86">
        <v>44739</v>
      </c>
      <c r="E435" s="86">
        <v>45230</v>
      </c>
      <c r="F435" s="85">
        <v>17</v>
      </c>
      <c r="G435" s="85" t="s">
        <v>1431</v>
      </c>
      <c r="H435" s="85" t="s">
        <v>1425</v>
      </c>
      <c r="I435" s="85" t="s">
        <v>936</v>
      </c>
      <c r="J435" s="83">
        <v>394999.5</v>
      </c>
      <c r="K435" s="83">
        <v>187018</v>
      </c>
      <c r="L435" s="87"/>
      <c r="M435" s="87"/>
      <c r="N435" s="87"/>
      <c r="O435" s="87"/>
      <c r="P435" s="87">
        <v>335749.57</v>
      </c>
      <c r="Q435" s="87">
        <v>177851.21</v>
      </c>
      <c r="R435" s="87"/>
      <c r="S435" s="87"/>
      <c r="T435" s="87"/>
      <c r="U435" s="87"/>
      <c r="V435" s="87">
        <v>14812.48</v>
      </c>
      <c r="W435" s="87">
        <v>7846.38</v>
      </c>
      <c r="X435" s="87">
        <v>44437.45</v>
      </c>
      <c r="Y435" s="87">
        <v>1320.41</v>
      </c>
      <c r="Z435" s="87"/>
      <c r="AA435" s="87"/>
      <c r="AB435" s="87"/>
      <c r="AC435" s="88"/>
    </row>
    <row r="436" spans="1:29" ht="120" x14ac:dyDescent="0.25">
      <c r="A436" s="85" t="s">
        <v>1432</v>
      </c>
      <c r="B436" s="85" t="s">
        <v>1433</v>
      </c>
      <c r="C436" s="86">
        <v>44726</v>
      </c>
      <c r="D436" s="86">
        <v>44726</v>
      </c>
      <c r="E436" s="86">
        <v>45230</v>
      </c>
      <c r="F436" s="85">
        <v>17</v>
      </c>
      <c r="G436" s="85"/>
      <c r="H436" s="85" t="s">
        <v>1425</v>
      </c>
      <c r="I436" s="85" t="s">
        <v>936</v>
      </c>
      <c r="J436" s="83">
        <v>295000</v>
      </c>
      <c r="K436" s="83">
        <v>62058.46</v>
      </c>
      <c r="L436" s="87"/>
      <c r="M436" s="87"/>
      <c r="N436" s="87"/>
      <c r="O436" s="87"/>
      <c r="P436" s="87">
        <v>250750</v>
      </c>
      <c r="Q436" s="87">
        <v>54135.09</v>
      </c>
      <c r="R436" s="87"/>
      <c r="S436" s="87"/>
      <c r="T436" s="87"/>
      <c r="U436" s="87"/>
      <c r="V436" s="87">
        <v>11062.5</v>
      </c>
      <c r="W436" s="87">
        <v>2388.31</v>
      </c>
      <c r="X436" s="87">
        <v>33187.5</v>
      </c>
      <c r="Y436" s="87">
        <v>5535.06</v>
      </c>
      <c r="Z436" s="87"/>
      <c r="AA436" s="87"/>
      <c r="AB436" s="87"/>
      <c r="AC436" s="88"/>
    </row>
    <row r="437" spans="1:29" ht="120" x14ac:dyDescent="0.25">
      <c r="A437" s="85" t="s">
        <v>1434</v>
      </c>
      <c r="B437" s="85" t="s">
        <v>1435</v>
      </c>
      <c r="C437" s="86">
        <v>44741</v>
      </c>
      <c r="D437" s="86">
        <v>44741</v>
      </c>
      <c r="E437" s="86">
        <v>45230</v>
      </c>
      <c r="F437" s="85">
        <v>16</v>
      </c>
      <c r="G437" s="85" t="s">
        <v>1436</v>
      </c>
      <c r="H437" s="85" t="s">
        <v>1425</v>
      </c>
      <c r="I437" s="85" t="s">
        <v>905</v>
      </c>
      <c r="J437" s="83">
        <v>422794.11</v>
      </c>
      <c r="K437" s="83">
        <v>51975</v>
      </c>
      <c r="L437" s="87"/>
      <c r="M437" s="87"/>
      <c r="N437" s="87"/>
      <c r="O437" s="87"/>
      <c r="P437" s="87">
        <v>359375</v>
      </c>
      <c r="Q437" s="87">
        <v>49566.07</v>
      </c>
      <c r="R437" s="87"/>
      <c r="S437" s="87"/>
      <c r="T437" s="87"/>
      <c r="U437" s="87"/>
      <c r="V437" s="87">
        <v>15854.78</v>
      </c>
      <c r="W437" s="87">
        <v>2186.7399999999998</v>
      </c>
      <c r="X437" s="87">
        <v>47564.33</v>
      </c>
      <c r="Y437" s="87">
        <v>222.19</v>
      </c>
      <c r="Z437" s="87"/>
      <c r="AA437" s="87"/>
      <c r="AB437" s="87"/>
      <c r="AC437" s="88"/>
    </row>
    <row r="438" spans="1:29" ht="130" x14ac:dyDescent="0.25">
      <c r="A438" s="85" t="s">
        <v>1437</v>
      </c>
      <c r="B438" s="85" t="s">
        <v>1438</v>
      </c>
      <c r="C438" s="86">
        <v>44753</v>
      </c>
      <c r="D438" s="86">
        <v>44753</v>
      </c>
      <c r="E438" s="86">
        <v>45230</v>
      </c>
      <c r="F438" s="85">
        <v>16</v>
      </c>
      <c r="G438" s="85"/>
      <c r="H438" s="85" t="s">
        <v>1425</v>
      </c>
      <c r="I438" s="85" t="s">
        <v>1269</v>
      </c>
      <c r="J438" s="83">
        <v>595089</v>
      </c>
      <c r="K438" s="83">
        <v>271524.26</v>
      </c>
      <c r="L438" s="87"/>
      <c r="M438" s="87"/>
      <c r="N438" s="87"/>
      <c r="O438" s="87"/>
      <c r="P438" s="87">
        <v>505825.65</v>
      </c>
      <c r="Q438" s="87">
        <v>259111.05</v>
      </c>
      <c r="R438" s="87"/>
      <c r="S438" s="87"/>
      <c r="T438" s="87"/>
      <c r="U438" s="87"/>
      <c r="V438" s="87">
        <v>17852.669999999998</v>
      </c>
      <c r="W438" s="87">
        <v>9145.1</v>
      </c>
      <c r="X438" s="87">
        <v>71410.679999999993</v>
      </c>
      <c r="Y438" s="87">
        <v>3268.11</v>
      </c>
      <c r="Z438" s="87"/>
      <c r="AA438" s="87"/>
      <c r="AB438" s="87"/>
      <c r="AC438" s="88"/>
    </row>
    <row r="439" spans="1:29" ht="150" x14ac:dyDescent="0.25">
      <c r="A439" s="85" t="s">
        <v>1439</v>
      </c>
      <c r="B439" s="85" t="s">
        <v>1440</v>
      </c>
      <c r="C439" s="86">
        <v>44760</v>
      </c>
      <c r="D439" s="86">
        <v>44760</v>
      </c>
      <c r="E439" s="86">
        <v>45230</v>
      </c>
      <c r="F439" s="85">
        <v>15</v>
      </c>
      <c r="G439" s="85" t="s">
        <v>1441</v>
      </c>
      <c r="H439" s="85" t="s">
        <v>1425</v>
      </c>
      <c r="I439" s="85" t="s">
        <v>925</v>
      </c>
      <c r="J439" s="83">
        <v>938235.29</v>
      </c>
      <c r="K439" s="83">
        <v>558793.43999999994</v>
      </c>
      <c r="L439" s="87"/>
      <c r="M439" s="87"/>
      <c r="N439" s="87"/>
      <c r="O439" s="87"/>
      <c r="P439" s="87">
        <v>797500</v>
      </c>
      <c r="Q439" s="87">
        <v>510785.71</v>
      </c>
      <c r="R439" s="87"/>
      <c r="S439" s="87"/>
      <c r="T439" s="87"/>
      <c r="U439" s="87"/>
      <c r="V439" s="87">
        <v>35183.82</v>
      </c>
      <c r="W439" s="87">
        <v>22534.66</v>
      </c>
      <c r="X439" s="87">
        <v>105551.47</v>
      </c>
      <c r="Y439" s="87">
        <v>25473.07</v>
      </c>
      <c r="Z439" s="87"/>
      <c r="AA439" s="87"/>
      <c r="AB439" s="87"/>
      <c r="AC439" s="88"/>
    </row>
    <row r="440" spans="1:29" ht="370" x14ac:dyDescent="0.25">
      <c r="A440" s="85" t="s">
        <v>1443</v>
      </c>
      <c r="B440" s="85" t="s">
        <v>1444</v>
      </c>
      <c r="C440" s="86">
        <v>43117</v>
      </c>
      <c r="D440" s="86">
        <v>43117</v>
      </c>
      <c r="E440" s="86">
        <v>45291</v>
      </c>
      <c r="F440" s="85">
        <v>72</v>
      </c>
      <c r="G440" s="85" t="s">
        <v>1445</v>
      </c>
      <c r="H440" s="85" t="s">
        <v>1442</v>
      </c>
      <c r="I440" s="85" t="s">
        <v>1446</v>
      </c>
      <c r="J440" s="83">
        <v>5251096.12</v>
      </c>
      <c r="K440" s="83">
        <v>4561797.91</v>
      </c>
      <c r="L440" s="87">
        <v>4463431.7</v>
      </c>
      <c r="M440" s="87">
        <v>4017088.53</v>
      </c>
      <c r="N440" s="87"/>
      <c r="O440" s="87"/>
      <c r="P440" s="87"/>
      <c r="Q440" s="87"/>
      <c r="R440" s="87"/>
      <c r="S440" s="87"/>
      <c r="T440" s="87"/>
      <c r="U440" s="87">
        <v>0</v>
      </c>
      <c r="V440" s="87">
        <v>163886.98000000001</v>
      </c>
      <c r="W440" s="87">
        <v>147498.28</v>
      </c>
      <c r="X440" s="87">
        <v>618719.76</v>
      </c>
      <c r="Y440" s="87">
        <v>392153.42</v>
      </c>
      <c r="Z440" s="87"/>
      <c r="AA440" s="87">
        <v>0</v>
      </c>
      <c r="AB440" s="87">
        <v>5057.68</v>
      </c>
      <c r="AC440" s="88">
        <v>5057.68</v>
      </c>
    </row>
    <row r="441" spans="1:29" ht="409.5" x14ac:dyDescent="0.25">
      <c r="A441" s="85" t="s">
        <v>1447</v>
      </c>
      <c r="B441" s="85" t="s">
        <v>1448</v>
      </c>
      <c r="C441" s="86">
        <v>43164</v>
      </c>
      <c r="D441" s="86">
        <v>43164</v>
      </c>
      <c r="E441" s="86">
        <v>45107</v>
      </c>
      <c r="F441" s="85">
        <v>64</v>
      </c>
      <c r="G441" s="85" t="s">
        <v>1449</v>
      </c>
      <c r="H441" s="85" t="s">
        <v>1442</v>
      </c>
      <c r="I441" s="85" t="s">
        <v>1303</v>
      </c>
      <c r="J441" s="83">
        <v>8070268.5499999998</v>
      </c>
      <c r="K441" s="83">
        <v>7398163.5899999999</v>
      </c>
      <c r="L441" s="87">
        <v>5845405.2699999996</v>
      </c>
      <c r="M441" s="87">
        <v>5260864.74</v>
      </c>
      <c r="N441" s="87"/>
      <c r="O441" s="87"/>
      <c r="P441" s="87"/>
      <c r="Q441" s="87"/>
      <c r="R441" s="87"/>
      <c r="S441" s="87"/>
      <c r="T441" s="87"/>
      <c r="U441" s="87"/>
      <c r="V441" s="87">
        <v>247081.3</v>
      </c>
      <c r="W441" s="87">
        <v>227186.76</v>
      </c>
      <c r="X441" s="87">
        <v>1652096.56</v>
      </c>
      <c r="Y441" s="87">
        <v>1585200.17</v>
      </c>
      <c r="Z441" s="87">
        <v>258628.88</v>
      </c>
      <c r="AA441" s="87">
        <v>258525.61</v>
      </c>
      <c r="AB441" s="87">
        <v>67056.539999999994</v>
      </c>
      <c r="AC441" s="88">
        <v>66386.31</v>
      </c>
    </row>
    <row r="442" spans="1:29" ht="100" x14ac:dyDescent="0.25">
      <c r="A442" s="85" t="s">
        <v>1450</v>
      </c>
      <c r="B442" s="85" t="s">
        <v>1451</v>
      </c>
      <c r="C442" s="86">
        <v>43196</v>
      </c>
      <c r="D442" s="86">
        <v>43196</v>
      </c>
      <c r="E442" s="86">
        <v>44104</v>
      </c>
      <c r="F442" s="85">
        <v>30</v>
      </c>
      <c r="G442" s="85" t="s">
        <v>1452</v>
      </c>
      <c r="H442" s="85" t="s">
        <v>1442</v>
      </c>
      <c r="I442" s="85" t="s">
        <v>909</v>
      </c>
      <c r="J442" s="83">
        <v>1764705.89</v>
      </c>
      <c r="K442" s="83">
        <v>1588235.18</v>
      </c>
      <c r="L442" s="87">
        <v>1499999.99</v>
      </c>
      <c r="M442" s="87">
        <v>1349999.99</v>
      </c>
      <c r="N442" s="87"/>
      <c r="O442" s="87"/>
      <c r="P442" s="87"/>
      <c r="Q442" s="87"/>
      <c r="R442" s="87"/>
      <c r="S442" s="87"/>
      <c r="T442" s="87"/>
      <c r="U442" s="87"/>
      <c r="V442" s="87">
        <v>66176.44</v>
      </c>
      <c r="W442" s="87">
        <v>59558.8</v>
      </c>
      <c r="X442" s="87">
        <v>198529.46</v>
      </c>
      <c r="Y442" s="87">
        <v>178676.39</v>
      </c>
      <c r="Z442" s="87"/>
      <c r="AA442" s="87">
        <v>0</v>
      </c>
      <c r="AB442" s="87"/>
      <c r="AC442" s="88"/>
    </row>
    <row r="443" spans="1:29" ht="300" x14ac:dyDescent="0.25">
      <c r="A443" s="85" t="s">
        <v>1453</v>
      </c>
      <c r="B443" s="85" t="s">
        <v>1454</v>
      </c>
      <c r="C443" s="86">
        <v>43280</v>
      </c>
      <c r="D443" s="86">
        <v>43280</v>
      </c>
      <c r="E443" s="86">
        <v>44855</v>
      </c>
      <c r="F443" s="85">
        <v>52</v>
      </c>
      <c r="G443" s="85" t="s">
        <v>1455</v>
      </c>
      <c r="H443" s="85" t="s">
        <v>1442</v>
      </c>
      <c r="I443" s="85" t="s">
        <v>1276</v>
      </c>
      <c r="J443" s="83">
        <v>2978624.12</v>
      </c>
      <c r="K443" s="83">
        <v>2681352.3199999998</v>
      </c>
      <c r="L443" s="87">
        <v>2531830.5</v>
      </c>
      <c r="M443" s="87">
        <v>2279221.2000000002</v>
      </c>
      <c r="N443" s="87"/>
      <c r="O443" s="87"/>
      <c r="P443" s="87"/>
      <c r="Q443" s="87"/>
      <c r="R443" s="87"/>
      <c r="S443" s="87"/>
      <c r="T443" s="87"/>
      <c r="U443" s="87"/>
      <c r="V443" s="87">
        <v>92068.14</v>
      </c>
      <c r="W443" s="87">
        <v>82886.63</v>
      </c>
      <c r="X443" s="87">
        <v>354725.48</v>
      </c>
      <c r="Y443" s="87">
        <v>319244.49</v>
      </c>
      <c r="Z443" s="87"/>
      <c r="AA443" s="87">
        <v>0</v>
      </c>
      <c r="AB443" s="87"/>
      <c r="AC443" s="88"/>
    </row>
    <row r="444" spans="1:29" ht="300" x14ac:dyDescent="0.25">
      <c r="A444" s="85" t="s">
        <v>1456</v>
      </c>
      <c r="B444" s="85" t="s">
        <v>1457</v>
      </c>
      <c r="C444" s="86">
        <v>43181</v>
      </c>
      <c r="D444" s="86">
        <v>43181</v>
      </c>
      <c r="E444" s="86">
        <v>45291</v>
      </c>
      <c r="F444" s="85">
        <v>70</v>
      </c>
      <c r="G444" s="85" t="s">
        <v>1458</v>
      </c>
      <c r="H444" s="85" t="s">
        <v>1442</v>
      </c>
      <c r="I444" s="85" t="s">
        <v>2530</v>
      </c>
      <c r="J444" s="83">
        <v>5848944.7300000004</v>
      </c>
      <c r="K444" s="83">
        <v>5222074.6100000003</v>
      </c>
      <c r="L444" s="87">
        <v>4953471.29</v>
      </c>
      <c r="M444" s="87">
        <v>4474442.72</v>
      </c>
      <c r="N444" s="87"/>
      <c r="O444" s="87"/>
      <c r="P444" s="87"/>
      <c r="Q444" s="87"/>
      <c r="R444" s="87"/>
      <c r="S444" s="87"/>
      <c r="T444" s="87"/>
      <c r="U444" s="87"/>
      <c r="V444" s="87">
        <v>258492.59</v>
      </c>
      <c r="W444" s="87">
        <v>220085.08</v>
      </c>
      <c r="X444" s="87">
        <v>636980.85</v>
      </c>
      <c r="Y444" s="87">
        <v>527546.81000000006</v>
      </c>
      <c r="Z444" s="87"/>
      <c r="AA444" s="87">
        <v>0</v>
      </c>
      <c r="AB444" s="87"/>
      <c r="AC444" s="88">
        <v>0</v>
      </c>
    </row>
    <row r="445" spans="1:29" ht="409.5" x14ac:dyDescent="0.25">
      <c r="A445" s="85" t="s">
        <v>77</v>
      </c>
      <c r="B445" s="85" t="s">
        <v>1459</v>
      </c>
      <c r="C445" s="86">
        <v>43151</v>
      </c>
      <c r="D445" s="86">
        <v>43151</v>
      </c>
      <c r="E445" s="86">
        <v>45107</v>
      </c>
      <c r="F445" s="85">
        <v>65</v>
      </c>
      <c r="G445" s="85" t="s">
        <v>1460</v>
      </c>
      <c r="H445" s="85" t="s">
        <v>1442</v>
      </c>
      <c r="I445" s="85" t="s">
        <v>925</v>
      </c>
      <c r="J445" s="83">
        <v>5242771.7699999996</v>
      </c>
      <c r="K445" s="83">
        <v>4744381.0599999996</v>
      </c>
      <c r="L445" s="87">
        <v>3149998.83</v>
      </c>
      <c r="M445" s="87">
        <v>2834998.95</v>
      </c>
      <c r="N445" s="87"/>
      <c r="O445" s="87"/>
      <c r="P445" s="87"/>
      <c r="Q445" s="87"/>
      <c r="R445" s="87"/>
      <c r="S445" s="87"/>
      <c r="T445" s="87"/>
      <c r="U445" s="87"/>
      <c r="V445" s="87">
        <v>527254.52</v>
      </c>
      <c r="W445" s="87">
        <v>474529.07</v>
      </c>
      <c r="X445" s="87">
        <v>1306653.8400000001</v>
      </c>
      <c r="Y445" s="87">
        <v>1175988.46</v>
      </c>
      <c r="Z445" s="87">
        <v>258864.58</v>
      </c>
      <c r="AA445" s="87">
        <v>258864.58</v>
      </c>
      <c r="AB445" s="87"/>
      <c r="AC445" s="88"/>
    </row>
    <row r="446" spans="1:29" ht="409.5" x14ac:dyDescent="0.25">
      <c r="A446" s="85" t="s">
        <v>1461</v>
      </c>
      <c r="B446" s="85" t="s">
        <v>1462</v>
      </c>
      <c r="C446" s="86">
        <v>43280</v>
      </c>
      <c r="D446" s="86">
        <v>43280</v>
      </c>
      <c r="E446" s="86">
        <v>44561</v>
      </c>
      <c r="F446" s="85">
        <v>43</v>
      </c>
      <c r="G446" s="85" t="s">
        <v>1463</v>
      </c>
      <c r="H446" s="85" t="s">
        <v>1442</v>
      </c>
      <c r="I446" s="85" t="s">
        <v>786</v>
      </c>
      <c r="J446" s="83">
        <v>5767707.7400000002</v>
      </c>
      <c r="K446" s="83">
        <v>5706083.2199999997</v>
      </c>
      <c r="L446" s="87">
        <v>4760069.3899999997</v>
      </c>
      <c r="M446" s="87">
        <v>4707688.55</v>
      </c>
      <c r="N446" s="87"/>
      <c r="O446" s="87"/>
      <c r="P446" s="87"/>
      <c r="Q446" s="87"/>
      <c r="R446" s="87"/>
      <c r="S446" s="87"/>
      <c r="T446" s="87"/>
      <c r="U446" s="87"/>
      <c r="V446" s="87">
        <v>207791.95</v>
      </c>
      <c r="W446" s="87">
        <v>205481.03</v>
      </c>
      <c r="X446" s="87">
        <v>623375.81000000006</v>
      </c>
      <c r="Y446" s="87">
        <v>616443.05000000005</v>
      </c>
      <c r="Z446" s="87"/>
      <c r="AA446" s="87">
        <v>0</v>
      </c>
      <c r="AB446" s="87">
        <v>176470.59</v>
      </c>
      <c r="AC446" s="88">
        <v>176470.59</v>
      </c>
    </row>
    <row r="447" spans="1:29" ht="70" x14ac:dyDescent="0.25">
      <c r="A447" s="85" t="s">
        <v>1464</v>
      </c>
      <c r="B447" s="85" t="s">
        <v>1465</v>
      </c>
      <c r="C447" s="86">
        <v>43794</v>
      </c>
      <c r="D447" s="86">
        <v>43770</v>
      </c>
      <c r="E447" s="86">
        <v>45199</v>
      </c>
      <c r="F447" s="85">
        <v>47</v>
      </c>
      <c r="G447" s="85" t="s">
        <v>1466</v>
      </c>
      <c r="H447" s="85" t="s">
        <v>1442</v>
      </c>
      <c r="I447" s="85" t="s">
        <v>1467</v>
      </c>
      <c r="J447" s="83">
        <v>2806193</v>
      </c>
      <c r="K447" s="83">
        <v>3840302.48</v>
      </c>
      <c r="L447" s="87">
        <v>2385264.0499999998</v>
      </c>
      <c r="M447" s="87">
        <v>3501737.65</v>
      </c>
      <c r="N447" s="87"/>
      <c r="O447" s="87"/>
      <c r="P447" s="87"/>
      <c r="Q447" s="87"/>
      <c r="R447" s="87"/>
      <c r="S447" s="87"/>
      <c r="T447" s="87"/>
      <c r="U447" s="87"/>
      <c r="V447" s="87">
        <v>84185.79</v>
      </c>
      <c r="W447" s="87">
        <v>67712.95</v>
      </c>
      <c r="X447" s="87">
        <v>336743.16</v>
      </c>
      <c r="Y447" s="87">
        <v>270851.88</v>
      </c>
      <c r="Z447" s="87"/>
      <c r="AA447" s="87"/>
      <c r="AB447" s="87"/>
      <c r="AC447" s="88"/>
    </row>
    <row r="448" spans="1:29" ht="80" x14ac:dyDescent="0.25">
      <c r="A448" s="85" t="s">
        <v>1468</v>
      </c>
      <c r="B448" s="85" t="s">
        <v>1469</v>
      </c>
      <c r="C448" s="86">
        <v>43721</v>
      </c>
      <c r="D448" s="86">
        <v>43739</v>
      </c>
      <c r="E448" s="86">
        <v>44926</v>
      </c>
      <c r="F448" s="85">
        <v>39</v>
      </c>
      <c r="G448" s="85" t="s">
        <v>1470</v>
      </c>
      <c r="H448" s="85" t="s">
        <v>1442</v>
      </c>
      <c r="I448" s="85" t="s">
        <v>1471</v>
      </c>
      <c r="J448" s="83">
        <v>11517478.76</v>
      </c>
      <c r="K448" s="83">
        <v>10373558.779999999</v>
      </c>
      <c r="L448" s="87">
        <v>9789856.9399999995</v>
      </c>
      <c r="M448" s="87">
        <v>8817524.9600000009</v>
      </c>
      <c r="N448" s="87"/>
      <c r="O448" s="87"/>
      <c r="P448" s="87"/>
      <c r="Q448" s="87"/>
      <c r="R448" s="87"/>
      <c r="S448" s="87"/>
      <c r="T448" s="87"/>
      <c r="U448" s="87"/>
      <c r="V448" s="87">
        <v>345524.37</v>
      </c>
      <c r="W448" s="87">
        <v>311206.77</v>
      </c>
      <c r="X448" s="87">
        <v>1382097.45</v>
      </c>
      <c r="Y448" s="87">
        <v>1244827.05</v>
      </c>
      <c r="Z448" s="87"/>
      <c r="AA448" s="87"/>
      <c r="AB448" s="87"/>
      <c r="AC448" s="88"/>
    </row>
    <row r="449" spans="1:29" ht="210" x14ac:dyDescent="0.25">
      <c r="A449" s="85" t="s">
        <v>1472</v>
      </c>
      <c r="B449" s="85" t="s">
        <v>1473</v>
      </c>
      <c r="C449" s="86">
        <v>43958</v>
      </c>
      <c r="D449" s="86">
        <v>43952</v>
      </c>
      <c r="E449" s="86">
        <v>45076</v>
      </c>
      <c r="F449" s="85">
        <v>37</v>
      </c>
      <c r="G449" s="85" t="s">
        <v>1474</v>
      </c>
      <c r="H449" s="85" t="s">
        <v>1442</v>
      </c>
      <c r="I449" s="85" t="s">
        <v>909</v>
      </c>
      <c r="J449" s="83">
        <v>1735680.63</v>
      </c>
      <c r="K449" s="83">
        <v>1562112.57</v>
      </c>
      <c r="L449" s="87">
        <v>938716</v>
      </c>
      <c r="M449" s="87">
        <v>844844.4</v>
      </c>
      <c r="N449" s="87"/>
      <c r="O449" s="87"/>
      <c r="P449" s="87"/>
      <c r="Q449" s="87"/>
      <c r="R449" s="87"/>
      <c r="S449" s="87"/>
      <c r="T449" s="87"/>
      <c r="U449" s="87"/>
      <c r="V449" s="87">
        <v>140321</v>
      </c>
      <c r="W449" s="87">
        <v>126288.9</v>
      </c>
      <c r="X449" s="87">
        <v>656643.63</v>
      </c>
      <c r="Y449" s="87">
        <v>590979.27</v>
      </c>
      <c r="Z449" s="87"/>
      <c r="AA449" s="87"/>
      <c r="AB449" s="87"/>
      <c r="AC449" s="88"/>
    </row>
    <row r="450" spans="1:29" ht="110" x14ac:dyDescent="0.25">
      <c r="A450" s="85" t="s">
        <v>1475</v>
      </c>
      <c r="B450" s="85" t="s">
        <v>1476</v>
      </c>
      <c r="C450" s="86">
        <v>44168</v>
      </c>
      <c r="D450" s="86">
        <v>44105</v>
      </c>
      <c r="E450" s="86">
        <v>45291</v>
      </c>
      <c r="F450" s="85">
        <v>39</v>
      </c>
      <c r="G450" s="85" t="s">
        <v>1477</v>
      </c>
      <c r="H450" s="85" t="s">
        <v>1442</v>
      </c>
      <c r="I450" s="85" t="s">
        <v>779</v>
      </c>
      <c r="J450" s="83">
        <v>5424282.1399999997</v>
      </c>
      <c r="K450" s="83">
        <v>1721381.6</v>
      </c>
      <c r="L450" s="87">
        <v>994331</v>
      </c>
      <c r="M450" s="87">
        <v>878454.07</v>
      </c>
      <c r="N450" s="87"/>
      <c r="O450" s="87"/>
      <c r="P450" s="87"/>
      <c r="Q450" s="87"/>
      <c r="R450" s="87"/>
      <c r="S450" s="87"/>
      <c r="T450" s="87"/>
      <c r="U450" s="87"/>
      <c r="V450" s="87">
        <v>26320.53</v>
      </c>
      <c r="W450" s="87">
        <v>5057.3500000000004</v>
      </c>
      <c r="X450" s="87">
        <v>4403630.6100000003</v>
      </c>
      <c r="Y450" s="87">
        <v>837870.18</v>
      </c>
      <c r="Z450" s="87"/>
      <c r="AA450" s="87"/>
      <c r="AB450" s="87"/>
      <c r="AC450" s="88"/>
    </row>
    <row r="451" spans="1:29" ht="110" x14ac:dyDescent="0.25">
      <c r="A451" s="85" t="s">
        <v>1478</v>
      </c>
      <c r="B451" s="85" t="s">
        <v>1479</v>
      </c>
      <c r="C451" s="86">
        <v>44063</v>
      </c>
      <c r="D451" s="86">
        <v>44063</v>
      </c>
      <c r="E451" s="86">
        <v>45096</v>
      </c>
      <c r="F451" s="85">
        <v>34</v>
      </c>
      <c r="G451" s="85" t="s">
        <v>1480</v>
      </c>
      <c r="H451" s="85" t="s">
        <v>1442</v>
      </c>
      <c r="I451" s="85" t="s">
        <v>2526</v>
      </c>
      <c r="J451" s="83">
        <v>2240050.59</v>
      </c>
      <c r="K451" s="83">
        <v>2016045.53</v>
      </c>
      <c r="L451" s="87">
        <v>1904043</v>
      </c>
      <c r="M451" s="87">
        <v>1713638.7</v>
      </c>
      <c r="N451" s="87"/>
      <c r="O451" s="87"/>
      <c r="P451" s="87"/>
      <c r="Q451" s="87"/>
      <c r="R451" s="87"/>
      <c r="S451" s="87"/>
      <c r="T451" s="87"/>
      <c r="U451" s="87"/>
      <c r="V451" s="87">
        <v>84001.9</v>
      </c>
      <c r="W451" s="87">
        <v>75601.710000000006</v>
      </c>
      <c r="X451" s="87">
        <v>252005.69</v>
      </c>
      <c r="Y451" s="87">
        <v>226805.12</v>
      </c>
      <c r="Z451" s="87"/>
      <c r="AA451" s="87"/>
      <c r="AB451" s="87"/>
      <c r="AC451" s="88"/>
    </row>
    <row r="452" spans="1:29" ht="300" x14ac:dyDescent="0.25">
      <c r="A452" s="85" t="s">
        <v>1481</v>
      </c>
      <c r="B452" s="85" t="s">
        <v>2588</v>
      </c>
      <c r="C452" s="86">
        <v>44056</v>
      </c>
      <c r="D452" s="86">
        <v>44056</v>
      </c>
      <c r="E452" s="86">
        <v>45107</v>
      </c>
      <c r="F452" s="85">
        <v>35</v>
      </c>
      <c r="G452" s="85" t="s">
        <v>1482</v>
      </c>
      <c r="H452" s="85" t="s">
        <v>1442</v>
      </c>
      <c r="I452" s="85" t="s">
        <v>905</v>
      </c>
      <c r="J452" s="83">
        <v>2529852.79</v>
      </c>
      <c r="K452" s="83">
        <v>2251624.15</v>
      </c>
      <c r="L452" s="87">
        <v>2000000</v>
      </c>
      <c r="M452" s="87">
        <v>1900000</v>
      </c>
      <c r="N452" s="87"/>
      <c r="O452" s="87"/>
      <c r="P452" s="87"/>
      <c r="Q452" s="87"/>
      <c r="R452" s="87"/>
      <c r="S452" s="87"/>
      <c r="T452" s="87"/>
      <c r="U452" s="87"/>
      <c r="V452" s="87">
        <v>70588.240000000005</v>
      </c>
      <c r="W452" s="87">
        <v>46849.63</v>
      </c>
      <c r="X452" s="87">
        <v>459264.55</v>
      </c>
      <c r="Y452" s="87">
        <v>304774.52</v>
      </c>
      <c r="Z452" s="87"/>
      <c r="AA452" s="87"/>
      <c r="AB452" s="87"/>
      <c r="AC452" s="88"/>
    </row>
    <row r="453" spans="1:29" ht="150" x14ac:dyDescent="0.25">
      <c r="A453" s="85" t="s">
        <v>1483</v>
      </c>
      <c r="B453" s="85" t="s">
        <v>1484</v>
      </c>
      <c r="C453" s="86">
        <v>44064</v>
      </c>
      <c r="D453" s="86">
        <v>44064</v>
      </c>
      <c r="E453" s="86">
        <v>45291</v>
      </c>
      <c r="F453" s="85">
        <v>41</v>
      </c>
      <c r="G453" s="85" t="s">
        <v>1485</v>
      </c>
      <c r="H453" s="85" t="s">
        <v>1442</v>
      </c>
      <c r="I453" s="85" t="s">
        <v>2526</v>
      </c>
      <c r="J453" s="83">
        <v>4005078.57</v>
      </c>
      <c r="K453" s="83">
        <v>3543182.42</v>
      </c>
      <c r="L453" s="87">
        <v>3400000</v>
      </c>
      <c r="M453" s="87">
        <v>3060000</v>
      </c>
      <c r="N453" s="87"/>
      <c r="O453" s="87"/>
      <c r="P453" s="87"/>
      <c r="Q453" s="87"/>
      <c r="R453" s="87"/>
      <c r="S453" s="87"/>
      <c r="T453" s="87"/>
      <c r="U453" s="87"/>
      <c r="V453" s="87">
        <v>150000</v>
      </c>
      <c r="W453" s="87">
        <v>28103.85</v>
      </c>
      <c r="X453" s="87">
        <v>455078.57</v>
      </c>
      <c r="Y453" s="87">
        <v>455078.57</v>
      </c>
      <c r="Z453" s="87"/>
      <c r="AA453" s="87"/>
      <c r="AB453" s="87"/>
      <c r="AC453" s="88"/>
    </row>
    <row r="454" spans="1:29" ht="180" x14ac:dyDescent="0.25">
      <c r="A454" s="85" t="s">
        <v>1486</v>
      </c>
      <c r="B454" s="85" t="s">
        <v>1487</v>
      </c>
      <c r="C454" s="86">
        <v>44113</v>
      </c>
      <c r="D454" s="86">
        <v>44075</v>
      </c>
      <c r="E454" s="86">
        <v>45169</v>
      </c>
      <c r="F454" s="85">
        <v>36</v>
      </c>
      <c r="G454" s="85" t="s">
        <v>1488</v>
      </c>
      <c r="H454" s="85" t="s">
        <v>1442</v>
      </c>
      <c r="I454" s="85" t="s">
        <v>786</v>
      </c>
      <c r="J454" s="83">
        <v>1466725.88</v>
      </c>
      <c r="K454" s="83">
        <v>1228097.7</v>
      </c>
      <c r="L454" s="87">
        <v>1246717</v>
      </c>
      <c r="M454" s="87">
        <v>1043880.42</v>
      </c>
      <c r="N454" s="87"/>
      <c r="O454" s="87"/>
      <c r="P454" s="87"/>
      <c r="Q454" s="87"/>
      <c r="R454" s="87"/>
      <c r="S454" s="87"/>
      <c r="T454" s="87"/>
      <c r="U454" s="87"/>
      <c r="V454" s="87">
        <v>55002.22</v>
      </c>
      <c r="W454" s="87">
        <v>46053.55</v>
      </c>
      <c r="X454" s="87">
        <v>165006.66</v>
      </c>
      <c r="Y454" s="87">
        <v>138163.73000000001</v>
      </c>
      <c r="Z454" s="87"/>
      <c r="AA454" s="87"/>
      <c r="AB454" s="87"/>
      <c r="AC454" s="88"/>
    </row>
    <row r="455" spans="1:29" ht="100" x14ac:dyDescent="0.25">
      <c r="A455" s="85" t="s">
        <v>1489</v>
      </c>
      <c r="B455" s="85" t="s">
        <v>1490</v>
      </c>
      <c r="C455" s="86">
        <v>44193</v>
      </c>
      <c r="D455" s="86">
        <v>44193</v>
      </c>
      <c r="E455" s="86">
        <v>45196</v>
      </c>
      <c r="F455" s="85">
        <v>33</v>
      </c>
      <c r="G455" s="85" t="s">
        <v>1491</v>
      </c>
      <c r="H455" s="85" t="s">
        <v>1442</v>
      </c>
      <c r="I455" s="85" t="s">
        <v>829</v>
      </c>
      <c r="J455" s="83">
        <v>869672.94</v>
      </c>
      <c r="K455" s="83">
        <v>753696.91</v>
      </c>
      <c r="L455" s="87">
        <v>739222</v>
      </c>
      <c r="M455" s="87">
        <v>665299.80000000005</v>
      </c>
      <c r="N455" s="87"/>
      <c r="O455" s="87"/>
      <c r="P455" s="87"/>
      <c r="Q455" s="87"/>
      <c r="R455" s="87"/>
      <c r="S455" s="87"/>
      <c r="T455" s="87">
        <v>43775.24</v>
      </c>
      <c r="U455" s="87">
        <v>39397.72</v>
      </c>
      <c r="V455" s="87">
        <v>17335.14</v>
      </c>
      <c r="W455" s="87">
        <v>15601.62</v>
      </c>
      <c r="X455" s="87">
        <v>69340.56</v>
      </c>
      <c r="Y455" s="87">
        <v>33397.769999999997</v>
      </c>
      <c r="Z455" s="87"/>
      <c r="AA455" s="87"/>
      <c r="AB455" s="87"/>
      <c r="AC455" s="88"/>
    </row>
    <row r="456" spans="1:29" ht="60" x14ac:dyDescent="0.25">
      <c r="A456" s="85" t="s">
        <v>1492</v>
      </c>
      <c r="B456" s="85" t="s">
        <v>1493</v>
      </c>
      <c r="C456" s="86">
        <v>44418</v>
      </c>
      <c r="D456" s="86">
        <v>44409</v>
      </c>
      <c r="E456" s="86">
        <v>45291</v>
      </c>
      <c r="F456" s="85">
        <v>29</v>
      </c>
      <c r="G456" s="85" t="s">
        <v>1494</v>
      </c>
      <c r="H456" s="85" t="s">
        <v>1442</v>
      </c>
      <c r="I456" s="85" t="s">
        <v>829</v>
      </c>
      <c r="J456" s="83">
        <v>1976080.59</v>
      </c>
      <c r="K456" s="83">
        <v>1820453.32</v>
      </c>
      <c r="L456" s="87">
        <v>1679668.5</v>
      </c>
      <c r="M456" s="87">
        <v>1511701.65</v>
      </c>
      <c r="N456" s="87"/>
      <c r="O456" s="87"/>
      <c r="P456" s="87"/>
      <c r="Q456" s="87"/>
      <c r="R456" s="87"/>
      <c r="S456" s="87"/>
      <c r="T456" s="87">
        <v>135219.12</v>
      </c>
      <c r="U456" s="87">
        <v>163674.03</v>
      </c>
      <c r="V456" s="87">
        <v>20155.59</v>
      </c>
      <c r="W456" s="87">
        <v>18144</v>
      </c>
      <c r="X456" s="87">
        <v>141037.38</v>
      </c>
      <c r="Y456" s="87">
        <v>126933.64</v>
      </c>
      <c r="Z456" s="87"/>
      <c r="AA456" s="87"/>
      <c r="AB456" s="87"/>
      <c r="AC456" s="88"/>
    </row>
    <row r="457" spans="1:29" ht="70" x14ac:dyDescent="0.25">
      <c r="A457" s="85" t="s">
        <v>2589</v>
      </c>
      <c r="B457" s="85" t="s">
        <v>2590</v>
      </c>
      <c r="C457" s="86">
        <v>45054</v>
      </c>
      <c r="D457" s="86">
        <v>45054</v>
      </c>
      <c r="E457" s="86">
        <v>45291</v>
      </c>
      <c r="F457" s="85">
        <v>9</v>
      </c>
      <c r="G457" s="85" t="s">
        <v>860</v>
      </c>
      <c r="H457" s="85" t="s">
        <v>1442</v>
      </c>
      <c r="I457" s="85" t="s">
        <v>861</v>
      </c>
      <c r="J457" s="83">
        <v>1463282</v>
      </c>
      <c r="K457" s="83">
        <v>0</v>
      </c>
      <c r="L457" s="87">
        <v>1243789</v>
      </c>
      <c r="M457" s="87"/>
      <c r="N457" s="87"/>
      <c r="O457" s="87"/>
      <c r="P457" s="87"/>
      <c r="Q457" s="87"/>
      <c r="R457" s="87"/>
      <c r="S457" s="87"/>
      <c r="T457" s="87">
        <v>219493</v>
      </c>
      <c r="U457" s="87"/>
      <c r="V457" s="87"/>
      <c r="W457" s="87"/>
      <c r="X457" s="87"/>
      <c r="Y457" s="87"/>
      <c r="Z457" s="87"/>
      <c r="AA457" s="87"/>
      <c r="AB457" s="87"/>
      <c r="AC457" s="88"/>
    </row>
    <row r="458" spans="1:29" ht="100" x14ac:dyDescent="0.25">
      <c r="A458" s="85" t="s">
        <v>2591</v>
      </c>
      <c r="B458" s="85" t="s">
        <v>2592</v>
      </c>
      <c r="C458" s="86">
        <v>45076</v>
      </c>
      <c r="D458" s="86">
        <v>45076</v>
      </c>
      <c r="E458" s="86">
        <v>45291</v>
      </c>
      <c r="F458" s="85">
        <v>7</v>
      </c>
      <c r="G458" s="85" t="s">
        <v>2593</v>
      </c>
      <c r="H458" s="85" t="s">
        <v>1442</v>
      </c>
      <c r="I458" s="85" t="s">
        <v>829</v>
      </c>
      <c r="J458" s="83">
        <v>3313431.77</v>
      </c>
      <c r="K458" s="83">
        <v>2982088.59</v>
      </c>
      <c r="L458" s="87">
        <v>2816417</v>
      </c>
      <c r="M458" s="87">
        <v>2534775.2999999998</v>
      </c>
      <c r="N458" s="87"/>
      <c r="O458" s="87"/>
      <c r="P458" s="87"/>
      <c r="Q458" s="87"/>
      <c r="R458" s="87"/>
      <c r="S458" s="87"/>
      <c r="T458" s="87">
        <v>497014.77</v>
      </c>
      <c r="U458" s="87">
        <v>447313.29</v>
      </c>
      <c r="V458" s="87"/>
      <c r="W458" s="87"/>
      <c r="X458" s="87"/>
      <c r="Y458" s="87"/>
      <c r="Z458" s="87"/>
      <c r="AA458" s="87"/>
      <c r="AB458" s="87"/>
      <c r="AC458" s="88"/>
    </row>
    <row r="459" spans="1:29" ht="160" x14ac:dyDescent="0.25">
      <c r="A459" s="85" t="s">
        <v>1495</v>
      </c>
      <c r="B459" s="85" t="s">
        <v>1496</v>
      </c>
      <c r="C459" s="86">
        <v>42891</v>
      </c>
      <c r="D459" s="86">
        <v>42891</v>
      </c>
      <c r="E459" s="86">
        <v>44926</v>
      </c>
      <c r="F459" s="85">
        <v>67</v>
      </c>
      <c r="G459" s="85" t="s">
        <v>1497</v>
      </c>
      <c r="H459" s="85" t="s">
        <v>1498</v>
      </c>
      <c r="I459" s="85" t="s">
        <v>1499</v>
      </c>
      <c r="J459" s="83">
        <v>47580425.549999997</v>
      </c>
      <c r="K459" s="83">
        <v>37647847.189999998</v>
      </c>
      <c r="L459" s="87">
        <v>39018522.630000003</v>
      </c>
      <c r="M459" s="87">
        <v>31490160.199999999</v>
      </c>
      <c r="N459" s="87"/>
      <c r="O459" s="87"/>
      <c r="P459" s="87"/>
      <c r="Q459" s="87"/>
      <c r="R459" s="87"/>
      <c r="S459" s="87"/>
      <c r="T459" s="87">
        <v>5389664.8200000003</v>
      </c>
      <c r="U459" s="87">
        <v>4423469.5999999996</v>
      </c>
      <c r="V459" s="87"/>
      <c r="W459" s="87"/>
      <c r="X459" s="87">
        <v>1495957.79</v>
      </c>
      <c r="Y459" s="87">
        <v>930505.29</v>
      </c>
      <c r="Z459" s="87"/>
      <c r="AA459" s="87">
        <v>0</v>
      </c>
      <c r="AB459" s="87">
        <v>1676280.31</v>
      </c>
      <c r="AC459" s="88">
        <v>803712.1</v>
      </c>
    </row>
    <row r="460" spans="1:29" ht="110" x14ac:dyDescent="0.25">
      <c r="A460" s="85" t="s">
        <v>1500</v>
      </c>
      <c r="B460" s="85" t="s">
        <v>1501</v>
      </c>
      <c r="C460" s="86">
        <v>43308</v>
      </c>
      <c r="D460" s="86">
        <v>43308</v>
      </c>
      <c r="E460" s="86">
        <v>45291</v>
      </c>
      <c r="F460" s="85">
        <v>66</v>
      </c>
      <c r="G460" s="85" t="s">
        <v>1502</v>
      </c>
      <c r="H460" s="85" t="s">
        <v>1498</v>
      </c>
      <c r="I460" s="85" t="s">
        <v>829</v>
      </c>
      <c r="J460" s="83">
        <v>5900214.5899999999</v>
      </c>
      <c r="K460" s="83">
        <v>3668267.58</v>
      </c>
      <c r="L460" s="87">
        <v>5015182.3899999997</v>
      </c>
      <c r="M460" s="87">
        <v>3118027.46</v>
      </c>
      <c r="N460" s="87"/>
      <c r="O460" s="87"/>
      <c r="P460" s="87"/>
      <c r="Q460" s="87"/>
      <c r="R460" s="87"/>
      <c r="S460" s="87"/>
      <c r="T460" s="87">
        <v>885032.2</v>
      </c>
      <c r="U460" s="87">
        <v>550240.12</v>
      </c>
      <c r="V460" s="87"/>
      <c r="W460" s="87"/>
      <c r="X460" s="87"/>
      <c r="Y460" s="87"/>
      <c r="Z460" s="87"/>
      <c r="AA460" s="87"/>
      <c r="AB460" s="87"/>
      <c r="AC460" s="88"/>
    </row>
    <row r="461" spans="1:29" ht="110" x14ac:dyDescent="0.25">
      <c r="A461" s="85" t="s">
        <v>1503</v>
      </c>
      <c r="B461" s="85" t="s">
        <v>1504</v>
      </c>
      <c r="C461" s="86">
        <v>43308</v>
      </c>
      <c r="D461" s="86">
        <v>43308</v>
      </c>
      <c r="E461" s="86">
        <v>45291</v>
      </c>
      <c r="F461" s="85">
        <v>66</v>
      </c>
      <c r="G461" s="85" t="s">
        <v>856</v>
      </c>
      <c r="H461" s="85" t="s">
        <v>1498</v>
      </c>
      <c r="I461" s="85" t="s">
        <v>829</v>
      </c>
      <c r="J461" s="83">
        <v>6421676.8399999999</v>
      </c>
      <c r="K461" s="83">
        <v>3603214.98</v>
      </c>
      <c r="L461" s="87">
        <v>5458425.3099999996</v>
      </c>
      <c r="M461" s="87">
        <v>3062732.76</v>
      </c>
      <c r="N461" s="87"/>
      <c r="O461" s="87"/>
      <c r="P461" s="87"/>
      <c r="Q461" s="87"/>
      <c r="R461" s="87"/>
      <c r="S461" s="87"/>
      <c r="T461" s="87">
        <v>963251.53</v>
      </c>
      <c r="U461" s="87">
        <v>540482.22</v>
      </c>
      <c r="V461" s="87"/>
      <c r="W461" s="87"/>
      <c r="X461" s="87"/>
      <c r="Y461" s="87"/>
      <c r="Z461" s="87"/>
      <c r="AA461" s="87"/>
      <c r="AB461" s="87"/>
      <c r="AC461" s="88"/>
    </row>
    <row r="462" spans="1:29" ht="140" x14ac:dyDescent="0.25">
      <c r="A462" s="85" t="s">
        <v>1505</v>
      </c>
      <c r="B462" s="85" t="s">
        <v>1506</v>
      </c>
      <c r="C462" s="86">
        <v>43308</v>
      </c>
      <c r="D462" s="86">
        <v>43308</v>
      </c>
      <c r="E462" s="86">
        <v>45291</v>
      </c>
      <c r="F462" s="85">
        <v>66</v>
      </c>
      <c r="G462" s="85" t="s">
        <v>1507</v>
      </c>
      <c r="H462" s="85" t="s">
        <v>1498</v>
      </c>
      <c r="I462" s="85" t="s">
        <v>829</v>
      </c>
      <c r="J462" s="83">
        <v>5084659</v>
      </c>
      <c r="K462" s="83">
        <v>3050714.3</v>
      </c>
      <c r="L462" s="87">
        <v>4321960.1500000004</v>
      </c>
      <c r="M462" s="87">
        <v>2593107.16</v>
      </c>
      <c r="N462" s="87"/>
      <c r="O462" s="87"/>
      <c r="P462" s="87"/>
      <c r="Q462" s="87"/>
      <c r="R462" s="87"/>
      <c r="S462" s="87"/>
      <c r="T462" s="87">
        <v>762698.85</v>
      </c>
      <c r="U462" s="87">
        <v>457607.14</v>
      </c>
      <c r="V462" s="87"/>
      <c r="W462" s="87"/>
      <c r="X462" s="87"/>
      <c r="Y462" s="87"/>
      <c r="Z462" s="87"/>
      <c r="AA462" s="87"/>
      <c r="AB462" s="87"/>
      <c r="AC462" s="88"/>
    </row>
    <row r="463" spans="1:29" ht="60" x14ac:dyDescent="0.25">
      <c r="A463" s="85" t="s">
        <v>1509</v>
      </c>
      <c r="B463" s="85" t="s">
        <v>1510</v>
      </c>
      <c r="C463" s="86">
        <v>43409</v>
      </c>
      <c r="D463" s="86">
        <v>43409</v>
      </c>
      <c r="E463" s="86">
        <v>44231</v>
      </c>
      <c r="F463" s="85">
        <v>27</v>
      </c>
      <c r="G463" s="85" t="s">
        <v>1511</v>
      </c>
      <c r="H463" s="85" t="s">
        <v>1508</v>
      </c>
      <c r="I463" s="85" t="s">
        <v>923</v>
      </c>
      <c r="J463" s="83">
        <v>6062680.8700000001</v>
      </c>
      <c r="K463" s="83">
        <v>5557130.2400000002</v>
      </c>
      <c r="L463" s="87">
        <v>4717538.41</v>
      </c>
      <c r="M463" s="87">
        <v>4239054.29</v>
      </c>
      <c r="N463" s="87"/>
      <c r="O463" s="87"/>
      <c r="P463" s="87"/>
      <c r="Q463" s="87"/>
      <c r="R463" s="87"/>
      <c r="S463" s="87"/>
      <c r="T463" s="87"/>
      <c r="U463" s="87"/>
      <c r="V463" s="87">
        <v>204064.51</v>
      </c>
      <c r="W463" s="87">
        <v>183360.94</v>
      </c>
      <c r="X463" s="87">
        <v>612193.43999999994</v>
      </c>
      <c r="Y463" s="87">
        <v>608624.41</v>
      </c>
      <c r="Z463" s="87"/>
      <c r="AA463" s="87">
        <v>0</v>
      </c>
      <c r="AB463" s="87">
        <v>528884.51</v>
      </c>
      <c r="AC463" s="88">
        <v>526090.6</v>
      </c>
    </row>
    <row r="464" spans="1:29" ht="70" x14ac:dyDescent="0.25">
      <c r="A464" s="85" t="s">
        <v>1512</v>
      </c>
      <c r="B464" s="85" t="s">
        <v>1513</v>
      </c>
      <c r="C464" s="86">
        <v>43672</v>
      </c>
      <c r="D464" s="86">
        <v>43672</v>
      </c>
      <c r="E464" s="86">
        <v>44555</v>
      </c>
      <c r="F464" s="85">
        <v>29</v>
      </c>
      <c r="G464" s="85" t="s">
        <v>1514</v>
      </c>
      <c r="H464" s="85" t="s">
        <v>1508</v>
      </c>
      <c r="I464" s="85" t="s">
        <v>775</v>
      </c>
      <c r="J464" s="83">
        <v>6126940.1299999999</v>
      </c>
      <c r="K464" s="83">
        <v>5140154.38</v>
      </c>
      <c r="L464" s="87">
        <v>4794904.8499999996</v>
      </c>
      <c r="M464" s="87">
        <v>4113631.7</v>
      </c>
      <c r="N464" s="87"/>
      <c r="O464" s="87"/>
      <c r="P464" s="87"/>
      <c r="Q464" s="87"/>
      <c r="R464" s="87"/>
      <c r="S464" s="87"/>
      <c r="T464" s="87"/>
      <c r="U464" s="87"/>
      <c r="V464" s="87">
        <v>246902.86</v>
      </c>
      <c r="W464" s="87">
        <v>107708.36</v>
      </c>
      <c r="X464" s="87">
        <v>576106.68000000005</v>
      </c>
      <c r="Y464" s="87">
        <v>487011.31</v>
      </c>
      <c r="Z464" s="87"/>
      <c r="AA464" s="87"/>
      <c r="AB464" s="87">
        <v>509025.74</v>
      </c>
      <c r="AC464" s="88">
        <v>431803.01</v>
      </c>
    </row>
    <row r="465" spans="1:29" ht="310" x14ac:dyDescent="0.25">
      <c r="A465" s="85" t="s">
        <v>1515</v>
      </c>
      <c r="B465" s="85" t="s">
        <v>1516</v>
      </c>
      <c r="C465" s="86">
        <v>43560</v>
      </c>
      <c r="D465" s="86">
        <v>43560</v>
      </c>
      <c r="E465" s="86">
        <v>44381</v>
      </c>
      <c r="F465" s="85">
        <v>27</v>
      </c>
      <c r="G465" s="85" t="s">
        <v>1517</v>
      </c>
      <c r="H465" s="85" t="s">
        <v>1508</v>
      </c>
      <c r="I465" s="85" t="s">
        <v>775</v>
      </c>
      <c r="J465" s="83">
        <v>5203486.22</v>
      </c>
      <c r="K465" s="83">
        <v>3966611.75</v>
      </c>
      <c r="L465" s="87">
        <v>3885300.22</v>
      </c>
      <c r="M465" s="87">
        <v>3385596.51</v>
      </c>
      <c r="N465" s="87"/>
      <c r="O465" s="87"/>
      <c r="P465" s="87"/>
      <c r="Q465" s="87"/>
      <c r="R465" s="87"/>
      <c r="S465" s="87"/>
      <c r="T465" s="87"/>
      <c r="U465" s="87"/>
      <c r="V465" s="87">
        <v>194725</v>
      </c>
      <c r="W465" s="87">
        <v>92336.62</v>
      </c>
      <c r="X465" s="87">
        <v>454358.32</v>
      </c>
      <c r="Y465" s="87">
        <v>215243.8</v>
      </c>
      <c r="Z465" s="87"/>
      <c r="AA465" s="87"/>
      <c r="AB465" s="87">
        <v>669102.68000000005</v>
      </c>
      <c r="AC465" s="88">
        <v>273434.82</v>
      </c>
    </row>
    <row r="466" spans="1:29" ht="180" x14ac:dyDescent="0.25">
      <c r="A466" s="85" t="s">
        <v>1518</v>
      </c>
      <c r="B466" s="85" t="s">
        <v>1519</v>
      </c>
      <c r="C466" s="86">
        <v>43600</v>
      </c>
      <c r="D466" s="86">
        <v>43600</v>
      </c>
      <c r="E466" s="86">
        <v>45213</v>
      </c>
      <c r="F466" s="85">
        <v>53</v>
      </c>
      <c r="G466" s="85" t="s">
        <v>1520</v>
      </c>
      <c r="H466" s="85" t="s">
        <v>1508</v>
      </c>
      <c r="I466" s="85" t="s">
        <v>790</v>
      </c>
      <c r="J466" s="83">
        <v>2910181.25</v>
      </c>
      <c r="K466" s="83">
        <v>2087573.5</v>
      </c>
      <c r="L466" s="87">
        <v>877755.71</v>
      </c>
      <c r="M466" s="87">
        <v>1196997.7</v>
      </c>
      <c r="N466" s="87"/>
      <c r="O466" s="87"/>
      <c r="P466" s="87"/>
      <c r="Q466" s="87"/>
      <c r="R466" s="87"/>
      <c r="S466" s="87"/>
      <c r="T466" s="87"/>
      <c r="U466" s="87"/>
      <c r="V466" s="87">
        <v>504956.66</v>
      </c>
      <c r="W466" s="87">
        <v>221260.83</v>
      </c>
      <c r="X466" s="87">
        <v>1514869.97</v>
      </c>
      <c r="Y466" s="87">
        <v>663778.03</v>
      </c>
      <c r="Z466" s="87"/>
      <c r="AA466" s="87"/>
      <c r="AB466" s="87">
        <v>12598.91</v>
      </c>
      <c r="AC466" s="88">
        <v>5536.94</v>
      </c>
    </row>
    <row r="467" spans="1:29" ht="409.5" x14ac:dyDescent="0.25">
      <c r="A467" s="85" t="s">
        <v>1521</v>
      </c>
      <c r="B467" s="85" t="s">
        <v>1522</v>
      </c>
      <c r="C467" s="86">
        <v>43846</v>
      </c>
      <c r="D467" s="86">
        <v>43846</v>
      </c>
      <c r="E467" s="86">
        <v>45291</v>
      </c>
      <c r="F467" s="85">
        <v>48</v>
      </c>
      <c r="G467" s="85" t="s">
        <v>1523</v>
      </c>
      <c r="H467" s="85" t="s">
        <v>1508</v>
      </c>
      <c r="I467" s="85" t="s">
        <v>2533</v>
      </c>
      <c r="J467" s="83">
        <v>13709397.560000001</v>
      </c>
      <c r="K467" s="83">
        <v>8016997.3300000001</v>
      </c>
      <c r="L467" s="87">
        <v>7932727</v>
      </c>
      <c r="M467" s="87">
        <v>5896780.5099999998</v>
      </c>
      <c r="N467" s="87"/>
      <c r="O467" s="87"/>
      <c r="P467" s="87"/>
      <c r="Q467" s="87"/>
      <c r="R467" s="87"/>
      <c r="S467" s="87"/>
      <c r="T467" s="87"/>
      <c r="U467" s="87"/>
      <c r="V467" s="87">
        <v>1155334.1100000001</v>
      </c>
      <c r="W467" s="87">
        <v>424108.75</v>
      </c>
      <c r="X467" s="87">
        <v>4621336.45</v>
      </c>
      <c r="Y467" s="87">
        <v>1696108.07</v>
      </c>
      <c r="Z467" s="87"/>
      <c r="AA467" s="87"/>
      <c r="AB467" s="87"/>
      <c r="AC467" s="88"/>
    </row>
    <row r="468" spans="1:29" ht="310" x14ac:dyDescent="0.25">
      <c r="A468" s="85" t="s">
        <v>1524</v>
      </c>
      <c r="B468" s="85" t="s">
        <v>1525</v>
      </c>
      <c r="C468" s="86">
        <v>43879</v>
      </c>
      <c r="D468" s="86">
        <v>43879</v>
      </c>
      <c r="E468" s="86">
        <v>45291</v>
      </c>
      <c r="F468" s="85">
        <v>46</v>
      </c>
      <c r="G468" s="85" t="s">
        <v>2594</v>
      </c>
      <c r="H468" s="85" t="s">
        <v>1508</v>
      </c>
      <c r="I468" s="85" t="s">
        <v>922</v>
      </c>
      <c r="J468" s="83">
        <v>3605411.96</v>
      </c>
      <c r="K468" s="83">
        <v>3085517.2</v>
      </c>
      <c r="L468" s="87">
        <v>2663458.77</v>
      </c>
      <c r="M468" s="87">
        <v>2397112.89</v>
      </c>
      <c r="N468" s="87"/>
      <c r="O468" s="87"/>
      <c r="P468" s="87"/>
      <c r="Q468" s="87"/>
      <c r="R468" s="87"/>
      <c r="S468" s="87"/>
      <c r="T468" s="87"/>
      <c r="U468" s="87"/>
      <c r="V468" s="87">
        <v>136084.62</v>
      </c>
      <c r="W468" s="87">
        <v>98894.44</v>
      </c>
      <c r="X468" s="87">
        <v>792539.2</v>
      </c>
      <c r="Y468" s="87">
        <v>576180.5</v>
      </c>
      <c r="Z468" s="87"/>
      <c r="AA468" s="87"/>
      <c r="AB468" s="87">
        <v>13329.37</v>
      </c>
      <c r="AC468" s="88">
        <v>13329.37</v>
      </c>
    </row>
    <row r="469" spans="1:29" ht="409.5" x14ac:dyDescent="0.25">
      <c r="A469" s="85" t="s">
        <v>1526</v>
      </c>
      <c r="B469" s="85" t="s">
        <v>1527</v>
      </c>
      <c r="C469" s="86">
        <v>43616</v>
      </c>
      <c r="D469" s="86">
        <v>43616</v>
      </c>
      <c r="E469" s="86">
        <v>44435</v>
      </c>
      <c r="F469" s="85">
        <v>27</v>
      </c>
      <c r="G469" s="85" t="s">
        <v>1528</v>
      </c>
      <c r="H469" s="85" t="s">
        <v>1508</v>
      </c>
      <c r="I469" s="85" t="s">
        <v>932</v>
      </c>
      <c r="J469" s="83">
        <v>4636307.9400000004</v>
      </c>
      <c r="K469" s="83">
        <v>3952664.34</v>
      </c>
      <c r="L469" s="87">
        <v>2500000</v>
      </c>
      <c r="M469" s="87">
        <v>2250000</v>
      </c>
      <c r="N469" s="87"/>
      <c r="O469" s="87"/>
      <c r="P469" s="87"/>
      <c r="Q469" s="87"/>
      <c r="R469" s="87"/>
      <c r="S469" s="87"/>
      <c r="T469" s="87"/>
      <c r="U469" s="87"/>
      <c r="V469" s="87">
        <v>640892.38</v>
      </c>
      <c r="W469" s="87">
        <v>510995</v>
      </c>
      <c r="X469" s="87">
        <v>1495415.56</v>
      </c>
      <c r="Y469" s="87">
        <v>1191669.3400000001</v>
      </c>
      <c r="Z469" s="87"/>
      <c r="AA469" s="87"/>
      <c r="AB469" s="87"/>
      <c r="AC469" s="88"/>
    </row>
    <row r="470" spans="1:29" ht="70" x14ac:dyDescent="0.25">
      <c r="A470" s="85" t="s">
        <v>1529</v>
      </c>
      <c r="B470" s="85" t="s">
        <v>1530</v>
      </c>
      <c r="C470" s="86">
        <v>43710</v>
      </c>
      <c r="D470" s="86">
        <v>43710</v>
      </c>
      <c r="E470" s="86">
        <v>44561</v>
      </c>
      <c r="F470" s="85">
        <v>28</v>
      </c>
      <c r="G470" s="85" t="s">
        <v>1531</v>
      </c>
      <c r="H470" s="85" t="s">
        <v>1508</v>
      </c>
      <c r="I470" s="85" t="s">
        <v>909</v>
      </c>
      <c r="J470" s="83">
        <v>3882720.07</v>
      </c>
      <c r="K470" s="83">
        <v>3099811.16</v>
      </c>
      <c r="L470" s="87">
        <v>2423701.0099999998</v>
      </c>
      <c r="M470" s="87">
        <v>1929675.07</v>
      </c>
      <c r="N470" s="87"/>
      <c r="O470" s="87"/>
      <c r="P470" s="87"/>
      <c r="Q470" s="87"/>
      <c r="R470" s="87"/>
      <c r="S470" s="87"/>
      <c r="T470" s="87"/>
      <c r="U470" s="87"/>
      <c r="V470" s="87">
        <v>105167.53</v>
      </c>
      <c r="W470" s="87">
        <v>83503.710000000006</v>
      </c>
      <c r="X470" s="87">
        <v>315502.59000000003</v>
      </c>
      <c r="Y470" s="87">
        <v>250511.16</v>
      </c>
      <c r="Z470" s="87"/>
      <c r="AA470" s="87"/>
      <c r="AB470" s="87">
        <v>1038348.94</v>
      </c>
      <c r="AC470" s="88">
        <v>836121.22</v>
      </c>
    </row>
    <row r="471" spans="1:29" ht="110" x14ac:dyDescent="0.25">
      <c r="A471" s="85" t="s">
        <v>1532</v>
      </c>
      <c r="B471" s="85" t="s">
        <v>1533</v>
      </c>
      <c r="C471" s="86">
        <v>44049</v>
      </c>
      <c r="D471" s="86">
        <v>44049</v>
      </c>
      <c r="E471" s="86">
        <v>45107</v>
      </c>
      <c r="F471" s="85">
        <v>35</v>
      </c>
      <c r="G471" s="85" t="s">
        <v>1534</v>
      </c>
      <c r="H471" s="85" t="s">
        <v>1508</v>
      </c>
      <c r="I471" s="85" t="s">
        <v>909</v>
      </c>
      <c r="J471" s="83">
        <v>4554445.74</v>
      </c>
      <c r="K471" s="83">
        <v>2384913.6800000002</v>
      </c>
      <c r="L471" s="87">
        <v>914943</v>
      </c>
      <c r="M471" s="87">
        <v>591672.93999999994</v>
      </c>
      <c r="N471" s="87"/>
      <c r="O471" s="87"/>
      <c r="P471" s="87"/>
      <c r="Q471" s="87"/>
      <c r="R471" s="87"/>
      <c r="S471" s="87"/>
      <c r="T471" s="87"/>
      <c r="U471" s="87"/>
      <c r="V471" s="87">
        <v>461331.17</v>
      </c>
      <c r="W471" s="87">
        <v>222564.22</v>
      </c>
      <c r="X471" s="87">
        <v>1456821.66</v>
      </c>
      <c r="Y471" s="87">
        <v>733533.9</v>
      </c>
      <c r="Z471" s="87"/>
      <c r="AA471" s="87"/>
      <c r="AB471" s="87">
        <v>1721349.91</v>
      </c>
      <c r="AC471" s="88">
        <v>837142.62</v>
      </c>
    </row>
    <row r="472" spans="1:29" ht="330" x14ac:dyDescent="0.25">
      <c r="A472" s="85" t="s">
        <v>1535</v>
      </c>
      <c r="B472" s="85" t="s">
        <v>1536</v>
      </c>
      <c r="C472" s="86">
        <v>44049</v>
      </c>
      <c r="D472" s="86">
        <v>44049</v>
      </c>
      <c r="E472" s="86">
        <v>45291</v>
      </c>
      <c r="F472" s="85">
        <v>41</v>
      </c>
      <c r="G472" s="85" t="s">
        <v>1537</v>
      </c>
      <c r="H472" s="85" t="s">
        <v>1508</v>
      </c>
      <c r="I472" s="85" t="s">
        <v>909</v>
      </c>
      <c r="J472" s="83">
        <v>4400271</v>
      </c>
      <c r="K472" s="83">
        <v>3314945.03</v>
      </c>
      <c r="L472" s="87">
        <v>3669580.2</v>
      </c>
      <c r="M472" s="87">
        <v>2951014.28</v>
      </c>
      <c r="N472" s="87"/>
      <c r="O472" s="87"/>
      <c r="P472" s="87"/>
      <c r="Q472" s="87"/>
      <c r="R472" s="87"/>
      <c r="S472" s="87"/>
      <c r="T472" s="87"/>
      <c r="U472" s="87"/>
      <c r="V472" s="87">
        <v>182672.7</v>
      </c>
      <c r="W472" s="87">
        <v>91141.23</v>
      </c>
      <c r="X472" s="87">
        <v>548018.1</v>
      </c>
      <c r="Y472" s="87">
        <v>272789.52</v>
      </c>
      <c r="Z472" s="87"/>
      <c r="AA472" s="87"/>
      <c r="AB472" s="87"/>
      <c r="AC472" s="88"/>
    </row>
    <row r="473" spans="1:29" ht="110" x14ac:dyDescent="0.25">
      <c r="A473" s="85" t="s">
        <v>1538</v>
      </c>
      <c r="B473" s="85" t="s">
        <v>1539</v>
      </c>
      <c r="C473" s="86">
        <v>44074</v>
      </c>
      <c r="D473" s="86">
        <v>44105</v>
      </c>
      <c r="E473" s="86">
        <v>45291</v>
      </c>
      <c r="F473" s="85">
        <v>39</v>
      </c>
      <c r="G473" s="85" t="s">
        <v>1540</v>
      </c>
      <c r="H473" s="85" t="s">
        <v>1508</v>
      </c>
      <c r="I473" s="85" t="s">
        <v>779</v>
      </c>
      <c r="J473" s="83">
        <v>7742432.4100000001</v>
      </c>
      <c r="K473" s="83">
        <v>3656700.46</v>
      </c>
      <c r="L473" s="87">
        <v>5006224.1399999997</v>
      </c>
      <c r="M473" s="87">
        <v>2936832.45</v>
      </c>
      <c r="N473" s="87"/>
      <c r="O473" s="87"/>
      <c r="P473" s="87"/>
      <c r="Q473" s="87"/>
      <c r="R473" s="87"/>
      <c r="S473" s="87"/>
      <c r="T473" s="87"/>
      <c r="U473" s="87"/>
      <c r="V473" s="87">
        <v>132517.69</v>
      </c>
      <c r="W473" s="87">
        <v>38153.74</v>
      </c>
      <c r="X473" s="87">
        <v>800151.59</v>
      </c>
      <c r="Y473" s="87">
        <v>230386.24</v>
      </c>
      <c r="Z473" s="87"/>
      <c r="AA473" s="87"/>
      <c r="AB473" s="87">
        <v>1803538.99</v>
      </c>
      <c r="AC473" s="88">
        <v>451328.03</v>
      </c>
    </row>
    <row r="474" spans="1:29" ht="409.5" x14ac:dyDescent="0.25">
      <c r="A474" s="85" t="s">
        <v>1541</v>
      </c>
      <c r="B474" s="85" t="s">
        <v>1542</v>
      </c>
      <c r="C474" s="86">
        <v>44071</v>
      </c>
      <c r="D474" s="86">
        <v>44071</v>
      </c>
      <c r="E474" s="86">
        <v>44926</v>
      </c>
      <c r="F474" s="85">
        <v>29</v>
      </c>
      <c r="G474" s="85" t="s">
        <v>1543</v>
      </c>
      <c r="H474" s="85" t="s">
        <v>1508</v>
      </c>
      <c r="I474" s="85" t="s">
        <v>786</v>
      </c>
      <c r="J474" s="83">
        <v>7162529.3899999997</v>
      </c>
      <c r="K474" s="83">
        <v>1642750.53</v>
      </c>
      <c r="L474" s="87">
        <v>6088149.9800000004</v>
      </c>
      <c r="M474" s="87">
        <v>1463837.94</v>
      </c>
      <c r="N474" s="87"/>
      <c r="O474" s="87"/>
      <c r="P474" s="87"/>
      <c r="Q474" s="87"/>
      <c r="R474" s="87"/>
      <c r="S474" s="87"/>
      <c r="T474" s="87"/>
      <c r="U474" s="87"/>
      <c r="V474" s="87">
        <v>268594.84999999998</v>
      </c>
      <c r="W474" s="87">
        <v>44728.15</v>
      </c>
      <c r="X474" s="87">
        <v>805784.56</v>
      </c>
      <c r="Y474" s="87">
        <v>134184.44</v>
      </c>
      <c r="Z474" s="87"/>
      <c r="AA474" s="87"/>
      <c r="AB474" s="87"/>
      <c r="AC474" s="88"/>
    </row>
    <row r="475" spans="1:29" ht="230" x14ac:dyDescent="0.25">
      <c r="A475" s="85" t="s">
        <v>1544</v>
      </c>
      <c r="B475" s="85" t="s">
        <v>1545</v>
      </c>
      <c r="C475" s="86">
        <v>44048</v>
      </c>
      <c r="D475" s="86">
        <v>44048</v>
      </c>
      <c r="E475" s="86">
        <v>45291</v>
      </c>
      <c r="F475" s="85">
        <v>41</v>
      </c>
      <c r="G475" s="85" t="s">
        <v>1546</v>
      </c>
      <c r="H475" s="85" t="s">
        <v>1508</v>
      </c>
      <c r="I475" s="85" t="s">
        <v>932</v>
      </c>
      <c r="J475" s="83">
        <v>7181301.6299999999</v>
      </c>
      <c r="K475" s="83">
        <v>6321044.9500000002</v>
      </c>
      <c r="L475" s="87">
        <v>5028013.66</v>
      </c>
      <c r="M475" s="87">
        <v>4525212.29</v>
      </c>
      <c r="N475" s="87"/>
      <c r="O475" s="87"/>
      <c r="P475" s="87"/>
      <c r="Q475" s="87"/>
      <c r="R475" s="87"/>
      <c r="S475" s="87"/>
      <c r="T475" s="87"/>
      <c r="U475" s="87"/>
      <c r="V475" s="87">
        <v>266188.96000000002</v>
      </c>
      <c r="W475" s="87">
        <v>216801.09</v>
      </c>
      <c r="X475" s="87">
        <v>917338.24</v>
      </c>
      <c r="Y475" s="87">
        <v>753949.78</v>
      </c>
      <c r="Z475" s="87"/>
      <c r="AA475" s="87"/>
      <c r="AB475" s="87">
        <v>969760.77</v>
      </c>
      <c r="AC475" s="88">
        <v>825081.79</v>
      </c>
    </row>
    <row r="476" spans="1:29" ht="80" x14ac:dyDescent="0.25">
      <c r="A476" s="85" t="s">
        <v>1548</v>
      </c>
      <c r="B476" s="85" t="s">
        <v>1549</v>
      </c>
      <c r="C476" s="86">
        <v>44068</v>
      </c>
      <c r="D476" s="86">
        <v>44068</v>
      </c>
      <c r="E476" s="86">
        <v>45252</v>
      </c>
      <c r="F476" s="85">
        <v>39</v>
      </c>
      <c r="G476" s="85" t="s">
        <v>1550</v>
      </c>
      <c r="H476" s="85" t="s">
        <v>1508</v>
      </c>
      <c r="I476" s="85" t="s">
        <v>790</v>
      </c>
      <c r="J476" s="83">
        <v>348518.08</v>
      </c>
      <c r="K476" s="83">
        <v>255482.38</v>
      </c>
      <c r="L476" s="87">
        <v>296240.37</v>
      </c>
      <c r="M476" s="87">
        <v>231143.91</v>
      </c>
      <c r="N476" s="87"/>
      <c r="O476" s="87"/>
      <c r="P476" s="87"/>
      <c r="Q476" s="87"/>
      <c r="R476" s="87"/>
      <c r="S476" s="87"/>
      <c r="T476" s="87"/>
      <c r="U476" s="87"/>
      <c r="V476" s="87">
        <v>15683.31</v>
      </c>
      <c r="W476" s="87">
        <v>7301.54</v>
      </c>
      <c r="X476" s="87">
        <v>36594.400000000001</v>
      </c>
      <c r="Y476" s="87">
        <v>17036.93</v>
      </c>
      <c r="Z476" s="87"/>
      <c r="AA476" s="87"/>
      <c r="AB476" s="87"/>
      <c r="AC476" s="88"/>
    </row>
    <row r="477" spans="1:29" ht="150" x14ac:dyDescent="0.25">
      <c r="A477" s="85" t="s">
        <v>1551</v>
      </c>
      <c r="B477" s="85" t="s">
        <v>1552</v>
      </c>
      <c r="C477" s="86">
        <v>44167</v>
      </c>
      <c r="D477" s="86">
        <v>44167</v>
      </c>
      <c r="E477" s="86">
        <v>45291</v>
      </c>
      <c r="F477" s="85">
        <v>37</v>
      </c>
      <c r="G477" s="85" t="s">
        <v>1553</v>
      </c>
      <c r="H477" s="85" t="s">
        <v>1508</v>
      </c>
      <c r="I477" s="85" t="s">
        <v>905</v>
      </c>
      <c r="J477" s="83">
        <v>5752050.7300000004</v>
      </c>
      <c r="K477" s="83">
        <v>3351393.89</v>
      </c>
      <c r="L477" s="87">
        <v>4236673.83</v>
      </c>
      <c r="M477" s="87">
        <v>2953349.29</v>
      </c>
      <c r="N477" s="87"/>
      <c r="O477" s="87"/>
      <c r="P477" s="87"/>
      <c r="Q477" s="87"/>
      <c r="R477" s="87"/>
      <c r="S477" s="87"/>
      <c r="T477" s="87"/>
      <c r="U477" s="87"/>
      <c r="V477" s="87">
        <v>149529.66</v>
      </c>
      <c r="W477" s="87">
        <v>49871.13</v>
      </c>
      <c r="X477" s="87">
        <v>1044506.66</v>
      </c>
      <c r="Y477" s="87">
        <v>332493.58</v>
      </c>
      <c r="Z477" s="87"/>
      <c r="AA477" s="87"/>
      <c r="AB477" s="87">
        <v>321340.58</v>
      </c>
      <c r="AC477" s="88">
        <v>15679.89</v>
      </c>
    </row>
    <row r="478" spans="1:29" ht="90" x14ac:dyDescent="0.25">
      <c r="A478" s="85" t="s">
        <v>1554</v>
      </c>
      <c r="B478" s="85" t="s">
        <v>1555</v>
      </c>
      <c r="C478" s="86">
        <v>44062</v>
      </c>
      <c r="D478" s="86">
        <v>44105</v>
      </c>
      <c r="E478" s="86">
        <v>45289</v>
      </c>
      <c r="F478" s="85">
        <v>39</v>
      </c>
      <c r="G478" s="85" t="s">
        <v>1556</v>
      </c>
      <c r="H478" s="85" t="s">
        <v>1508</v>
      </c>
      <c r="I478" s="85" t="s">
        <v>937</v>
      </c>
      <c r="J478" s="83">
        <v>2495494.91</v>
      </c>
      <c r="K478" s="83">
        <v>2197152.0699999998</v>
      </c>
      <c r="L478" s="87">
        <v>1330907.05</v>
      </c>
      <c r="M478" s="87">
        <v>1734801.3</v>
      </c>
      <c r="N478" s="87"/>
      <c r="O478" s="87"/>
      <c r="P478" s="87"/>
      <c r="Q478" s="87"/>
      <c r="R478" s="87"/>
      <c r="S478" s="87"/>
      <c r="T478" s="87"/>
      <c r="U478" s="87"/>
      <c r="V478" s="87">
        <v>58716.2</v>
      </c>
      <c r="W478" s="87">
        <v>23394.66</v>
      </c>
      <c r="X478" s="87">
        <v>1105871.6599999999</v>
      </c>
      <c r="Y478" s="87">
        <v>438956.11</v>
      </c>
      <c r="Z478" s="87"/>
      <c r="AA478" s="87"/>
      <c r="AB478" s="87"/>
      <c r="AC478" s="88"/>
    </row>
    <row r="479" spans="1:29" ht="90" x14ac:dyDescent="0.25">
      <c r="A479" s="85" t="s">
        <v>1557</v>
      </c>
      <c r="B479" s="85" t="s">
        <v>1558</v>
      </c>
      <c r="C479" s="86">
        <v>44064</v>
      </c>
      <c r="D479" s="86">
        <v>44075</v>
      </c>
      <c r="E479" s="86">
        <v>45107</v>
      </c>
      <c r="F479" s="85">
        <v>34</v>
      </c>
      <c r="G479" s="85" t="s">
        <v>1559</v>
      </c>
      <c r="H479" s="85" t="s">
        <v>1508</v>
      </c>
      <c r="I479" s="85" t="s">
        <v>1547</v>
      </c>
      <c r="J479" s="83">
        <v>2834311.12</v>
      </c>
      <c r="K479" s="83">
        <v>2548698.7799999998</v>
      </c>
      <c r="L479" s="87">
        <v>2096032.47</v>
      </c>
      <c r="M479" s="87">
        <v>1884575.17</v>
      </c>
      <c r="N479" s="87"/>
      <c r="O479" s="87"/>
      <c r="P479" s="87"/>
      <c r="Q479" s="87"/>
      <c r="R479" s="87"/>
      <c r="S479" s="87"/>
      <c r="T479" s="87"/>
      <c r="U479" s="87"/>
      <c r="V479" s="87">
        <v>108096.96000000001</v>
      </c>
      <c r="W479" s="87">
        <v>97189.11</v>
      </c>
      <c r="X479" s="87">
        <v>252226.25</v>
      </c>
      <c r="Y479" s="87">
        <v>226774.6</v>
      </c>
      <c r="Z479" s="87"/>
      <c r="AA479" s="87"/>
      <c r="AB479" s="87">
        <v>377955.44</v>
      </c>
      <c r="AC479" s="88">
        <v>340159.9</v>
      </c>
    </row>
    <row r="480" spans="1:29" ht="110" x14ac:dyDescent="0.25">
      <c r="A480" s="85" t="s">
        <v>1560</v>
      </c>
      <c r="B480" s="85" t="s">
        <v>1561</v>
      </c>
      <c r="C480" s="86">
        <v>44074</v>
      </c>
      <c r="D480" s="86">
        <v>44287</v>
      </c>
      <c r="E480" s="86">
        <v>45107</v>
      </c>
      <c r="F480" s="85">
        <v>27</v>
      </c>
      <c r="G480" s="85" t="s">
        <v>1562</v>
      </c>
      <c r="H480" s="85" t="s">
        <v>1508</v>
      </c>
      <c r="I480" s="85" t="s">
        <v>775</v>
      </c>
      <c r="J480" s="83">
        <v>541242.57999999996</v>
      </c>
      <c r="K480" s="83">
        <v>454748.49</v>
      </c>
      <c r="L480" s="87">
        <v>454388.77</v>
      </c>
      <c r="M480" s="87">
        <v>408949.89</v>
      </c>
      <c r="N480" s="87"/>
      <c r="O480" s="87"/>
      <c r="P480" s="87"/>
      <c r="Q480" s="87"/>
      <c r="R480" s="87"/>
      <c r="S480" s="87"/>
      <c r="T480" s="87"/>
      <c r="U480" s="87"/>
      <c r="V480" s="87">
        <v>23528.87</v>
      </c>
      <c r="W480" s="87">
        <v>11634.33</v>
      </c>
      <c r="X480" s="87">
        <v>58995.38</v>
      </c>
      <c r="Y480" s="87">
        <v>27341.62</v>
      </c>
      <c r="Z480" s="87"/>
      <c r="AA480" s="87"/>
      <c r="AB480" s="87">
        <v>4329.5600000000004</v>
      </c>
      <c r="AC480" s="88">
        <v>6822.65</v>
      </c>
    </row>
    <row r="481" spans="1:29" ht="110" x14ac:dyDescent="0.25">
      <c r="A481" s="85" t="s">
        <v>1563</v>
      </c>
      <c r="B481" s="85" t="s">
        <v>1564</v>
      </c>
      <c r="C481" s="86">
        <v>44074</v>
      </c>
      <c r="D481" s="86">
        <v>44348</v>
      </c>
      <c r="E481" s="86">
        <v>45075</v>
      </c>
      <c r="F481" s="85">
        <v>24</v>
      </c>
      <c r="G481" s="85" t="s">
        <v>1565</v>
      </c>
      <c r="H481" s="85" t="s">
        <v>1508</v>
      </c>
      <c r="I481" s="85" t="s">
        <v>2530</v>
      </c>
      <c r="J481" s="83">
        <v>2927501.05</v>
      </c>
      <c r="K481" s="83">
        <v>2548577.27</v>
      </c>
      <c r="L481" s="87">
        <v>2488375.88</v>
      </c>
      <c r="M481" s="87">
        <v>2192230</v>
      </c>
      <c r="N481" s="87"/>
      <c r="O481" s="87"/>
      <c r="P481" s="87"/>
      <c r="Q481" s="87"/>
      <c r="R481" s="87"/>
      <c r="S481" s="87"/>
      <c r="T481" s="87"/>
      <c r="U481" s="87"/>
      <c r="V481" s="87">
        <v>131737.54</v>
      </c>
      <c r="W481" s="87">
        <v>106904.18</v>
      </c>
      <c r="X481" s="87">
        <v>307387.63</v>
      </c>
      <c r="Y481" s="87">
        <v>249443.09</v>
      </c>
      <c r="Z481" s="87"/>
      <c r="AA481" s="87"/>
      <c r="AB481" s="87"/>
      <c r="AC481" s="88"/>
    </row>
    <row r="482" spans="1:29" ht="100" x14ac:dyDescent="0.25">
      <c r="A482" s="85" t="s">
        <v>1566</v>
      </c>
      <c r="B482" s="85" t="s">
        <v>1567</v>
      </c>
      <c r="C482" s="86">
        <v>44615</v>
      </c>
      <c r="D482" s="86">
        <v>44615</v>
      </c>
      <c r="E482" s="86">
        <v>45221</v>
      </c>
      <c r="F482" s="85">
        <v>20</v>
      </c>
      <c r="G482" s="85" t="s">
        <v>1568</v>
      </c>
      <c r="H482" s="85" t="s">
        <v>1508</v>
      </c>
      <c r="I482" s="85" t="s">
        <v>932</v>
      </c>
      <c r="J482" s="83">
        <v>3902889.39</v>
      </c>
      <c r="K482" s="83">
        <v>3071564.32</v>
      </c>
      <c r="L482" s="87">
        <v>2749659</v>
      </c>
      <c r="M482" s="87">
        <v>2474693.08</v>
      </c>
      <c r="N482" s="87"/>
      <c r="O482" s="87"/>
      <c r="P482" s="87"/>
      <c r="Q482" s="87"/>
      <c r="R482" s="87"/>
      <c r="S482" s="87"/>
      <c r="T482" s="87"/>
      <c r="U482" s="87"/>
      <c r="V482" s="87">
        <v>131937.4</v>
      </c>
      <c r="W482" s="87">
        <v>78815.009999999995</v>
      </c>
      <c r="X482" s="87">
        <v>522631.4</v>
      </c>
      <c r="Y482" s="87">
        <v>312202.65000000002</v>
      </c>
      <c r="Z482" s="87">
        <v>67635.03</v>
      </c>
      <c r="AA482" s="87">
        <v>61797.01</v>
      </c>
      <c r="AB482" s="87">
        <v>431026.56</v>
      </c>
      <c r="AC482" s="88">
        <v>144056.57</v>
      </c>
    </row>
    <row r="483" spans="1:29" ht="80" x14ac:dyDescent="0.25">
      <c r="A483" s="85" t="s">
        <v>1569</v>
      </c>
      <c r="B483" s="85" t="s">
        <v>1570</v>
      </c>
      <c r="C483" s="86">
        <v>44635</v>
      </c>
      <c r="D483" s="86">
        <v>44635</v>
      </c>
      <c r="E483" s="86">
        <v>45199</v>
      </c>
      <c r="F483" s="85">
        <v>19</v>
      </c>
      <c r="G483" s="85"/>
      <c r="H483" s="85" t="s">
        <v>1508</v>
      </c>
      <c r="I483" s="85" t="s">
        <v>1019</v>
      </c>
      <c r="J483" s="83">
        <v>5099657.93</v>
      </c>
      <c r="K483" s="83">
        <v>4681144.51</v>
      </c>
      <c r="L483" s="87">
        <v>3970000</v>
      </c>
      <c r="M483" s="87">
        <v>3673000</v>
      </c>
      <c r="N483" s="87"/>
      <c r="O483" s="87"/>
      <c r="P483" s="87"/>
      <c r="Q483" s="87"/>
      <c r="R483" s="87"/>
      <c r="S483" s="87"/>
      <c r="T483" s="87"/>
      <c r="U483" s="87"/>
      <c r="V483" s="87">
        <v>175029.33</v>
      </c>
      <c r="W483" s="87">
        <v>152993.95000000001</v>
      </c>
      <c r="X483" s="87">
        <v>524853.06999999995</v>
      </c>
      <c r="Y483" s="87">
        <v>458981.73</v>
      </c>
      <c r="Z483" s="87"/>
      <c r="AA483" s="87"/>
      <c r="AB483" s="87">
        <v>429775.53</v>
      </c>
      <c r="AC483" s="88">
        <v>396168.83</v>
      </c>
    </row>
    <row r="484" spans="1:29" ht="409.5" x14ac:dyDescent="0.25">
      <c r="A484" s="85" t="s">
        <v>1571</v>
      </c>
      <c r="B484" s="85" t="s">
        <v>1572</v>
      </c>
      <c r="C484" s="86">
        <v>44763</v>
      </c>
      <c r="D484" s="86">
        <v>44763</v>
      </c>
      <c r="E484" s="86">
        <v>45219</v>
      </c>
      <c r="F484" s="85">
        <v>15</v>
      </c>
      <c r="G484" s="85" t="s">
        <v>1573</v>
      </c>
      <c r="H484" s="85" t="s">
        <v>1508</v>
      </c>
      <c r="I484" s="85" t="s">
        <v>961</v>
      </c>
      <c r="J484" s="83">
        <v>6620191.0899999999</v>
      </c>
      <c r="K484" s="83">
        <v>5728133.8700000001</v>
      </c>
      <c r="L484" s="87">
        <v>4999303.83</v>
      </c>
      <c r="M484" s="87">
        <v>4500000</v>
      </c>
      <c r="N484" s="87"/>
      <c r="O484" s="87"/>
      <c r="P484" s="87"/>
      <c r="Q484" s="87"/>
      <c r="R484" s="87"/>
      <c r="S484" s="87"/>
      <c r="T484" s="87"/>
      <c r="U484" s="87"/>
      <c r="V484" s="87">
        <v>221934.04</v>
      </c>
      <c r="W484" s="87">
        <v>112322.52</v>
      </c>
      <c r="X484" s="87">
        <v>696995.81</v>
      </c>
      <c r="Y484" s="87">
        <v>587004.61</v>
      </c>
      <c r="Z484" s="87">
        <v>155659.13</v>
      </c>
      <c r="AA484" s="87">
        <v>125834.98</v>
      </c>
      <c r="AB484" s="87">
        <v>546298.28</v>
      </c>
      <c r="AC484" s="88">
        <v>402971.76</v>
      </c>
    </row>
    <row r="485" spans="1:29" ht="230" x14ac:dyDescent="0.25">
      <c r="A485" s="85" t="s">
        <v>1574</v>
      </c>
      <c r="B485" s="85" t="s">
        <v>1575</v>
      </c>
      <c r="C485" s="86">
        <v>44818</v>
      </c>
      <c r="D485" s="86">
        <v>44818</v>
      </c>
      <c r="E485" s="86">
        <v>45273</v>
      </c>
      <c r="F485" s="85">
        <v>15</v>
      </c>
      <c r="G485" s="85" t="s">
        <v>1576</v>
      </c>
      <c r="H485" s="85" t="s">
        <v>1508</v>
      </c>
      <c r="I485" s="85" t="s">
        <v>925</v>
      </c>
      <c r="J485" s="83">
        <v>1764675.3</v>
      </c>
      <c r="K485" s="83">
        <v>1420256.4</v>
      </c>
      <c r="L485" s="87">
        <v>1499974</v>
      </c>
      <c r="M485" s="87">
        <v>1349976.6</v>
      </c>
      <c r="N485" s="87"/>
      <c r="O485" s="87"/>
      <c r="P485" s="87"/>
      <c r="Q485" s="87"/>
      <c r="R485" s="87"/>
      <c r="S485" s="87"/>
      <c r="T485" s="87"/>
      <c r="U485" s="87"/>
      <c r="V485" s="87">
        <v>79410.39</v>
      </c>
      <c r="W485" s="87">
        <v>21083.95</v>
      </c>
      <c r="X485" s="87">
        <v>185290.91</v>
      </c>
      <c r="Y485" s="87">
        <v>49195.85</v>
      </c>
      <c r="Z485" s="87"/>
      <c r="AA485" s="87"/>
      <c r="AB485" s="87"/>
      <c r="AC485" s="88"/>
    </row>
    <row r="486" spans="1:29" ht="150" x14ac:dyDescent="0.25">
      <c r="A486" s="85" t="s">
        <v>1577</v>
      </c>
      <c r="B486" s="85" t="s">
        <v>1578</v>
      </c>
      <c r="C486" s="86">
        <v>44795</v>
      </c>
      <c r="D486" s="86">
        <v>44795</v>
      </c>
      <c r="E486" s="86">
        <v>45190</v>
      </c>
      <c r="F486" s="85">
        <v>13</v>
      </c>
      <c r="G486" s="85" t="s">
        <v>1579</v>
      </c>
      <c r="H486" s="85" t="s">
        <v>1508</v>
      </c>
      <c r="I486" s="85" t="s">
        <v>922</v>
      </c>
      <c r="J486" s="83">
        <v>549084.88</v>
      </c>
      <c r="K486" s="83">
        <v>405608.41</v>
      </c>
      <c r="L486" s="87">
        <v>466722.15</v>
      </c>
      <c r="M486" s="87">
        <v>382788.8</v>
      </c>
      <c r="N486" s="87"/>
      <c r="O486" s="87"/>
      <c r="P486" s="87"/>
      <c r="Q486" s="87"/>
      <c r="R486" s="87"/>
      <c r="S486" s="87"/>
      <c r="T486" s="87"/>
      <c r="U486" s="87"/>
      <c r="V486" s="87">
        <v>24708.82</v>
      </c>
      <c r="W486" s="87">
        <v>6845.88</v>
      </c>
      <c r="X486" s="87">
        <v>57653.91</v>
      </c>
      <c r="Y486" s="87">
        <v>15973.73</v>
      </c>
      <c r="Z486" s="87"/>
      <c r="AA486" s="87"/>
      <c r="AB486" s="87"/>
      <c r="AC486" s="88"/>
    </row>
    <row r="487" spans="1:29" ht="120" x14ac:dyDescent="0.25">
      <c r="A487" s="85" t="s">
        <v>2595</v>
      </c>
      <c r="B487" s="85" t="s">
        <v>2596</v>
      </c>
      <c r="C487" s="86">
        <v>44995</v>
      </c>
      <c r="D487" s="86">
        <v>44995</v>
      </c>
      <c r="E487" s="86">
        <v>45291</v>
      </c>
      <c r="F487" s="85">
        <v>10</v>
      </c>
      <c r="G487" s="85" t="s">
        <v>2597</v>
      </c>
      <c r="H487" s="85" t="s">
        <v>1508</v>
      </c>
      <c r="I487" s="85" t="s">
        <v>950</v>
      </c>
      <c r="J487" s="83">
        <v>2223022</v>
      </c>
      <c r="K487" s="83">
        <v>789707</v>
      </c>
      <c r="L487" s="87">
        <v>1030842</v>
      </c>
      <c r="M487" s="87">
        <v>789707</v>
      </c>
      <c r="N487" s="87"/>
      <c r="O487" s="87"/>
      <c r="P487" s="87"/>
      <c r="Q487" s="87"/>
      <c r="R487" s="87"/>
      <c r="S487" s="87"/>
      <c r="T487" s="87"/>
      <c r="U487" s="87"/>
      <c r="V487" s="87">
        <v>45478.32</v>
      </c>
      <c r="W487" s="87"/>
      <c r="X487" s="87">
        <v>477897.53</v>
      </c>
      <c r="Y487" s="87"/>
      <c r="Z487" s="87"/>
      <c r="AA487" s="87"/>
      <c r="AB487" s="87">
        <v>668804.15</v>
      </c>
      <c r="AC487" s="88"/>
    </row>
    <row r="488" spans="1:29" ht="130" x14ac:dyDescent="0.25">
      <c r="A488" s="85" t="s">
        <v>1580</v>
      </c>
      <c r="B488" s="85" t="s">
        <v>1581</v>
      </c>
      <c r="C488" s="86">
        <v>44929</v>
      </c>
      <c r="D488" s="86">
        <v>44929</v>
      </c>
      <c r="E488" s="86">
        <v>45291</v>
      </c>
      <c r="F488" s="85">
        <v>12</v>
      </c>
      <c r="G488" s="85" t="s">
        <v>1582</v>
      </c>
      <c r="H488" s="85" t="s">
        <v>1508</v>
      </c>
      <c r="I488" s="85" t="s">
        <v>786</v>
      </c>
      <c r="J488" s="83">
        <v>700000</v>
      </c>
      <c r="K488" s="83">
        <v>280000</v>
      </c>
      <c r="L488" s="87">
        <v>595000</v>
      </c>
      <c r="M488" s="87">
        <v>280000</v>
      </c>
      <c r="N488" s="87"/>
      <c r="O488" s="87"/>
      <c r="P488" s="87"/>
      <c r="Q488" s="87"/>
      <c r="R488" s="87"/>
      <c r="S488" s="87"/>
      <c r="T488" s="87"/>
      <c r="U488" s="87"/>
      <c r="V488" s="87">
        <v>23973.81</v>
      </c>
      <c r="W488" s="87"/>
      <c r="X488" s="87">
        <v>71921.45</v>
      </c>
      <c r="Y488" s="87"/>
      <c r="Z488" s="87"/>
      <c r="AA488" s="87"/>
      <c r="AB488" s="87">
        <v>9104.74</v>
      </c>
      <c r="AC488" s="88"/>
    </row>
    <row r="489" spans="1:29" ht="110" x14ac:dyDescent="0.25">
      <c r="A489" s="85" t="s">
        <v>2598</v>
      </c>
      <c r="B489" s="85" t="s">
        <v>2599</v>
      </c>
      <c r="C489" s="86">
        <v>44973</v>
      </c>
      <c r="D489" s="86">
        <v>44973</v>
      </c>
      <c r="E489" s="86">
        <v>45291</v>
      </c>
      <c r="F489" s="85">
        <v>11</v>
      </c>
      <c r="G489" s="85" t="s">
        <v>2600</v>
      </c>
      <c r="H489" s="85" t="s">
        <v>1508</v>
      </c>
      <c r="I489" s="85" t="s">
        <v>2601</v>
      </c>
      <c r="J489" s="83">
        <v>3990884.83</v>
      </c>
      <c r="K489" s="83">
        <v>2134465.58</v>
      </c>
      <c r="L489" s="87">
        <v>2412445</v>
      </c>
      <c r="M489" s="87">
        <v>2005818.03</v>
      </c>
      <c r="N489" s="87"/>
      <c r="O489" s="87"/>
      <c r="P489" s="87"/>
      <c r="Q489" s="87"/>
      <c r="R489" s="87"/>
      <c r="S489" s="87"/>
      <c r="T489" s="87"/>
      <c r="U489" s="87"/>
      <c r="V489" s="87">
        <v>106431.4</v>
      </c>
      <c r="W489" s="87">
        <v>7759.31</v>
      </c>
      <c r="X489" s="87">
        <v>574410.55000000005</v>
      </c>
      <c r="Y489" s="87">
        <v>43926.52</v>
      </c>
      <c r="Z489" s="87"/>
      <c r="AA489" s="87"/>
      <c r="AB489" s="87">
        <v>897597.88</v>
      </c>
      <c r="AC489" s="88">
        <v>76961.72</v>
      </c>
    </row>
    <row r="490" spans="1:29" ht="70" x14ac:dyDescent="0.25">
      <c r="A490" s="85" t="s">
        <v>1583</v>
      </c>
      <c r="B490" s="85" t="s">
        <v>1584</v>
      </c>
      <c r="C490" s="86">
        <v>44865</v>
      </c>
      <c r="D490" s="86">
        <v>44865</v>
      </c>
      <c r="E490" s="86">
        <v>45290</v>
      </c>
      <c r="F490" s="85">
        <v>14</v>
      </c>
      <c r="G490" s="85" t="s">
        <v>1585</v>
      </c>
      <c r="H490" s="85" t="s">
        <v>1508</v>
      </c>
      <c r="I490" s="85" t="s">
        <v>1019</v>
      </c>
      <c r="J490" s="83">
        <v>1101587.56</v>
      </c>
      <c r="K490" s="83">
        <v>577571.1</v>
      </c>
      <c r="L490" s="87">
        <v>524214</v>
      </c>
      <c r="M490" s="87">
        <v>471792.6</v>
      </c>
      <c r="N490" s="87"/>
      <c r="O490" s="87"/>
      <c r="P490" s="87"/>
      <c r="Q490" s="87"/>
      <c r="R490" s="87"/>
      <c r="S490" s="87"/>
      <c r="T490" s="87"/>
      <c r="U490" s="87"/>
      <c r="V490" s="87">
        <v>22283.78</v>
      </c>
      <c r="W490" s="87">
        <v>3739.73</v>
      </c>
      <c r="X490" s="87">
        <v>421777.56</v>
      </c>
      <c r="Y490" s="87">
        <v>70749.16</v>
      </c>
      <c r="Z490" s="87"/>
      <c r="AA490" s="87"/>
      <c r="AB490" s="87">
        <v>133312.22</v>
      </c>
      <c r="AC490" s="88">
        <v>31289.61</v>
      </c>
    </row>
    <row r="491" spans="1:29" ht="100" x14ac:dyDescent="0.25">
      <c r="A491" s="85" t="s">
        <v>1586</v>
      </c>
      <c r="B491" s="85" t="s">
        <v>1587</v>
      </c>
      <c r="C491" s="86">
        <v>44907</v>
      </c>
      <c r="D491" s="86">
        <v>44907</v>
      </c>
      <c r="E491" s="86">
        <v>45291</v>
      </c>
      <c r="F491" s="85">
        <v>12</v>
      </c>
      <c r="G491" s="85"/>
      <c r="H491" s="85" t="s">
        <v>1508</v>
      </c>
      <c r="I491" s="85" t="s">
        <v>2526</v>
      </c>
      <c r="J491" s="83">
        <v>1580369.23</v>
      </c>
      <c r="K491" s="83">
        <v>1068670.24</v>
      </c>
      <c r="L491" s="87">
        <v>1185276.8999999999</v>
      </c>
      <c r="M491" s="87">
        <v>1068670.24</v>
      </c>
      <c r="N491" s="87"/>
      <c r="O491" s="87"/>
      <c r="P491" s="87"/>
      <c r="Q491" s="87"/>
      <c r="R491" s="87"/>
      <c r="S491" s="87"/>
      <c r="T491" s="87"/>
      <c r="U491" s="87"/>
      <c r="V491" s="87">
        <v>39970.050000000003</v>
      </c>
      <c r="W491" s="87"/>
      <c r="X491" s="87">
        <v>262025.85</v>
      </c>
      <c r="Y491" s="87"/>
      <c r="Z491" s="87">
        <v>93096.43</v>
      </c>
      <c r="AA491" s="87"/>
      <c r="AB491" s="87"/>
      <c r="AC491" s="88"/>
    </row>
    <row r="492" spans="1:29" ht="110" x14ac:dyDescent="0.25">
      <c r="A492" s="85" t="s">
        <v>2602</v>
      </c>
      <c r="B492" s="85" t="s">
        <v>2603</v>
      </c>
      <c r="C492" s="86">
        <v>44974</v>
      </c>
      <c r="D492" s="86">
        <v>44974</v>
      </c>
      <c r="E492" s="86">
        <v>45291</v>
      </c>
      <c r="F492" s="85">
        <v>10</v>
      </c>
      <c r="G492" s="85" t="s">
        <v>1309</v>
      </c>
      <c r="H492" s="85" t="s">
        <v>1508</v>
      </c>
      <c r="I492" s="85" t="s">
        <v>950</v>
      </c>
      <c r="J492" s="83">
        <v>1577732.61</v>
      </c>
      <c r="K492" s="83">
        <v>902254.52</v>
      </c>
      <c r="L492" s="87">
        <v>830000</v>
      </c>
      <c r="M492" s="87">
        <v>747000</v>
      </c>
      <c r="N492" s="87"/>
      <c r="O492" s="87"/>
      <c r="P492" s="87"/>
      <c r="Q492" s="87"/>
      <c r="R492" s="87"/>
      <c r="S492" s="87"/>
      <c r="T492" s="87"/>
      <c r="U492" s="87"/>
      <c r="V492" s="87">
        <v>36617.65</v>
      </c>
      <c r="W492" s="87">
        <v>7567.8</v>
      </c>
      <c r="X492" s="87">
        <v>331894.13</v>
      </c>
      <c r="Y492" s="87">
        <v>68929.210000000006</v>
      </c>
      <c r="Z492" s="87"/>
      <c r="AA492" s="87"/>
      <c r="AB492" s="87">
        <v>379220.83</v>
      </c>
      <c r="AC492" s="88">
        <v>78757.509999999995</v>
      </c>
    </row>
    <row r="493" spans="1:29" ht="140" x14ac:dyDescent="0.25">
      <c r="A493" s="85" t="s">
        <v>1588</v>
      </c>
      <c r="B493" s="85" t="s">
        <v>1589</v>
      </c>
      <c r="C493" s="86">
        <v>44784</v>
      </c>
      <c r="D493" s="86">
        <v>44784</v>
      </c>
      <c r="E493" s="86">
        <v>45270</v>
      </c>
      <c r="F493" s="85">
        <v>16</v>
      </c>
      <c r="G493" s="85" t="s">
        <v>1590</v>
      </c>
      <c r="H493" s="85" t="s">
        <v>1508</v>
      </c>
      <c r="I493" s="85" t="s">
        <v>1112</v>
      </c>
      <c r="J493" s="83">
        <v>477045.43</v>
      </c>
      <c r="K493" s="83">
        <v>150000</v>
      </c>
      <c r="L493" s="87">
        <v>286227</v>
      </c>
      <c r="M493" s="87">
        <v>150000</v>
      </c>
      <c r="N493" s="87"/>
      <c r="O493" s="87"/>
      <c r="P493" s="87"/>
      <c r="Q493" s="87"/>
      <c r="R493" s="87"/>
      <c r="S493" s="87"/>
      <c r="T493" s="87"/>
      <c r="U493" s="87"/>
      <c r="V493" s="87">
        <v>12627.66</v>
      </c>
      <c r="W493" s="87"/>
      <c r="X493" s="87">
        <v>178190.77</v>
      </c>
      <c r="Y493" s="87"/>
      <c r="Z493" s="87"/>
      <c r="AA493" s="87"/>
      <c r="AB493" s="87"/>
      <c r="AC493" s="88"/>
    </row>
    <row r="494" spans="1:29" ht="80" x14ac:dyDescent="0.25">
      <c r="A494" s="85" t="s">
        <v>1591</v>
      </c>
      <c r="B494" s="85" t="s">
        <v>1592</v>
      </c>
      <c r="C494" s="86">
        <v>44862</v>
      </c>
      <c r="D494" s="86">
        <v>44862</v>
      </c>
      <c r="E494" s="86">
        <v>45103</v>
      </c>
      <c r="F494" s="85">
        <v>8</v>
      </c>
      <c r="G494" s="85" t="s">
        <v>1593</v>
      </c>
      <c r="H494" s="85" t="s">
        <v>1508</v>
      </c>
      <c r="I494" s="85" t="s">
        <v>1594</v>
      </c>
      <c r="J494" s="83">
        <v>1337496.25</v>
      </c>
      <c r="K494" s="83">
        <v>1109325.8899999999</v>
      </c>
      <c r="L494" s="87">
        <v>744480</v>
      </c>
      <c r="M494" s="87">
        <v>670032</v>
      </c>
      <c r="N494" s="87"/>
      <c r="O494" s="87"/>
      <c r="P494" s="87"/>
      <c r="Q494" s="87"/>
      <c r="R494" s="87"/>
      <c r="S494" s="87"/>
      <c r="T494" s="87"/>
      <c r="U494" s="87"/>
      <c r="V494" s="87">
        <v>31647.02</v>
      </c>
      <c r="W494" s="87">
        <v>23488.400000000001</v>
      </c>
      <c r="X494" s="87">
        <v>164971.74</v>
      </c>
      <c r="Y494" s="87">
        <v>122197.94</v>
      </c>
      <c r="Z494" s="87"/>
      <c r="AA494" s="87"/>
      <c r="AB494" s="87">
        <v>396397.49</v>
      </c>
      <c r="AC494" s="88">
        <v>293607.55</v>
      </c>
    </row>
    <row r="495" spans="1:29" ht="70" x14ac:dyDescent="0.25">
      <c r="A495" s="85" t="s">
        <v>1595</v>
      </c>
      <c r="B495" s="85" t="s">
        <v>1596</v>
      </c>
      <c r="C495" s="86">
        <v>44916</v>
      </c>
      <c r="D495" s="86">
        <v>44916</v>
      </c>
      <c r="E495" s="86">
        <v>45291</v>
      </c>
      <c r="F495" s="85">
        <v>12</v>
      </c>
      <c r="G495" s="85" t="s">
        <v>1597</v>
      </c>
      <c r="H495" s="85" t="s">
        <v>1508</v>
      </c>
      <c r="I495" s="85" t="s">
        <v>1008</v>
      </c>
      <c r="J495" s="83">
        <v>125000</v>
      </c>
      <c r="K495" s="83">
        <v>0</v>
      </c>
      <c r="L495" s="87">
        <v>106250</v>
      </c>
      <c r="M495" s="87"/>
      <c r="N495" s="87"/>
      <c r="O495" s="87"/>
      <c r="P495" s="87"/>
      <c r="Q495" s="87"/>
      <c r="R495" s="87"/>
      <c r="S495" s="87"/>
      <c r="T495" s="87"/>
      <c r="U495" s="87"/>
      <c r="V495" s="87">
        <v>4687.5</v>
      </c>
      <c r="W495" s="87"/>
      <c r="X495" s="87">
        <v>14062.5</v>
      </c>
      <c r="Y495" s="87"/>
      <c r="Z495" s="87"/>
      <c r="AA495" s="87"/>
      <c r="AB495" s="87"/>
      <c r="AC495" s="88"/>
    </row>
    <row r="496" spans="1:29" ht="90" x14ac:dyDescent="0.25">
      <c r="A496" s="85" t="s">
        <v>1598</v>
      </c>
      <c r="B496" s="85" t="s">
        <v>1599</v>
      </c>
      <c r="C496" s="86">
        <v>43060</v>
      </c>
      <c r="D496" s="86">
        <v>43060</v>
      </c>
      <c r="E496" s="86">
        <v>45291</v>
      </c>
      <c r="F496" s="85"/>
      <c r="G496" s="85" t="s">
        <v>1600</v>
      </c>
      <c r="H496" s="85" t="s">
        <v>1601</v>
      </c>
      <c r="I496" s="85" t="s">
        <v>1602</v>
      </c>
      <c r="J496" s="83">
        <v>29257746.600000001</v>
      </c>
      <c r="K496" s="83">
        <v>28900635.690000001</v>
      </c>
      <c r="L496" s="87">
        <v>24869084.609999999</v>
      </c>
      <c r="M496" s="87">
        <v>24565540.359999999</v>
      </c>
      <c r="N496" s="87"/>
      <c r="O496" s="87"/>
      <c r="P496" s="87"/>
      <c r="Q496" s="87"/>
      <c r="R496" s="87"/>
      <c r="S496" s="87"/>
      <c r="T496" s="87">
        <v>4388661.99</v>
      </c>
      <c r="U496" s="87">
        <v>4335095.33</v>
      </c>
      <c r="V496" s="87"/>
      <c r="W496" s="87"/>
      <c r="X496" s="87"/>
      <c r="Y496" s="87"/>
      <c r="Z496" s="87"/>
      <c r="AA496" s="87"/>
      <c r="AB496" s="87"/>
      <c r="AC496" s="88"/>
    </row>
    <row r="497" spans="1:29" ht="280" x14ac:dyDescent="0.25">
      <c r="A497" s="85" t="s">
        <v>1603</v>
      </c>
      <c r="B497" s="85" t="s">
        <v>1604</v>
      </c>
      <c r="C497" s="86">
        <v>42822</v>
      </c>
      <c r="D497" s="86">
        <v>42822</v>
      </c>
      <c r="E497" s="86">
        <v>45291</v>
      </c>
      <c r="F497" s="85">
        <v>82</v>
      </c>
      <c r="G497" s="85" t="s">
        <v>1605</v>
      </c>
      <c r="H497" s="85" t="s">
        <v>1606</v>
      </c>
      <c r="I497" s="85" t="s">
        <v>711</v>
      </c>
      <c r="J497" s="83">
        <v>19651384.609999999</v>
      </c>
      <c r="K497" s="83">
        <v>17333390.260000002</v>
      </c>
      <c r="L497" s="87"/>
      <c r="M497" s="87"/>
      <c r="N497" s="87"/>
      <c r="O497" s="87"/>
      <c r="P497" s="87">
        <v>16703676.92</v>
      </c>
      <c r="Q497" s="87">
        <v>15033309.220000001</v>
      </c>
      <c r="R497" s="87"/>
      <c r="S497" s="87"/>
      <c r="T497" s="87"/>
      <c r="U497" s="87"/>
      <c r="V497" s="87"/>
      <c r="W497" s="87"/>
      <c r="X497" s="87"/>
      <c r="Y497" s="87"/>
      <c r="Z497" s="87"/>
      <c r="AA497" s="87"/>
      <c r="AB497" s="87">
        <v>2947707.69</v>
      </c>
      <c r="AC497" s="88">
        <v>2300081.04</v>
      </c>
    </row>
    <row r="498" spans="1:29" ht="110" x14ac:dyDescent="0.25">
      <c r="A498" s="85" t="s">
        <v>1607</v>
      </c>
      <c r="B498" s="85" t="s">
        <v>1608</v>
      </c>
      <c r="C498" s="86">
        <v>43083</v>
      </c>
      <c r="D498" s="86">
        <v>43083</v>
      </c>
      <c r="E498" s="86">
        <v>45107</v>
      </c>
      <c r="F498" s="85">
        <v>67</v>
      </c>
      <c r="G498" s="85" t="s">
        <v>1609</v>
      </c>
      <c r="H498" s="85" t="s">
        <v>1606</v>
      </c>
      <c r="I498" s="85" t="s">
        <v>711</v>
      </c>
      <c r="J498" s="83">
        <v>18142562.5</v>
      </c>
      <c r="K498" s="83">
        <v>16328306.25</v>
      </c>
      <c r="L498" s="87"/>
      <c r="M498" s="87"/>
      <c r="N498" s="87"/>
      <c r="O498" s="87"/>
      <c r="P498" s="87">
        <v>15421178.119999999</v>
      </c>
      <c r="Q498" s="87">
        <v>13879060.310000001</v>
      </c>
      <c r="R498" s="87"/>
      <c r="S498" s="87"/>
      <c r="T498" s="87"/>
      <c r="U498" s="87"/>
      <c r="V498" s="87"/>
      <c r="W498" s="87"/>
      <c r="X498" s="87"/>
      <c r="Y498" s="87"/>
      <c r="Z498" s="87"/>
      <c r="AA498" s="87"/>
      <c r="AB498" s="87">
        <v>2721384.38</v>
      </c>
      <c r="AC498" s="88">
        <v>2449245.94</v>
      </c>
    </row>
    <row r="499" spans="1:29" ht="320" x14ac:dyDescent="0.25">
      <c r="A499" s="85" t="s">
        <v>1610</v>
      </c>
      <c r="B499" s="85" t="s">
        <v>1611</v>
      </c>
      <c r="C499" s="86">
        <v>43147</v>
      </c>
      <c r="D499" s="86">
        <v>43147</v>
      </c>
      <c r="E499" s="86">
        <v>45291</v>
      </c>
      <c r="F499" s="85">
        <v>71</v>
      </c>
      <c r="G499" s="85" t="s">
        <v>1612</v>
      </c>
      <c r="H499" s="85" t="s">
        <v>1606</v>
      </c>
      <c r="I499" s="85" t="s">
        <v>1613</v>
      </c>
      <c r="J499" s="83">
        <v>4013191.1</v>
      </c>
      <c r="K499" s="83">
        <v>3375359.8</v>
      </c>
      <c r="L499" s="87"/>
      <c r="M499" s="87"/>
      <c r="N499" s="87"/>
      <c r="O499" s="87"/>
      <c r="P499" s="87">
        <v>3411212.45</v>
      </c>
      <c r="Q499" s="87">
        <v>2931905.83</v>
      </c>
      <c r="R499" s="87"/>
      <c r="S499" s="87"/>
      <c r="T499" s="87"/>
      <c r="U499" s="87"/>
      <c r="V499" s="87"/>
      <c r="W499" s="87"/>
      <c r="X499" s="87"/>
      <c r="Y499" s="87"/>
      <c r="Z499" s="87"/>
      <c r="AA499" s="87"/>
      <c r="AB499" s="87">
        <v>601978.65</v>
      </c>
      <c r="AC499" s="88">
        <v>443453.97</v>
      </c>
    </row>
    <row r="500" spans="1:29" ht="180" x14ac:dyDescent="0.25">
      <c r="A500" s="85" t="s">
        <v>1614</v>
      </c>
      <c r="B500" s="85" t="s">
        <v>1615</v>
      </c>
      <c r="C500" s="86">
        <v>43213</v>
      </c>
      <c r="D500" s="86">
        <v>43213</v>
      </c>
      <c r="E500" s="86">
        <v>45291</v>
      </c>
      <c r="F500" s="85">
        <v>70</v>
      </c>
      <c r="G500" s="85" t="s">
        <v>1616</v>
      </c>
      <c r="H500" s="85" t="s">
        <v>1606</v>
      </c>
      <c r="I500" s="85" t="s">
        <v>1617</v>
      </c>
      <c r="J500" s="83">
        <v>8777979.2699999996</v>
      </c>
      <c r="K500" s="83">
        <v>17268110.149999999</v>
      </c>
      <c r="L500" s="87"/>
      <c r="M500" s="87"/>
      <c r="N500" s="87"/>
      <c r="O500" s="87"/>
      <c r="P500" s="87">
        <v>6505360.4400000004</v>
      </c>
      <c r="Q500" s="87">
        <v>14104211.93</v>
      </c>
      <c r="R500" s="87"/>
      <c r="S500" s="87"/>
      <c r="T500" s="87"/>
      <c r="U500" s="87"/>
      <c r="V500" s="87"/>
      <c r="W500" s="87"/>
      <c r="X500" s="87"/>
      <c r="Y500" s="87"/>
      <c r="Z500" s="87"/>
      <c r="AA500" s="87"/>
      <c r="AB500" s="87">
        <v>2272618.83</v>
      </c>
      <c r="AC500" s="88">
        <v>3163898.22</v>
      </c>
    </row>
    <row r="501" spans="1:29" ht="80" x14ac:dyDescent="0.25">
      <c r="A501" s="85" t="s">
        <v>1618</v>
      </c>
      <c r="B501" s="85" t="s">
        <v>1619</v>
      </c>
      <c r="C501" s="86">
        <v>42731</v>
      </c>
      <c r="D501" s="86">
        <v>42731</v>
      </c>
      <c r="E501" s="86">
        <v>45291</v>
      </c>
      <c r="F501" s="85">
        <v>85</v>
      </c>
      <c r="G501" s="85" t="s">
        <v>1620</v>
      </c>
      <c r="H501" s="85" t="s">
        <v>1621</v>
      </c>
      <c r="I501" s="85" t="s">
        <v>1622</v>
      </c>
      <c r="J501" s="83">
        <v>23049010</v>
      </c>
      <c r="K501" s="83">
        <v>14650182.67</v>
      </c>
      <c r="L501" s="87"/>
      <c r="M501" s="87"/>
      <c r="N501" s="87"/>
      <c r="O501" s="87"/>
      <c r="P501" s="87">
        <v>11484765</v>
      </c>
      <c r="Q501" s="87">
        <v>7507115.3600000003</v>
      </c>
      <c r="R501" s="87"/>
      <c r="S501" s="87"/>
      <c r="T501" s="87"/>
      <c r="U501" s="87"/>
      <c r="V501" s="87"/>
      <c r="W501" s="87"/>
      <c r="X501" s="87"/>
      <c r="Y501" s="87"/>
      <c r="Z501" s="87"/>
      <c r="AA501" s="87">
        <v>0</v>
      </c>
      <c r="AB501" s="87">
        <v>11564245</v>
      </c>
      <c r="AC501" s="88">
        <v>7143067.3099999996</v>
      </c>
    </row>
    <row r="502" spans="1:29" ht="70" x14ac:dyDescent="0.25">
      <c r="A502" s="85" t="s">
        <v>1623</v>
      </c>
      <c r="B502" s="85" t="s">
        <v>1624</v>
      </c>
      <c r="C502" s="86">
        <v>44322</v>
      </c>
      <c r="D502" s="86">
        <v>44322</v>
      </c>
      <c r="E502" s="86">
        <v>45291</v>
      </c>
      <c r="F502" s="85">
        <v>32</v>
      </c>
      <c r="G502" s="85" t="s">
        <v>111</v>
      </c>
      <c r="H502" s="85" t="s">
        <v>1621</v>
      </c>
      <c r="I502" s="85" t="s">
        <v>1625</v>
      </c>
      <c r="J502" s="83">
        <v>1764705.88</v>
      </c>
      <c r="K502" s="83">
        <v>587611.72</v>
      </c>
      <c r="L502" s="87"/>
      <c r="M502" s="87"/>
      <c r="N502" s="87"/>
      <c r="O502" s="87"/>
      <c r="P502" s="87">
        <v>1500000</v>
      </c>
      <c r="Q502" s="87">
        <v>499469.99</v>
      </c>
      <c r="R502" s="87"/>
      <c r="S502" s="87"/>
      <c r="T502" s="87"/>
      <c r="U502" s="87"/>
      <c r="V502" s="87"/>
      <c r="W502" s="87"/>
      <c r="X502" s="87"/>
      <c r="Y502" s="87"/>
      <c r="Z502" s="87"/>
      <c r="AA502" s="87"/>
      <c r="AB502" s="87">
        <v>264705.88</v>
      </c>
      <c r="AC502" s="88">
        <v>88141.73</v>
      </c>
    </row>
    <row r="503" spans="1:29" ht="100" x14ac:dyDescent="0.25">
      <c r="A503" s="85" t="s">
        <v>1627</v>
      </c>
      <c r="B503" s="85" t="s">
        <v>1628</v>
      </c>
      <c r="C503" s="86">
        <v>43382</v>
      </c>
      <c r="D503" s="86">
        <v>43382</v>
      </c>
      <c r="E503" s="86">
        <v>45291</v>
      </c>
      <c r="F503" s="85">
        <v>63</v>
      </c>
      <c r="G503" s="85" t="s">
        <v>1268</v>
      </c>
      <c r="H503" s="85" t="s">
        <v>1626</v>
      </c>
      <c r="I503" s="85" t="s">
        <v>2533</v>
      </c>
      <c r="J503" s="83">
        <v>31948842</v>
      </c>
      <c r="K503" s="83">
        <v>28489509.859999999</v>
      </c>
      <c r="L503" s="87"/>
      <c r="M503" s="87"/>
      <c r="N503" s="87"/>
      <c r="O503" s="87"/>
      <c r="P503" s="87">
        <v>27156514.93</v>
      </c>
      <c r="Q503" s="87">
        <v>24440863.440000001</v>
      </c>
      <c r="R503" s="87"/>
      <c r="S503" s="87"/>
      <c r="T503" s="87"/>
      <c r="U503" s="87"/>
      <c r="V503" s="87">
        <v>958465.25</v>
      </c>
      <c r="W503" s="87">
        <v>862618.72</v>
      </c>
      <c r="X503" s="87">
        <v>3833861.82</v>
      </c>
      <c r="Y503" s="87">
        <v>3186027.7</v>
      </c>
      <c r="Z503" s="87"/>
      <c r="AA503" s="87"/>
      <c r="AB503" s="87"/>
      <c r="AC503" s="88"/>
    </row>
    <row r="504" spans="1:29" ht="70" x14ac:dyDescent="0.25">
      <c r="A504" s="85" t="s">
        <v>1629</v>
      </c>
      <c r="B504" s="85" t="s">
        <v>2604</v>
      </c>
      <c r="C504" s="86">
        <v>44034</v>
      </c>
      <c r="D504" s="86">
        <v>44034</v>
      </c>
      <c r="E504" s="86">
        <v>45291</v>
      </c>
      <c r="F504" s="85">
        <v>42</v>
      </c>
      <c r="G504" s="85" t="s">
        <v>1268</v>
      </c>
      <c r="H504" s="85" t="s">
        <v>1626</v>
      </c>
      <c r="I504" s="85" t="s">
        <v>2533</v>
      </c>
      <c r="J504" s="83">
        <v>50643452.880000003</v>
      </c>
      <c r="K504" s="83">
        <v>42589745.390000001</v>
      </c>
      <c r="L504" s="87"/>
      <c r="M504" s="87"/>
      <c r="N504" s="87"/>
      <c r="O504" s="87"/>
      <c r="P504" s="87">
        <v>43046934.950000003</v>
      </c>
      <c r="Q504" s="87">
        <v>38742241.460000001</v>
      </c>
      <c r="R504" s="87"/>
      <c r="S504" s="87"/>
      <c r="T504" s="87"/>
      <c r="U504" s="87"/>
      <c r="V504" s="87">
        <v>1519303.59</v>
      </c>
      <c r="W504" s="87">
        <v>1367373.23</v>
      </c>
      <c r="X504" s="87">
        <v>6077214.3399999999</v>
      </c>
      <c r="Y504" s="87">
        <v>2480130.7000000002</v>
      </c>
      <c r="Z504" s="87"/>
      <c r="AA504" s="87"/>
      <c r="AB504" s="87"/>
      <c r="AC504" s="88"/>
    </row>
    <row r="505" spans="1:29" ht="409.5" x14ac:dyDescent="0.25">
      <c r="A505" s="85" t="s">
        <v>1630</v>
      </c>
      <c r="B505" s="85" t="s">
        <v>1631</v>
      </c>
      <c r="C505" s="86">
        <v>43158</v>
      </c>
      <c r="D505" s="86">
        <v>43158</v>
      </c>
      <c r="E505" s="86">
        <v>44921</v>
      </c>
      <c r="F505" s="85">
        <v>58</v>
      </c>
      <c r="G505" s="85" t="s">
        <v>1632</v>
      </c>
      <c r="H505" s="85" t="s">
        <v>1633</v>
      </c>
      <c r="I505" s="85" t="s">
        <v>909</v>
      </c>
      <c r="J505" s="83">
        <v>6641580</v>
      </c>
      <c r="K505" s="83">
        <v>5977422</v>
      </c>
      <c r="L505" s="87"/>
      <c r="M505" s="87"/>
      <c r="N505" s="87"/>
      <c r="O505" s="87"/>
      <c r="P505" s="87">
        <v>5645343</v>
      </c>
      <c r="Q505" s="87">
        <v>5080808.7</v>
      </c>
      <c r="R505" s="87"/>
      <c r="S505" s="87"/>
      <c r="T505" s="87"/>
      <c r="U505" s="87"/>
      <c r="V505" s="87">
        <v>249059.25</v>
      </c>
      <c r="W505" s="87">
        <v>224153.32</v>
      </c>
      <c r="X505" s="87">
        <v>747177.75</v>
      </c>
      <c r="Y505" s="87">
        <v>672459.98</v>
      </c>
      <c r="Z505" s="87"/>
      <c r="AA505" s="87">
        <v>0</v>
      </c>
      <c r="AB505" s="87"/>
      <c r="AC505" s="88"/>
    </row>
    <row r="506" spans="1:29" ht="280" x14ac:dyDescent="0.25">
      <c r="A506" s="85" t="s">
        <v>1634</v>
      </c>
      <c r="B506" s="85" t="s">
        <v>1635</v>
      </c>
      <c r="C506" s="86">
        <v>44672</v>
      </c>
      <c r="D506" s="86">
        <v>44672</v>
      </c>
      <c r="E506" s="86">
        <v>45291</v>
      </c>
      <c r="F506" s="85">
        <v>21</v>
      </c>
      <c r="G506" s="85" t="s">
        <v>1636</v>
      </c>
      <c r="H506" s="85" t="s">
        <v>1633</v>
      </c>
      <c r="I506" s="85" t="s">
        <v>786</v>
      </c>
      <c r="J506" s="83">
        <v>2400000</v>
      </c>
      <c r="K506" s="83">
        <v>1058456.3999999999</v>
      </c>
      <c r="L506" s="87"/>
      <c r="M506" s="87"/>
      <c r="N506" s="87"/>
      <c r="O506" s="87"/>
      <c r="P506" s="87">
        <v>2040000</v>
      </c>
      <c r="Q506" s="87">
        <v>950127.41</v>
      </c>
      <c r="R506" s="87"/>
      <c r="S506" s="87"/>
      <c r="T506" s="87"/>
      <c r="U506" s="87"/>
      <c r="V506" s="87">
        <v>90000</v>
      </c>
      <c r="W506" s="87">
        <v>41917.39</v>
      </c>
      <c r="X506" s="87">
        <v>270000</v>
      </c>
      <c r="Y506" s="87">
        <v>66411.600000000006</v>
      </c>
      <c r="Z506" s="87"/>
      <c r="AA506" s="87"/>
      <c r="AB506" s="87"/>
      <c r="AC506" s="88"/>
    </row>
    <row r="507" spans="1:29" ht="409.5" x14ac:dyDescent="0.25">
      <c r="A507" s="85" t="s">
        <v>1637</v>
      </c>
      <c r="B507" s="85" t="s">
        <v>1638</v>
      </c>
      <c r="C507" s="86">
        <v>44665</v>
      </c>
      <c r="D507" s="86">
        <v>44665</v>
      </c>
      <c r="E507" s="86">
        <v>45273</v>
      </c>
      <c r="F507" s="85">
        <v>20</v>
      </c>
      <c r="G507" s="85" t="s">
        <v>1639</v>
      </c>
      <c r="H507" s="85" t="s">
        <v>1633</v>
      </c>
      <c r="I507" s="85" t="s">
        <v>905</v>
      </c>
      <c r="J507" s="83">
        <v>3294117.65</v>
      </c>
      <c r="K507" s="83">
        <v>2756535.9</v>
      </c>
      <c r="L507" s="87"/>
      <c r="M507" s="87"/>
      <c r="N507" s="87"/>
      <c r="O507" s="87"/>
      <c r="P507" s="87">
        <v>2800000</v>
      </c>
      <c r="Q507" s="87">
        <v>2520000</v>
      </c>
      <c r="R507" s="87"/>
      <c r="S507" s="87"/>
      <c r="T507" s="87"/>
      <c r="U507" s="87"/>
      <c r="V507" s="87">
        <v>123529.41</v>
      </c>
      <c r="W507" s="87">
        <v>111176.47</v>
      </c>
      <c r="X507" s="87">
        <v>370588.24</v>
      </c>
      <c r="Y507" s="87">
        <v>125359.43</v>
      </c>
      <c r="Z507" s="87"/>
      <c r="AA507" s="87"/>
      <c r="AB507" s="87"/>
      <c r="AC507" s="88"/>
    </row>
    <row r="508" spans="1:29" ht="160" x14ac:dyDescent="0.25">
      <c r="A508" s="85" t="s">
        <v>1641</v>
      </c>
      <c r="B508" s="85" t="s">
        <v>1642</v>
      </c>
      <c r="C508" s="86">
        <v>44503</v>
      </c>
      <c r="D508" s="86">
        <v>44503</v>
      </c>
      <c r="E508" s="86">
        <v>45291</v>
      </c>
      <c r="F508" s="85">
        <v>26</v>
      </c>
      <c r="G508" s="85" t="s">
        <v>1643</v>
      </c>
      <c r="H508" s="85" t="s">
        <v>1640</v>
      </c>
      <c r="I508" s="85" t="s">
        <v>604</v>
      </c>
      <c r="J508" s="83">
        <v>8941162.1199999992</v>
      </c>
      <c r="K508" s="83">
        <v>3130740.8</v>
      </c>
      <c r="L508" s="87"/>
      <c r="M508" s="87"/>
      <c r="N508" s="87"/>
      <c r="O508" s="87"/>
      <c r="P508" s="87">
        <v>7599987.7999999998</v>
      </c>
      <c r="Q508" s="87">
        <v>2661129.6800000002</v>
      </c>
      <c r="R508" s="87"/>
      <c r="S508" s="87"/>
      <c r="T508" s="87">
        <v>1341174.32</v>
      </c>
      <c r="U508" s="87">
        <v>469611.12</v>
      </c>
      <c r="V508" s="87"/>
      <c r="W508" s="87"/>
      <c r="X508" s="87"/>
      <c r="Y508" s="87"/>
      <c r="Z508" s="87"/>
      <c r="AA508" s="87"/>
      <c r="AB508" s="87"/>
      <c r="AC508" s="88"/>
    </row>
    <row r="509" spans="1:29" ht="90" x14ac:dyDescent="0.25">
      <c r="A509" s="85" t="s">
        <v>1644</v>
      </c>
      <c r="B509" s="85" t="s">
        <v>1645</v>
      </c>
      <c r="C509" s="86">
        <v>44503</v>
      </c>
      <c r="D509" s="86">
        <v>44503</v>
      </c>
      <c r="E509" s="86">
        <v>45291</v>
      </c>
      <c r="F509" s="85">
        <v>26</v>
      </c>
      <c r="G509" s="85" t="s">
        <v>1646</v>
      </c>
      <c r="H509" s="85" t="s">
        <v>1640</v>
      </c>
      <c r="I509" s="85" t="s">
        <v>604</v>
      </c>
      <c r="J509" s="83">
        <v>9000000</v>
      </c>
      <c r="K509" s="83">
        <v>6987001.75</v>
      </c>
      <c r="L509" s="87"/>
      <c r="M509" s="87"/>
      <c r="N509" s="87"/>
      <c r="O509" s="87"/>
      <c r="P509" s="87">
        <v>7650000</v>
      </c>
      <c r="Q509" s="87">
        <v>5938951.4900000002</v>
      </c>
      <c r="R509" s="87"/>
      <c r="S509" s="87"/>
      <c r="T509" s="87">
        <v>1350000</v>
      </c>
      <c r="U509" s="87">
        <v>1048050.26</v>
      </c>
      <c r="V509" s="87"/>
      <c r="W509" s="87"/>
      <c r="X509" s="87"/>
      <c r="Y509" s="87"/>
      <c r="Z509" s="87"/>
      <c r="AA509" s="87"/>
      <c r="AB509" s="87"/>
      <c r="AC509" s="88"/>
    </row>
    <row r="510" spans="1:29" ht="150" x14ac:dyDescent="0.25">
      <c r="A510" s="85" t="s">
        <v>1647</v>
      </c>
      <c r="B510" s="85" t="s">
        <v>1648</v>
      </c>
      <c r="C510" s="86">
        <v>44729</v>
      </c>
      <c r="D510" s="86">
        <v>44729</v>
      </c>
      <c r="E510" s="86">
        <v>45291</v>
      </c>
      <c r="F510" s="85">
        <v>19</v>
      </c>
      <c r="G510" s="85" t="s">
        <v>1649</v>
      </c>
      <c r="H510" s="85" t="s">
        <v>1640</v>
      </c>
      <c r="I510" s="85" t="s">
        <v>604</v>
      </c>
      <c r="J510" s="83">
        <v>13870115.93</v>
      </c>
      <c r="K510" s="83">
        <v>5717935.3700000001</v>
      </c>
      <c r="L510" s="87"/>
      <c r="M510" s="87"/>
      <c r="N510" s="87"/>
      <c r="O510" s="87"/>
      <c r="P510" s="87">
        <v>11789598.539999999</v>
      </c>
      <c r="Q510" s="87">
        <v>4860245.0599999996</v>
      </c>
      <c r="R510" s="87"/>
      <c r="S510" s="87"/>
      <c r="T510" s="87">
        <v>2080517.39</v>
      </c>
      <c r="U510" s="87">
        <v>857690.31</v>
      </c>
      <c r="V510" s="87"/>
      <c r="W510" s="87"/>
      <c r="X510" s="87"/>
      <c r="Y510" s="87"/>
      <c r="Z510" s="87"/>
      <c r="AA510" s="87"/>
      <c r="AB510" s="87"/>
      <c r="AC510" s="88"/>
    </row>
    <row r="511" spans="1:29" ht="80" x14ac:dyDescent="0.25">
      <c r="A511" s="85" t="s">
        <v>1650</v>
      </c>
      <c r="B511" s="85" t="s">
        <v>1651</v>
      </c>
      <c r="C511" s="86">
        <v>44344</v>
      </c>
      <c r="D511" s="86">
        <v>44348</v>
      </c>
      <c r="E511" s="86">
        <v>45291</v>
      </c>
      <c r="F511" s="85">
        <v>31</v>
      </c>
      <c r="G511" s="85" t="s">
        <v>111</v>
      </c>
      <c r="H511" s="85" t="s">
        <v>1652</v>
      </c>
      <c r="I511" s="85" t="s">
        <v>1653</v>
      </c>
      <c r="J511" s="83">
        <v>5882353</v>
      </c>
      <c r="K511" s="83">
        <v>784292.87</v>
      </c>
      <c r="L511" s="87"/>
      <c r="M511" s="87"/>
      <c r="N511" s="87"/>
      <c r="O511" s="87"/>
      <c r="P511" s="87">
        <v>5000000</v>
      </c>
      <c r="Q511" s="87">
        <v>666648.93999999994</v>
      </c>
      <c r="R511" s="87"/>
      <c r="S511" s="87"/>
      <c r="T511" s="87">
        <v>882353</v>
      </c>
      <c r="U511" s="87">
        <v>117643.93</v>
      </c>
      <c r="V511" s="87"/>
      <c r="W511" s="87"/>
      <c r="X511" s="87"/>
      <c r="Y511" s="87"/>
      <c r="Z511" s="87"/>
      <c r="AA511" s="87"/>
      <c r="AB511" s="87"/>
      <c r="AC511" s="88"/>
    </row>
    <row r="512" spans="1:29" ht="409.5" x14ac:dyDescent="0.25">
      <c r="A512" s="85" t="s">
        <v>1654</v>
      </c>
      <c r="B512" s="85" t="s">
        <v>1655</v>
      </c>
      <c r="C512" s="86">
        <v>44683</v>
      </c>
      <c r="D512" s="86">
        <v>44683</v>
      </c>
      <c r="E512" s="86">
        <v>45291</v>
      </c>
      <c r="F512" s="85">
        <v>21</v>
      </c>
      <c r="G512" s="85" t="s">
        <v>1656</v>
      </c>
      <c r="H512" s="85" t="s">
        <v>1657</v>
      </c>
      <c r="I512" s="85" t="s">
        <v>1658</v>
      </c>
      <c r="J512" s="83">
        <v>28000000</v>
      </c>
      <c r="K512" s="83">
        <v>21337182.23</v>
      </c>
      <c r="L512" s="87"/>
      <c r="M512" s="87"/>
      <c r="N512" s="87"/>
      <c r="O512" s="87"/>
      <c r="P512" s="87">
        <v>23800000</v>
      </c>
      <c r="Q512" s="87">
        <v>19844074.370000001</v>
      </c>
      <c r="R512" s="87"/>
      <c r="S512" s="87"/>
      <c r="T512" s="87"/>
      <c r="U512" s="87"/>
      <c r="V512" s="87">
        <v>840000</v>
      </c>
      <c r="W512" s="87">
        <v>700379.09</v>
      </c>
      <c r="X512" s="87">
        <v>3360000</v>
      </c>
      <c r="Y512" s="87">
        <v>792728.77</v>
      </c>
      <c r="Z512" s="87"/>
      <c r="AA512" s="87"/>
      <c r="AB512" s="87"/>
      <c r="AC512" s="88"/>
    </row>
    <row r="513" spans="1:29" ht="180" x14ac:dyDescent="0.25">
      <c r="A513" s="85" t="s">
        <v>1659</v>
      </c>
      <c r="B513" s="85" t="s">
        <v>1660</v>
      </c>
      <c r="C513" s="86">
        <v>44865</v>
      </c>
      <c r="D513" s="86">
        <v>44865</v>
      </c>
      <c r="E513" s="86">
        <v>45291</v>
      </c>
      <c r="F513" s="85">
        <v>15</v>
      </c>
      <c r="G513" s="85" t="s">
        <v>111</v>
      </c>
      <c r="H513" s="85" t="s">
        <v>1657</v>
      </c>
      <c r="I513" s="85" t="s">
        <v>604</v>
      </c>
      <c r="J513" s="83">
        <v>1176469.99</v>
      </c>
      <c r="K513" s="83">
        <v>476855.31</v>
      </c>
      <c r="L513" s="87"/>
      <c r="M513" s="87"/>
      <c r="N513" s="87"/>
      <c r="O513" s="87"/>
      <c r="P513" s="87">
        <v>1000000</v>
      </c>
      <c r="Q513" s="87">
        <v>405327.01</v>
      </c>
      <c r="R513" s="87"/>
      <c r="S513" s="87"/>
      <c r="T513" s="87">
        <v>176469.99</v>
      </c>
      <c r="U513" s="87">
        <v>71528.3</v>
      </c>
      <c r="V513" s="87"/>
      <c r="W513" s="87"/>
      <c r="X513" s="87"/>
      <c r="Y513" s="87"/>
      <c r="Z513" s="87"/>
      <c r="AA513" s="87"/>
      <c r="AB513" s="87"/>
      <c r="AC513" s="88"/>
    </row>
    <row r="514" spans="1:29" ht="380" x14ac:dyDescent="0.25">
      <c r="A514" s="85" t="s">
        <v>1661</v>
      </c>
      <c r="B514" s="85" t="s">
        <v>1662</v>
      </c>
      <c r="C514" s="86">
        <v>42881</v>
      </c>
      <c r="D514" s="86">
        <v>42881</v>
      </c>
      <c r="E514" s="86">
        <v>45285</v>
      </c>
      <c r="F514" s="85">
        <v>79</v>
      </c>
      <c r="G514" s="85" t="s">
        <v>1663</v>
      </c>
      <c r="H514" s="85" t="s">
        <v>1664</v>
      </c>
      <c r="I514" s="85" t="s">
        <v>1665</v>
      </c>
      <c r="J514" s="83">
        <v>22434280</v>
      </c>
      <c r="K514" s="83">
        <v>19407733.48</v>
      </c>
      <c r="L514" s="87"/>
      <c r="M514" s="87"/>
      <c r="N514" s="87"/>
      <c r="O514" s="87"/>
      <c r="P514" s="87">
        <v>19069138</v>
      </c>
      <c r="Q514" s="87">
        <v>17162224.199999999</v>
      </c>
      <c r="R514" s="87"/>
      <c r="S514" s="87"/>
      <c r="T514" s="87"/>
      <c r="U514" s="87"/>
      <c r="V514" s="87"/>
      <c r="W514" s="87"/>
      <c r="X514" s="87"/>
      <c r="Y514" s="87"/>
      <c r="Z514" s="87"/>
      <c r="AA514" s="87"/>
      <c r="AB514" s="87">
        <v>3365142</v>
      </c>
      <c r="AC514" s="88">
        <v>2245509.2799999998</v>
      </c>
    </row>
    <row r="515" spans="1:29" ht="409.5" x14ac:dyDescent="0.25">
      <c r="A515" s="85" t="s">
        <v>1666</v>
      </c>
      <c r="B515" s="85" t="s">
        <v>1667</v>
      </c>
      <c r="C515" s="86">
        <v>44404</v>
      </c>
      <c r="D515" s="86">
        <v>44404</v>
      </c>
      <c r="E515" s="86">
        <v>45286</v>
      </c>
      <c r="F515" s="85">
        <v>29</v>
      </c>
      <c r="G515" s="85" t="s">
        <v>2605</v>
      </c>
      <c r="H515" s="85" t="s">
        <v>1664</v>
      </c>
      <c r="I515" s="85" t="s">
        <v>1665</v>
      </c>
      <c r="J515" s="83">
        <v>44427274</v>
      </c>
      <c r="K515" s="83">
        <v>19704933.440000001</v>
      </c>
      <c r="L515" s="87"/>
      <c r="M515" s="87"/>
      <c r="N515" s="87"/>
      <c r="O515" s="87"/>
      <c r="P515" s="87">
        <v>37763182.899999999</v>
      </c>
      <c r="Q515" s="87">
        <v>18175673.399999999</v>
      </c>
      <c r="R515" s="87"/>
      <c r="S515" s="87"/>
      <c r="T515" s="87"/>
      <c r="U515" s="87"/>
      <c r="V515" s="87"/>
      <c r="W515" s="87"/>
      <c r="X515" s="87"/>
      <c r="Y515" s="87"/>
      <c r="Z515" s="87"/>
      <c r="AA515" s="87"/>
      <c r="AB515" s="87">
        <v>6664091.0999999996</v>
      </c>
      <c r="AC515" s="88">
        <v>1529260.04</v>
      </c>
    </row>
    <row r="516" spans="1:29" ht="409.5" x14ac:dyDescent="0.25">
      <c r="A516" s="85" t="s">
        <v>1668</v>
      </c>
      <c r="B516" s="85" t="s">
        <v>1669</v>
      </c>
      <c r="C516" s="86">
        <v>44746</v>
      </c>
      <c r="D516" s="86">
        <v>44746</v>
      </c>
      <c r="E516" s="86">
        <v>45291</v>
      </c>
      <c r="F516" s="85">
        <v>18</v>
      </c>
      <c r="G516" s="85" t="s">
        <v>1670</v>
      </c>
      <c r="H516" s="85" t="s">
        <v>1664</v>
      </c>
      <c r="I516" s="85" t="s">
        <v>1665</v>
      </c>
      <c r="J516" s="83">
        <v>7323998.3799999999</v>
      </c>
      <c r="K516" s="83">
        <v>1959377.65</v>
      </c>
      <c r="L516" s="87"/>
      <c r="M516" s="87"/>
      <c r="N516" s="87"/>
      <c r="O516" s="87"/>
      <c r="P516" s="87">
        <v>6225398.6200000001</v>
      </c>
      <c r="Q516" s="87">
        <v>1825077.11</v>
      </c>
      <c r="R516" s="87"/>
      <c r="S516" s="87"/>
      <c r="T516" s="87"/>
      <c r="U516" s="87"/>
      <c r="V516" s="87"/>
      <c r="W516" s="87"/>
      <c r="X516" s="87"/>
      <c r="Y516" s="87"/>
      <c r="Z516" s="87"/>
      <c r="AA516" s="87"/>
      <c r="AB516" s="87">
        <v>1098599.76</v>
      </c>
      <c r="AC516" s="88">
        <v>134300.54</v>
      </c>
    </row>
    <row r="517" spans="1:29" ht="409.5" x14ac:dyDescent="0.25">
      <c r="A517" s="85" t="s">
        <v>1671</v>
      </c>
      <c r="B517" s="85" t="s">
        <v>1672</v>
      </c>
      <c r="C517" s="86">
        <v>44804</v>
      </c>
      <c r="D517" s="86">
        <v>44804</v>
      </c>
      <c r="E517" s="86">
        <v>45291</v>
      </c>
      <c r="F517" s="85">
        <v>18</v>
      </c>
      <c r="G517" s="85" t="s">
        <v>1673</v>
      </c>
      <c r="H517" s="85" t="s">
        <v>1664</v>
      </c>
      <c r="I517" s="85" t="s">
        <v>1665</v>
      </c>
      <c r="J517" s="83">
        <v>70000000</v>
      </c>
      <c r="K517" s="83">
        <v>23290359.210000001</v>
      </c>
      <c r="L517" s="87"/>
      <c r="M517" s="87"/>
      <c r="N517" s="87"/>
      <c r="O517" s="87"/>
      <c r="P517" s="87">
        <v>59500000</v>
      </c>
      <c r="Q517" s="87">
        <v>21534960.030000001</v>
      </c>
      <c r="R517" s="87"/>
      <c r="S517" s="87"/>
      <c r="T517" s="87"/>
      <c r="U517" s="87"/>
      <c r="V517" s="87"/>
      <c r="W517" s="87"/>
      <c r="X517" s="87"/>
      <c r="Y517" s="87"/>
      <c r="Z517" s="87"/>
      <c r="AA517" s="87"/>
      <c r="AB517" s="87">
        <v>10500000</v>
      </c>
      <c r="AC517" s="88">
        <v>1755399.18</v>
      </c>
    </row>
    <row r="518" spans="1:29" ht="30" x14ac:dyDescent="0.25">
      <c r="A518" s="85" t="s">
        <v>1674</v>
      </c>
      <c r="B518" s="85" t="s">
        <v>1675</v>
      </c>
      <c r="C518" s="86">
        <v>42299</v>
      </c>
      <c r="D518" s="86">
        <v>42006</v>
      </c>
      <c r="E518" s="86">
        <v>45291</v>
      </c>
      <c r="F518" s="85">
        <v>99</v>
      </c>
      <c r="G518" s="85" t="s">
        <v>111</v>
      </c>
      <c r="H518" s="85" t="s">
        <v>1676</v>
      </c>
      <c r="I518" s="85" t="s">
        <v>1677</v>
      </c>
      <c r="J518" s="83">
        <v>121149093.31</v>
      </c>
      <c r="K518" s="83">
        <v>106649838.52</v>
      </c>
      <c r="L518" s="87"/>
      <c r="M518" s="87"/>
      <c r="N518" s="87">
        <v>98866283.659999996</v>
      </c>
      <c r="O518" s="87">
        <v>87595189.200000003</v>
      </c>
      <c r="P518" s="87"/>
      <c r="Q518" s="87"/>
      <c r="R518" s="87"/>
      <c r="S518" s="87"/>
      <c r="T518" s="87">
        <v>17480208.649999999</v>
      </c>
      <c r="U518" s="87">
        <v>14444368.720000001</v>
      </c>
      <c r="V518" s="87"/>
      <c r="W518" s="87"/>
      <c r="X518" s="87"/>
      <c r="Y518" s="87"/>
      <c r="Z518" s="87"/>
      <c r="AA518" s="87"/>
      <c r="AB518" s="87">
        <v>4802601</v>
      </c>
      <c r="AC518" s="88">
        <v>4610280.5999999996</v>
      </c>
    </row>
    <row r="519" spans="1:29" ht="30" x14ac:dyDescent="0.25">
      <c r="A519" s="85" t="s">
        <v>1678</v>
      </c>
      <c r="B519" s="85" t="s">
        <v>1679</v>
      </c>
      <c r="C519" s="86">
        <v>42247</v>
      </c>
      <c r="D519" s="86">
        <v>42088</v>
      </c>
      <c r="E519" s="86">
        <v>45291</v>
      </c>
      <c r="F519" s="85">
        <v>101</v>
      </c>
      <c r="G519" s="85" t="s">
        <v>111</v>
      </c>
      <c r="H519" s="85" t="s">
        <v>1680</v>
      </c>
      <c r="I519" s="85" t="s">
        <v>1677</v>
      </c>
      <c r="J519" s="83">
        <v>837191</v>
      </c>
      <c r="K519" s="83">
        <v>704376.75</v>
      </c>
      <c r="L519" s="87"/>
      <c r="M519" s="87"/>
      <c r="N519" s="87">
        <v>711612</v>
      </c>
      <c r="O519" s="87">
        <v>598720.24</v>
      </c>
      <c r="P519" s="87"/>
      <c r="Q519" s="87"/>
      <c r="R519" s="87"/>
      <c r="S519" s="87"/>
      <c r="T519" s="87">
        <v>125579</v>
      </c>
      <c r="U519" s="87">
        <v>105656.51</v>
      </c>
      <c r="V519" s="87"/>
      <c r="W519" s="87"/>
      <c r="X519" s="87"/>
      <c r="Y519" s="87"/>
      <c r="Z519" s="87"/>
      <c r="AA519" s="87"/>
      <c r="AB519" s="87"/>
      <c r="AC519" s="88"/>
    </row>
    <row r="520" spans="1:29" ht="80" x14ac:dyDescent="0.25">
      <c r="A520" s="85" t="s">
        <v>1681</v>
      </c>
      <c r="B520" s="85" t="s">
        <v>1682</v>
      </c>
      <c r="C520" s="86">
        <v>42324</v>
      </c>
      <c r="D520" s="86">
        <v>41791</v>
      </c>
      <c r="E520" s="86">
        <v>45291</v>
      </c>
      <c r="F520" s="85">
        <v>98</v>
      </c>
      <c r="G520" s="85" t="s">
        <v>111</v>
      </c>
      <c r="H520" s="85" t="s">
        <v>1683</v>
      </c>
      <c r="I520" s="85" t="s">
        <v>1684</v>
      </c>
      <c r="J520" s="83">
        <v>36874211.490000002</v>
      </c>
      <c r="K520" s="83">
        <v>35664201</v>
      </c>
      <c r="L520" s="87"/>
      <c r="M520" s="87"/>
      <c r="N520" s="87">
        <v>21200633.960000001</v>
      </c>
      <c r="O520" s="87">
        <v>20578986.32</v>
      </c>
      <c r="P520" s="87"/>
      <c r="Q520" s="87"/>
      <c r="R520" s="87">
        <v>13823831.85</v>
      </c>
      <c r="S520" s="87">
        <v>13270512.07</v>
      </c>
      <c r="T520" s="87">
        <v>1849745.68</v>
      </c>
      <c r="U520" s="87">
        <v>1814702.61</v>
      </c>
      <c r="V520" s="87"/>
      <c r="W520" s="87"/>
      <c r="X520" s="87"/>
      <c r="Y520" s="87"/>
      <c r="Z520" s="87"/>
      <c r="AA520" s="87"/>
      <c r="AB520" s="87"/>
      <c r="AC520" s="88"/>
    </row>
    <row r="521" spans="1:29" ht="100" x14ac:dyDescent="0.25">
      <c r="A521" s="85" t="s">
        <v>1685</v>
      </c>
      <c r="B521" s="85" t="s">
        <v>1686</v>
      </c>
      <c r="C521" s="86">
        <v>42669</v>
      </c>
      <c r="D521" s="86">
        <v>42433</v>
      </c>
      <c r="E521" s="86">
        <v>45291</v>
      </c>
      <c r="F521" s="85">
        <v>87</v>
      </c>
      <c r="G521" s="85" t="s">
        <v>111</v>
      </c>
      <c r="H521" s="85" t="s">
        <v>1687</v>
      </c>
      <c r="I521" s="85" t="s">
        <v>1688</v>
      </c>
      <c r="J521" s="83">
        <v>6888917.5999999996</v>
      </c>
      <c r="K521" s="83">
        <v>4923240.51</v>
      </c>
      <c r="L521" s="87"/>
      <c r="M521" s="87"/>
      <c r="N521" s="87">
        <v>5855579.0599999996</v>
      </c>
      <c r="O521" s="87">
        <v>4184754.44</v>
      </c>
      <c r="P521" s="87"/>
      <c r="Q521" s="87"/>
      <c r="R521" s="87"/>
      <c r="S521" s="87"/>
      <c r="T521" s="87">
        <v>1033338.54</v>
      </c>
      <c r="U521" s="87">
        <v>738486.07</v>
      </c>
      <c r="V521" s="87"/>
      <c r="W521" s="87"/>
      <c r="X521" s="87"/>
      <c r="Y521" s="87"/>
      <c r="Z521" s="87"/>
      <c r="AA521" s="87"/>
      <c r="AB521" s="87"/>
      <c r="AC521" s="88"/>
    </row>
    <row r="522" spans="1:29" ht="270" x14ac:dyDescent="0.25">
      <c r="A522" s="85" t="s">
        <v>1690</v>
      </c>
      <c r="B522" s="85" t="s">
        <v>1691</v>
      </c>
      <c r="C522" s="86">
        <v>43049</v>
      </c>
      <c r="D522" s="86">
        <v>43049</v>
      </c>
      <c r="E522" s="86">
        <v>45260</v>
      </c>
      <c r="F522" s="85">
        <v>73</v>
      </c>
      <c r="G522" s="85" t="s">
        <v>1692</v>
      </c>
      <c r="H522" s="85" t="s">
        <v>1689</v>
      </c>
      <c r="I522" s="85" t="s">
        <v>112</v>
      </c>
      <c r="J522" s="83">
        <v>13026117</v>
      </c>
      <c r="K522" s="83">
        <v>13026117</v>
      </c>
      <c r="L522" s="87">
        <v>11072199.48</v>
      </c>
      <c r="M522" s="87">
        <v>11072199.449999999</v>
      </c>
      <c r="N522" s="87"/>
      <c r="O522" s="87"/>
      <c r="P522" s="87"/>
      <c r="Q522" s="87"/>
      <c r="R522" s="87"/>
      <c r="S522" s="87"/>
      <c r="T522" s="87">
        <v>1953917.52</v>
      </c>
      <c r="U522" s="87">
        <v>1953917.55</v>
      </c>
      <c r="V522" s="87"/>
      <c r="W522" s="87"/>
      <c r="X522" s="87"/>
      <c r="Y522" s="87"/>
      <c r="Z522" s="87"/>
      <c r="AA522" s="87"/>
      <c r="AB522" s="87"/>
      <c r="AC522" s="88"/>
    </row>
    <row r="523" spans="1:29" ht="100" x14ac:dyDescent="0.25">
      <c r="A523" s="85" t="s">
        <v>1693</v>
      </c>
      <c r="B523" s="85" t="s">
        <v>1694</v>
      </c>
      <c r="C523" s="86">
        <v>43068</v>
      </c>
      <c r="D523" s="86">
        <v>43068</v>
      </c>
      <c r="E523" s="86">
        <v>45107</v>
      </c>
      <c r="F523" s="85">
        <v>68</v>
      </c>
      <c r="G523" s="85" t="s">
        <v>1695</v>
      </c>
      <c r="H523" s="85" t="s">
        <v>1689</v>
      </c>
      <c r="I523" s="85" t="s">
        <v>482</v>
      </c>
      <c r="J523" s="83">
        <v>684265</v>
      </c>
      <c r="K523" s="83">
        <v>684265</v>
      </c>
      <c r="L523" s="87">
        <v>581625.25</v>
      </c>
      <c r="M523" s="87">
        <v>581625.25</v>
      </c>
      <c r="N523" s="87"/>
      <c r="O523" s="87"/>
      <c r="P523" s="87"/>
      <c r="Q523" s="87"/>
      <c r="R523" s="87"/>
      <c r="S523" s="87"/>
      <c r="T523" s="87">
        <v>102639.75</v>
      </c>
      <c r="U523" s="87">
        <v>102639.75</v>
      </c>
      <c r="V523" s="87"/>
      <c r="W523" s="87"/>
      <c r="X523" s="87"/>
      <c r="Y523" s="87"/>
      <c r="Z523" s="87"/>
      <c r="AA523" s="87"/>
      <c r="AB523" s="87"/>
      <c r="AC523" s="88"/>
    </row>
    <row r="524" spans="1:29" ht="70" x14ac:dyDescent="0.25">
      <c r="A524" s="85" t="s">
        <v>1696</v>
      </c>
      <c r="B524" s="85" t="s">
        <v>1697</v>
      </c>
      <c r="C524" s="86">
        <v>44329</v>
      </c>
      <c r="D524" s="86">
        <v>44329</v>
      </c>
      <c r="E524" s="86">
        <v>45107</v>
      </c>
      <c r="F524" s="85">
        <v>26</v>
      </c>
      <c r="G524" s="85" t="s">
        <v>1698</v>
      </c>
      <c r="H524" s="85" t="s">
        <v>1689</v>
      </c>
      <c r="I524" s="85" t="s">
        <v>104</v>
      </c>
      <c r="J524" s="83">
        <v>154089.66</v>
      </c>
      <c r="K524" s="83">
        <v>410765.06</v>
      </c>
      <c r="L524" s="87">
        <v>130976.21</v>
      </c>
      <c r="M524" s="87">
        <v>349150.3</v>
      </c>
      <c r="N524" s="87"/>
      <c r="O524" s="87"/>
      <c r="P524" s="87"/>
      <c r="Q524" s="87"/>
      <c r="R524" s="87"/>
      <c r="S524" s="87"/>
      <c r="T524" s="87">
        <v>23113.45</v>
      </c>
      <c r="U524" s="87">
        <v>61614.76</v>
      </c>
      <c r="V524" s="87"/>
      <c r="W524" s="87"/>
      <c r="X524" s="87"/>
      <c r="Y524" s="87"/>
      <c r="Z524" s="87"/>
      <c r="AA524" s="87"/>
      <c r="AB524" s="87"/>
      <c r="AC524" s="88"/>
    </row>
    <row r="525" spans="1:29" ht="190" x14ac:dyDescent="0.25">
      <c r="A525" s="85" t="s">
        <v>1699</v>
      </c>
      <c r="B525" s="85" t="s">
        <v>1700</v>
      </c>
      <c r="C525" s="86">
        <v>43118</v>
      </c>
      <c r="D525" s="86">
        <v>43118</v>
      </c>
      <c r="E525" s="86">
        <v>45291</v>
      </c>
      <c r="F525" s="85">
        <v>72</v>
      </c>
      <c r="G525" s="85" t="s">
        <v>1701</v>
      </c>
      <c r="H525" s="85" t="s">
        <v>1702</v>
      </c>
      <c r="I525" s="85" t="s">
        <v>937</v>
      </c>
      <c r="J525" s="83">
        <v>4470138.08</v>
      </c>
      <c r="K525" s="83">
        <v>3721189.1</v>
      </c>
      <c r="L525" s="87">
        <v>3673940</v>
      </c>
      <c r="M525" s="87">
        <v>3233079.35</v>
      </c>
      <c r="N525" s="87"/>
      <c r="O525" s="87"/>
      <c r="P525" s="87"/>
      <c r="Q525" s="87"/>
      <c r="R525" s="87"/>
      <c r="S525" s="87"/>
      <c r="T525" s="87"/>
      <c r="U525" s="87"/>
      <c r="V525" s="87">
        <v>162085.59</v>
      </c>
      <c r="W525" s="87">
        <v>142656.99</v>
      </c>
      <c r="X525" s="87">
        <v>634112.49</v>
      </c>
      <c r="Y525" s="87">
        <v>345452.76</v>
      </c>
      <c r="Z525" s="87"/>
      <c r="AA525" s="87"/>
      <c r="AB525" s="87"/>
      <c r="AC525" s="88"/>
    </row>
    <row r="526" spans="1:29" ht="90" x14ac:dyDescent="0.25">
      <c r="A526" s="85" t="s">
        <v>1703</v>
      </c>
      <c r="B526" s="85" t="s">
        <v>1704</v>
      </c>
      <c r="C526" s="86">
        <v>43126</v>
      </c>
      <c r="D526" s="86">
        <v>43126</v>
      </c>
      <c r="E526" s="86">
        <v>45107</v>
      </c>
      <c r="F526" s="85">
        <v>66</v>
      </c>
      <c r="G526" s="85" t="s">
        <v>1705</v>
      </c>
      <c r="H526" s="85" t="s">
        <v>1702</v>
      </c>
      <c r="I526" s="85" t="s">
        <v>923</v>
      </c>
      <c r="J526" s="83">
        <v>26009758.25</v>
      </c>
      <c r="K526" s="83">
        <v>16042231.390000001</v>
      </c>
      <c r="L526" s="87">
        <v>5028931.34</v>
      </c>
      <c r="M526" s="87">
        <v>4690839.7300000004</v>
      </c>
      <c r="N526" s="87"/>
      <c r="O526" s="87"/>
      <c r="P526" s="87"/>
      <c r="Q526" s="87"/>
      <c r="R526" s="87"/>
      <c r="S526" s="87"/>
      <c r="T526" s="87"/>
      <c r="U526" s="87"/>
      <c r="V526" s="87">
        <v>1516955.91</v>
      </c>
      <c r="W526" s="87">
        <v>1414642.87</v>
      </c>
      <c r="X526" s="87">
        <v>19463871</v>
      </c>
      <c r="Y526" s="87">
        <v>9936748.7899999991</v>
      </c>
      <c r="Z526" s="87"/>
      <c r="AA526" s="87"/>
      <c r="AB526" s="87"/>
      <c r="AC526" s="88"/>
    </row>
    <row r="527" spans="1:29" ht="180" x14ac:dyDescent="0.25">
      <c r="A527" s="85" t="s">
        <v>1706</v>
      </c>
      <c r="B527" s="85" t="s">
        <v>1707</v>
      </c>
      <c r="C527" s="86">
        <v>43116</v>
      </c>
      <c r="D527" s="86">
        <v>43116</v>
      </c>
      <c r="E527" s="86">
        <v>45291</v>
      </c>
      <c r="F527" s="85">
        <v>72</v>
      </c>
      <c r="G527" s="85" t="s">
        <v>1708</v>
      </c>
      <c r="H527" s="85" t="s">
        <v>1702</v>
      </c>
      <c r="I527" s="85" t="s">
        <v>950</v>
      </c>
      <c r="J527" s="83">
        <v>7526217.5700000003</v>
      </c>
      <c r="K527" s="83">
        <v>5632124.3799999999</v>
      </c>
      <c r="L527" s="87">
        <v>4622632.5999999996</v>
      </c>
      <c r="M527" s="87">
        <v>4315491.22</v>
      </c>
      <c r="N527" s="87"/>
      <c r="O527" s="87"/>
      <c r="P527" s="87"/>
      <c r="Q527" s="87"/>
      <c r="R527" s="87"/>
      <c r="S527" s="87"/>
      <c r="T527" s="87"/>
      <c r="U527" s="87"/>
      <c r="V527" s="87">
        <v>487935.9</v>
      </c>
      <c r="W527" s="87">
        <v>455512.74</v>
      </c>
      <c r="X527" s="87">
        <v>2415649.0699999998</v>
      </c>
      <c r="Y527" s="87">
        <v>861120.42</v>
      </c>
      <c r="Z527" s="87"/>
      <c r="AA527" s="87"/>
      <c r="AB527" s="87"/>
      <c r="AC527" s="88"/>
    </row>
    <row r="528" spans="1:29" ht="100" x14ac:dyDescent="0.25">
      <c r="A528" s="85" t="s">
        <v>1709</v>
      </c>
      <c r="B528" s="85" t="s">
        <v>1710</v>
      </c>
      <c r="C528" s="86">
        <v>43182</v>
      </c>
      <c r="D528" s="86">
        <v>43182</v>
      </c>
      <c r="E528" s="86">
        <v>45291</v>
      </c>
      <c r="F528" s="85">
        <v>70</v>
      </c>
      <c r="G528" s="85" t="s">
        <v>1711</v>
      </c>
      <c r="H528" s="85" t="s">
        <v>1702</v>
      </c>
      <c r="I528" s="85" t="s">
        <v>1029</v>
      </c>
      <c r="J528" s="83">
        <v>5103219.0599999996</v>
      </c>
      <c r="K528" s="83">
        <v>4132575.8</v>
      </c>
      <c r="L528" s="87">
        <v>3387334</v>
      </c>
      <c r="M528" s="87">
        <v>3042145.65</v>
      </c>
      <c r="N528" s="87"/>
      <c r="O528" s="87"/>
      <c r="P528" s="87"/>
      <c r="Q528" s="87"/>
      <c r="R528" s="87"/>
      <c r="S528" s="87"/>
      <c r="T528" s="87"/>
      <c r="U528" s="87"/>
      <c r="V528" s="87">
        <v>428971.26</v>
      </c>
      <c r="W528" s="87">
        <v>385256.68</v>
      </c>
      <c r="X528" s="87">
        <v>1286913.8</v>
      </c>
      <c r="Y528" s="87">
        <v>705173.47</v>
      </c>
      <c r="Z528" s="87"/>
      <c r="AA528" s="87"/>
      <c r="AB528" s="87"/>
      <c r="AC528" s="88"/>
    </row>
    <row r="529" spans="1:29" ht="170" x14ac:dyDescent="0.25">
      <c r="A529" s="85" t="s">
        <v>70</v>
      </c>
      <c r="B529" s="85" t="s">
        <v>1712</v>
      </c>
      <c r="C529" s="86">
        <v>43195</v>
      </c>
      <c r="D529" s="86">
        <v>43195</v>
      </c>
      <c r="E529" s="86">
        <v>45230</v>
      </c>
      <c r="F529" s="85">
        <v>67</v>
      </c>
      <c r="G529" s="85" t="s">
        <v>1713</v>
      </c>
      <c r="H529" s="85" t="s">
        <v>1702</v>
      </c>
      <c r="I529" s="85" t="s">
        <v>925</v>
      </c>
      <c r="J529" s="83">
        <v>6191460.5099999998</v>
      </c>
      <c r="K529" s="83">
        <v>5034584.71</v>
      </c>
      <c r="L529" s="87">
        <v>3493257</v>
      </c>
      <c r="M529" s="87">
        <v>3143931.3</v>
      </c>
      <c r="N529" s="87"/>
      <c r="O529" s="87"/>
      <c r="P529" s="87"/>
      <c r="Q529" s="87"/>
      <c r="R529" s="87"/>
      <c r="S529" s="87"/>
      <c r="T529" s="87"/>
      <c r="U529" s="87"/>
      <c r="V529" s="87">
        <v>809461.05</v>
      </c>
      <c r="W529" s="87">
        <v>728514.94</v>
      </c>
      <c r="X529" s="87">
        <v>1888742.46</v>
      </c>
      <c r="Y529" s="87">
        <v>1162138.47</v>
      </c>
      <c r="Z529" s="87"/>
      <c r="AA529" s="87"/>
      <c r="AB529" s="87"/>
      <c r="AC529" s="88"/>
    </row>
    <row r="530" spans="1:29" ht="120" x14ac:dyDescent="0.25">
      <c r="A530" s="85" t="s">
        <v>1714</v>
      </c>
      <c r="B530" s="85" t="s">
        <v>1715</v>
      </c>
      <c r="C530" s="86">
        <v>43173</v>
      </c>
      <c r="D530" s="86">
        <v>43173</v>
      </c>
      <c r="E530" s="86">
        <v>45291</v>
      </c>
      <c r="F530" s="85">
        <v>70</v>
      </c>
      <c r="G530" s="85" t="s">
        <v>1716</v>
      </c>
      <c r="H530" s="85" t="s">
        <v>1702</v>
      </c>
      <c r="I530" s="85" t="s">
        <v>928</v>
      </c>
      <c r="J530" s="83">
        <v>8610219.0099999998</v>
      </c>
      <c r="K530" s="83">
        <v>7725135.8300000001</v>
      </c>
      <c r="L530" s="87">
        <v>3629094</v>
      </c>
      <c r="M530" s="87">
        <v>4024995.2</v>
      </c>
      <c r="N530" s="87"/>
      <c r="O530" s="87"/>
      <c r="P530" s="87"/>
      <c r="Q530" s="87"/>
      <c r="R530" s="87"/>
      <c r="S530" s="87"/>
      <c r="T530" s="87"/>
      <c r="U530" s="87"/>
      <c r="V530" s="87">
        <v>505628.9</v>
      </c>
      <c r="W530" s="87">
        <v>560741.75</v>
      </c>
      <c r="X530" s="87">
        <v>4475496.1100000003</v>
      </c>
      <c r="Y530" s="87">
        <v>3139398.88</v>
      </c>
      <c r="Z530" s="87"/>
      <c r="AA530" s="87"/>
      <c r="AB530" s="87"/>
      <c r="AC530" s="88"/>
    </row>
    <row r="531" spans="1:29" ht="200" x14ac:dyDescent="0.25">
      <c r="A531" s="85" t="s">
        <v>1717</v>
      </c>
      <c r="B531" s="85" t="s">
        <v>1718</v>
      </c>
      <c r="C531" s="86">
        <v>43173</v>
      </c>
      <c r="D531" s="86">
        <v>43173</v>
      </c>
      <c r="E531" s="86">
        <v>45281</v>
      </c>
      <c r="F531" s="85">
        <v>70</v>
      </c>
      <c r="G531" s="85" t="s">
        <v>1719</v>
      </c>
      <c r="H531" s="85" t="s">
        <v>1702</v>
      </c>
      <c r="I531" s="85" t="s">
        <v>1052</v>
      </c>
      <c r="J531" s="83">
        <v>5559160.4900000002</v>
      </c>
      <c r="K531" s="83">
        <v>5004610.41</v>
      </c>
      <c r="L531" s="87">
        <v>3437042.15</v>
      </c>
      <c r="M531" s="87">
        <v>3093337.93</v>
      </c>
      <c r="N531" s="87"/>
      <c r="O531" s="87"/>
      <c r="P531" s="87"/>
      <c r="Q531" s="87"/>
      <c r="R531" s="87"/>
      <c r="S531" s="87"/>
      <c r="T531" s="87"/>
      <c r="U531" s="87"/>
      <c r="V531" s="87">
        <v>151634.21</v>
      </c>
      <c r="W531" s="87">
        <v>136470.79</v>
      </c>
      <c r="X531" s="87">
        <v>1970484.13</v>
      </c>
      <c r="Y531" s="87">
        <v>1774801.69</v>
      </c>
      <c r="Z531" s="87"/>
      <c r="AA531" s="87"/>
      <c r="AB531" s="87"/>
      <c r="AC531" s="88"/>
    </row>
    <row r="532" spans="1:29" ht="120" x14ac:dyDescent="0.25">
      <c r="A532" s="85" t="s">
        <v>1720</v>
      </c>
      <c r="B532" s="85" t="s">
        <v>1721</v>
      </c>
      <c r="C532" s="86">
        <v>43294</v>
      </c>
      <c r="D532" s="86">
        <v>43294</v>
      </c>
      <c r="E532" s="86">
        <v>45199</v>
      </c>
      <c r="F532" s="85">
        <v>63</v>
      </c>
      <c r="G532" s="85" t="s">
        <v>1722</v>
      </c>
      <c r="H532" s="85" t="s">
        <v>1702</v>
      </c>
      <c r="I532" s="85" t="s">
        <v>2526</v>
      </c>
      <c r="J532" s="83">
        <v>10582961.609999999</v>
      </c>
      <c r="K532" s="83">
        <v>8727970.8000000007</v>
      </c>
      <c r="L532" s="87">
        <v>6696748</v>
      </c>
      <c r="M532" s="87">
        <v>6035142.6900000004</v>
      </c>
      <c r="N532" s="87"/>
      <c r="O532" s="87"/>
      <c r="P532" s="87"/>
      <c r="Q532" s="87"/>
      <c r="R532" s="87"/>
      <c r="S532" s="87"/>
      <c r="T532" s="87"/>
      <c r="U532" s="87"/>
      <c r="V532" s="87">
        <v>683962.52</v>
      </c>
      <c r="W532" s="87">
        <v>615566.27</v>
      </c>
      <c r="X532" s="87">
        <v>3202251.09</v>
      </c>
      <c r="Y532" s="87">
        <v>2085331.33</v>
      </c>
      <c r="Z532" s="87"/>
      <c r="AA532" s="87">
        <v>-8069.49</v>
      </c>
      <c r="AB532" s="87"/>
      <c r="AC532" s="88"/>
    </row>
    <row r="533" spans="1:29" ht="180" x14ac:dyDescent="0.25">
      <c r="A533" s="85" t="s">
        <v>1723</v>
      </c>
      <c r="B533" s="85" t="s">
        <v>1724</v>
      </c>
      <c r="C533" s="86">
        <v>43440</v>
      </c>
      <c r="D533" s="86">
        <v>43440</v>
      </c>
      <c r="E533" s="86">
        <v>44316</v>
      </c>
      <c r="F533" s="85">
        <v>29</v>
      </c>
      <c r="G533" s="85" t="s">
        <v>1725</v>
      </c>
      <c r="H533" s="85" t="s">
        <v>1702</v>
      </c>
      <c r="I533" s="85" t="s">
        <v>932</v>
      </c>
      <c r="J533" s="83">
        <v>9742825.8000000007</v>
      </c>
      <c r="K533" s="83">
        <v>9060257.6899999995</v>
      </c>
      <c r="L533" s="87">
        <v>5527654</v>
      </c>
      <c r="M533" s="87">
        <v>5224422.18</v>
      </c>
      <c r="N533" s="87"/>
      <c r="O533" s="87"/>
      <c r="P533" s="87"/>
      <c r="Q533" s="87"/>
      <c r="R533" s="87"/>
      <c r="S533" s="87"/>
      <c r="T533" s="87"/>
      <c r="U533" s="87"/>
      <c r="V533" s="87">
        <v>1053792.95</v>
      </c>
      <c r="W533" s="87">
        <v>998880.08</v>
      </c>
      <c r="X533" s="87">
        <v>3161378.85</v>
      </c>
      <c r="Y533" s="87">
        <v>2836955.43</v>
      </c>
      <c r="Z533" s="87"/>
      <c r="AA533" s="87">
        <v>0</v>
      </c>
      <c r="AB533" s="87"/>
      <c r="AC533" s="88"/>
    </row>
    <row r="534" spans="1:29" ht="210" x14ac:dyDescent="0.25">
      <c r="A534" s="85" t="s">
        <v>1726</v>
      </c>
      <c r="B534" s="85" t="s">
        <v>1727</v>
      </c>
      <c r="C534" s="86">
        <v>43322</v>
      </c>
      <c r="D534" s="86">
        <v>43322</v>
      </c>
      <c r="E534" s="86">
        <v>44620</v>
      </c>
      <c r="F534" s="85">
        <v>43</v>
      </c>
      <c r="G534" s="85" t="s">
        <v>1728</v>
      </c>
      <c r="H534" s="85" t="s">
        <v>1702</v>
      </c>
      <c r="I534" s="85" t="s">
        <v>922</v>
      </c>
      <c r="J534" s="83">
        <v>3126601.18</v>
      </c>
      <c r="K534" s="83">
        <v>3204939.18</v>
      </c>
      <c r="L534" s="87">
        <v>2657611</v>
      </c>
      <c r="M534" s="87">
        <v>2744040.02</v>
      </c>
      <c r="N534" s="87"/>
      <c r="O534" s="87"/>
      <c r="P534" s="87"/>
      <c r="Q534" s="87"/>
      <c r="R534" s="87"/>
      <c r="S534" s="87"/>
      <c r="T534" s="87"/>
      <c r="U534" s="87"/>
      <c r="V534" s="87">
        <v>140697.04999999999</v>
      </c>
      <c r="W534" s="87">
        <v>145272.70000000001</v>
      </c>
      <c r="X534" s="87">
        <v>328293.13</v>
      </c>
      <c r="Y534" s="87">
        <v>315626.46000000002</v>
      </c>
      <c r="Z534" s="87"/>
      <c r="AA534" s="87"/>
      <c r="AB534" s="87"/>
      <c r="AC534" s="88"/>
    </row>
    <row r="535" spans="1:29" ht="160" x14ac:dyDescent="0.25">
      <c r="A535" s="85" t="s">
        <v>1729</v>
      </c>
      <c r="B535" s="85" t="s">
        <v>1730</v>
      </c>
      <c r="C535" s="86">
        <v>43276</v>
      </c>
      <c r="D535" s="86">
        <v>43276</v>
      </c>
      <c r="E535" s="86">
        <v>45016</v>
      </c>
      <c r="F535" s="85">
        <v>58</v>
      </c>
      <c r="G535" s="85" t="s">
        <v>1731</v>
      </c>
      <c r="H535" s="85" t="s">
        <v>1702</v>
      </c>
      <c r="I535" s="85" t="s">
        <v>961</v>
      </c>
      <c r="J535" s="83">
        <v>6124731.5800000001</v>
      </c>
      <c r="K535" s="83">
        <v>5747744.7800000003</v>
      </c>
      <c r="L535" s="87">
        <v>2320976.14</v>
      </c>
      <c r="M535" s="87">
        <v>2288666.7000000002</v>
      </c>
      <c r="N535" s="87"/>
      <c r="O535" s="87"/>
      <c r="P535" s="87"/>
      <c r="Q535" s="87"/>
      <c r="R535" s="87"/>
      <c r="S535" s="87"/>
      <c r="T535" s="87"/>
      <c r="U535" s="87"/>
      <c r="V535" s="87">
        <v>862412.17</v>
      </c>
      <c r="W535" s="87">
        <v>850274.02</v>
      </c>
      <c r="X535" s="87">
        <v>2941343.27</v>
      </c>
      <c r="Y535" s="87">
        <v>2608804.06</v>
      </c>
      <c r="Z535" s="87"/>
      <c r="AA535" s="87"/>
      <c r="AB535" s="87"/>
      <c r="AC535" s="88"/>
    </row>
    <row r="536" spans="1:29" ht="80" x14ac:dyDescent="0.25">
      <c r="A536" s="85" t="s">
        <v>1732</v>
      </c>
      <c r="B536" s="85" t="s">
        <v>1733</v>
      </c>
      <c r="C536" s="86">
        <v>43530</v>
      </c>
      <c r="D536" s="86">
        <v>43530</v>
      </c>
      <c r="E536" s="86">
        <v>45291</v>
      </c>
      <c r="F536" s="85">
        <v>58</v>
      </c>
      <c r="G536" s="85" t="s">
        <v>1734</v>
      </c>
      <c r="H536" s="85" t="s">
        <v>1702</v>
      </c>
      <c r="I536" s="85" t="s">
        <v>779</v>
      </c>
      <c r="J536" s="83">
        <v>7613710.5899999999</v>
      </c>
      <c r="K536" s="83">
        <v>6826115.6699999999</v>
      </c>
      <c r="L536" s="87">
        <v>6471654</v>
      </c>
      <c r="M536" s="87">
        <v>5824488.5999999996</v>
      </c>
      <c r="N536" s="87"/>
      <c r="O536" s="87"/>
      <c r="P536" s="87"/>
      <c r="Q536" s="87"/>
      <c r="R536" s="87"/>
      <c r="S536" s="87"/>
      <c r="T536" s="87"/>
      <c r="U536" s="87"/>
      <c r="V536" s="87">
        <v>171308.49</v>
      </c>
      <c r="W536" s="87">
        <v>154177.64000000001</v>
      </c>
      <c r="X536" s="87">
        <v>970748.1</v>
      </c>
      <c r="Y536" s="87">
        <v>847449.43</v>
      </c>
      <c r="Z536" s="87"/>
      <c r="AA536" s="87">
        <v>0</v>
      </c>
      <c r="AB536" s="87"/>
      <c r="AC536" s="88"/>
    </row>
    <row r="537" spans="1:29" ht="130" x14ac:dyDescent="0.25">
      <c r="A537" s="85" t="s">
        <v>1735</v>
      </c>
      <c r="B537" s="85" t="s">
        <v>1736</v>
      </c>
      <c r="C537" s="86">
        <v>43530</v>
      </c>
      <c r="D537" s="86">
        <v>43530</v>
      </c>
      <c r="E537" s="86">
        <v>45289</v>
      </c>
      <c r="F537" s="85">
        <v>58</v>
      </c>
      <c r="G537" s="85" t="s">
        <v>1737</v>
      </c>
      <c r="H537" s="85" t="s">
        <v>1702</v>
      </c>
      <c r="I537" s="85" t="s">
        <v>909</v>
      </c>
      <c r="J537" s="83">
        <v>21545786.48</v>
      </c>
      <c r="K537" s="83">
        <v>17593687.579999998</v>
      </c>
      <c r="L537" s="87">
        <v>5997563.9699999997</v>
      </c>
      <c r="M537" s="87">
        <v>5397932.7800000003</v>
      </c>
      <c r="N537" s="87"/>
      <c r="O537" s="87"/>
      <c r="P537" s="87"/>
      <c r="Q537" s="87"/>
      <c r="R537" s="87"/>
      <c r="S537" s="87"/>
      <c r="T537" s="87"/>
      <c r="U537" s="87"/>
      <c r="V537" s="87">
        <v>3887055.63</v>
      </c>
      <c r="W537" s="87">
        <v>3498350.07</v>
      </c>
      <c r="X537" s="87">
        <v>11661166.880000001</v>
      </c>
      <c r="Y537" s="87">
        <v>8697404.7300000004</v>
      </c>
      <c r="Z537" s="87"/>
      <c r="AA537" s="87">
        <v>0</v>
      </c>
      <c r="AB537" s="87"/>
      <c r="AC537" s="88"/>
    </row>
    <row r="538" spans="1:29" ht="140" x14ac:dyDescent="0.25">
      <c r="A538" s="85" t="s">
        <v>1738</v>
      </c>
      <c r="B538" s="85" t="s">
        <v>1739</v>
      </c>
      <c r="C538" s="86">
        <v>44130</v>
      </c>
      <c r="D538" s="86">
        <v>44130</v>
      </c>
      <c r="E538" s="86">
        <v>45291</v>
      </c>
      <c r="F538" s="85">
        <v>39</v>
      </c>
      <c r="G538" s="85" t="s">
        <v>1740</v>
      </c>
      <c r="H538" s="85" t="s">
        <v>1702</v>
      </c>
      <c r="I538" s="85" t="s">
        <v>905</v>
      </c>
      <c r="J538" s="83">
        <v>2759787.85</v>
      </c>
      <c r="K538" s="83">
        <v>2483809.06</v>
      </c>
      <c r="L538" s="87">
        <v>1701409.02</v>
      </c>
      <c r="M538" s="87">
        <v>1531268.12</v>
      </c>
      <c r="N538" s="87"/>
      <c r="O538" s="87"/>
      <c r="P538" s="87"/>
      <c r="Q538" s="87"/>
      <c r="R538" s="87"/>
      <c r="S538" s="87"/>
      <c r="T538" s="87"/>
      <c r="U538" s="87"/>
      <c r="V538" s="87">
        <v>264594.65999999997</v>
      </c>
      <c r="W538" s="87">
        <v>238135.19</v>
      </c>
      <c r="X538" s="87">
        <v>793784.17</v>
      </c>
      <c r="Y538" s="87">
        <v>714405.75</v>
      </c>
      <c r="Z538" s="87"/>
      <c r="AA538" s="87"/>
      <c r="AB538" s="87"/>
      <c r="AC538" s="88"/>
    </row>
    <row r="539" spans="1:29" ht="50" x14ac:dyDescent="0.25">
      <c r="A539" s="85" t="s">
        <v>1741</v>
      </c>
      <c r="B539" s="85" t="s">
        <v>1742</v>
      </c>
      <c r="C539" s="86">
        <v>44719</v>
      </c>
      <c r="D539" s="86">
        <v>44719</v>
      </c>
      <c r="E539" s="86">
        <v>45291</v>
      </c>
      <c r="F539" s="85">
        <v>19</v>
      </c>
      <c r="G539" s="85" t="s">
        <v>111</v>
      </c>
      <c r="H539" s="85" t="s">
        <v>1702</v>
      </c>
      <c r="I539" s="85" t="s">
        <v>448</v>
      </c>
      <c r="J539" s="83">
        <v>11140678</v>
      </c>
      <c r="K539" s="83">
        <v>10558236.109999999</v>
      </c>
      <c r="L539" s="87">
        <v>9469576</v>
      </c>
      <c r="M539" s="87">
        <v>8974500.6999999993</v>
      </c>
      <c r="N539" s="87"/>
      <c r="O539" s="87"/>
      <c r="P539" s="87"/>
      <c r="Q539" s="87"/>
      <c r="R539" s="87"/>
      <c r="S539" s="87"/>
      <c r="T539" s="87">
        <v>1671102</v>
      </c>
      <c r="U539" s="87">
        <v>1583735.41</v>
      </c>
      <c r="V539" s="87"/>
      <c r="W539" s="87"/>
      <c r="X539" s="87"/>
      <c r="Y539" s="87"/>
      <c r="Z539" s="87"/>
      <c r="AA539" s="87"/>
      <c r="AB539" s="87"/>
      <c r="AC539" s="88"/>
    </row>
    <row r="540" spans="1:29" ht="270" x14ac:dyDescent="0.25">
      <c r="A540" s="85" t="s">
        <v>1744</v>
      </c>
      <c r="B540" s="85" t="s">
        <v>1745</v>
      </c>
      <c r="C540" s="86">
        <v>42870</v>
      </c>
      <c r="D540" s="86">
        <v>42870</v>
      </c>
      <c r="E540" s="86">
        <v>45107</v>
      </c>
      <c r="F540" s="85">
        <v>74</v>
      </c>
      <c r="G540" s="85" t="s">
        <v>1746</v>
      </c>
      <c r="H540" s="85" t="s">
        <v>1743</v>
      </c>
      <c r="I540" s="85" t="s">
        <v>1747</v>
      </c>
      <c r="J540" s="83">
        <v>13522967</v>
      </c>
      <c r="K540" s="83">
        <v>13603215.060000001</v>
      </c>
      <c r="L540" s="87">
        <v>11494521.949999999</v>
      </c>
      <c r="M540" s="87">
        <v>11562732.800000001</v>
      </c>
      <c r="N540" s="87"/>
      <c r="O540" s="87"/>
      <c r="P540" s="87"/>
      <c r="Q540" s="87"/>
      <c r="R540" s="87"/>
      <c r="S540" s="87"/>
      <c r="T540" s="87">
        <v>2028445.05</v>
      </c>
      <c r="U540" s="87">
        <v>2040482.26</v>
      </c>
      <c r="V540" s="87"/>
      <c r="W540" s="87"/>
      <c r="X540" s="87"/>
      <c r="Y540" s="87"/>
      <c r="Z540" s="87"/>
      <c r="AA540" s="87"/>
      <c r="AB540" s="87"/>
      <c r="AC540" s="88"/>
    </row>
    <row r="541" spans="1:29" ht="170" x14ac:dyDescent="0.25">
      <c r="A541" s="85" t="s">
        <v>1748</v>
      </c>
      <c r="B541" s="85" t="s">
        <v>1749</v>
      </c>
      <c r="C541" s="86">
        <v>42783</v>
      </c>
      <c r="D541" s="86">
        <v>42783</v>
      </c>
      <c r="E541" s="86">
        <v>45199</v>
      </c>
      <c r="F541" s="85">
        <v>80</v>
      </c>
      <c r="G541" s="85" t="s">
        <v>1750</v>
      </c>
      <c r="H541" s="85" t="s">
        <v>1743</v>
      </c>
      <c r="I541" s="85" t="s">
        <v>1751</v>
      </c>
      <c r="J541" s="83">
        <v>5483580</v>
      </c>
      <c r="K541" s="83">
        <v>5099808.18</v>
      </c>
      <c r="L541" s="87">
        <v>4661043</v>
      </c>
      <c r="M541" s="87">
        <v>4334836.95</v>
      </c>
      <c r="N541" s="87"/>
      <c r="O541" s="87"/>
      <c r="P541" s="87"/>
      <c r="Q541" s="87"/>
      <c r="R541" s="87"/>
      <c r="S541" s="87"/>
      <c r="T541" s="87">
        <v>822537</v>
      </c>
      <c r="U541" s="87">
        <v>764971.23</v>
      </c>
      <c r="V541" s="87"/>
      <c r="W541" s="87"/>
      <c r="X541" s="87"/>
      <c r="Y541" s="87"/>
      <c r="Z541" s="87"/>
      <c r="AA541" s="87"/>
      <c r="AB541" s="87"/>
      <c r="AC541" s="88"/>
    </row>
    <row r="542" spans="1:29" ht="240" x14ac:dyDescent="0.25">
      <c r="A542" s="85" t="s">
        <v>1752</v>
      </c>
      <c r="B542" s="85" t="s">
        <v>1753</v>
      </c>
      <c r="C542" s="86">
        <v>42824</v>
      </c>
      <c r="D542" s="86">
        <v>42824</v>
      </c>
      <c r="E542" s="86">
        <v>45291</v>
      </c>
      <c r="F542" s="85">
        <v>82</v>
      </c>
      <c r="G542" s="85" t="s">
        <v>1754</v>
      </c>
      <c r="H542" s="85" t="s">
        <v>1743</v>
      </c>
      <c r="I542" s="85" t="s">
        <v>870</v>
      </c>
      <c r="J542" s="83">
        <v>6193672</v>
      </c>
      <c r="K542" s="83">
        <v>2268859.65</v>
      </c>
      <c r="L542" s="87">
        <v>5264621.2</v>
      </c>
      <c r="M542" s="87">
        <v>1928530.71</v>
      </c>
      <c r="N542" s="87"/>
      <c r="O542" s="87"/>
      <c r="P542" s="87"/>
      <c r="Q542" s="87"/>
      <c r="R542" s="87"/>
      <c r="S542" s="87"/>
      <c r="T542" s="87">
        <v>929050.8</v>
      </c>
      <c r="U542" s="87">
        <v>340328.94</v>
      </c>
      <c r="V542" s="87"/>
      <c r="W542" s="87"/>
      <c r="X542" s="87"/>
      <c r="Y542" s="87"/>
      <c r="Z542" s="87"/>
      <c r="AA542" s="87"/>
      <c r="AB542" s="87"/>
      <c r="AC542" s="88"/>
    </row>
    <row r="543" spans="1:29" ht="180" x14ac:dyDescent="0.25">
      <c r="A543" s="85" t="s">
        <v>1755</v>
      </c>
      <c r="B543" s="85" t="s">
        <v>1756</v>
      </c>
      <c r="C543" s="86">
        <v>43069</v>
      </c>
      <c r="D543" s="86">
        <v>43069</v>
      </c>
      <c r="E543" s="86">
        <v>44926</v>
      </c>
      <c r="F543" s="85">
        <v>62</v>
      </c>
      <c r="G543" s="85" t="s">
        <v>1757</v>
      </c>
      <c r="H543" s="85" t="s">
        <v>1743</v>
      </c>
      <c r="I543" s="85" t="s">
        <v>2606</v>
      </c>
      <c r="J543" s="83">
        <v>5729916</v>
      </c>
      <c r="K543" s="83">
        <v>5709860.75</v>
      </c>
      <c r="L543" s="87">
        <v>4870428.5999999996</v>
      </c>
      <c r="M543" s="87">
        <v>4853381.6100000003</v>
      </c>
      <c r="N543" s="87"/>
      <c r="O543" s="87"/>
      <c r="P543" s="87"/>
      <c r="Q543" s="87"/>
      <c r="R543" s="87"/>
      <c r="S543" s="87"/>
      <c r="T543" s="87">
        <v>859487.4</v>
      </c>
      <c r="U543" s="87">
        <v>856479.14</v>
      </c>
      <c r="V543" s="87"/>
      <c r="W543" s="87"/>
      <c r="X543" s="87"/>
      <c r="Y543" s="87"/>
      <c r="Z543" s="87"/>
      <c r="AA543" s="87"/>
      <c r="AB543" s="87"/>
      <c r="AC543" s="88"/>
    </row>
    <row r="544" spans="1:29" ht="150" x14ac:dyDescent="0.25">
      <c r="A544" s="85" t="s">
        <v>1758</v>
      </c>
      <c r="B544" s="85" t="s">
        <v>1759</v>
      </c>
      <c r="C544" s="86">
        <v>44013</v>
      </c>
      <c r="D544" s="86">
        <v>44013</v>
      </c>
      <c r="E544" s="86">
        <v>45291</v>
      </c>
      <c r="F544" s="85">
        <v>42</v>
      </c>
      <c r="G544" s="85" t="s">
        <v>1760</v>
      </c>
      <c r="H544" s="85" t="s">
        <v>1743</v>
      </c>
      <c r="I544" s="85" t="s">
        <v>1761</v>
      </c>
      <c r="J544" s="83">
        <v>4943065</v>
      </c>
      <c r="K544" s="83">
        <v>430596.61</v>
      </c>
      <c r="L544" s="87">
        <v>4201605.25</v>
      </c>
      <c r="M544" s="87">
        <v>366007.12</v>
      </c>
      <c r="N544" s="87"/>
      <c r="O544" s="87"/>
      <c r="P544" s="87"/>
      <c r="Q544" s="87"/>
      <c r="R544" s="87"/>
      <c r="S544" s="87"/>
      <c r="T544" s="87">
        <v>741459.75</v>
      </c>
      <c r="U544" s="87">
        <v>64589.49</v>
      </c>
      <c r="V544" s="87"/>
      <c r="W544" s="87"/>
      <c r="X544" s="87"/>
      <c r="Y544" s="87"/>
      <c r="Z544" s="87"/>
      <c r="AA544" s="87"/>
      <c r="AB544" s="87"/>
      <c r="AC544" s="88"/>
    </row>
    <row r="545" spans="1:29" ht="120" x14ac:dyDescent="0.25">
      <c r="A545" s="85" t="s">
        <v>1762</v>
      </c>
      <c r="B545" s="85" t="s">
        <v>1763</v>
      </c>
      <c r="C545" s="86">
        <v>42919</v>
      </c>
      <c r="D545" s="86">
        <v>42919</v>
      </c>
      <c r="E545" s="86">
        <v>44681</v>
      </c>
      <c r="F545" s="85">
        <v>58</v>
      </c>
      <c r="G545" s="85" t="s">
        <v>1764</v>
      </c>
      <c r="H545" s="85" t="s">
        <v>1765</v>
      </c>
      <c r="I545" s="85" t="s">
        <v>2607</v>
      </c>
      <c r="J545" s="83">
        <v>6998627.21</v>
      </c>
      <c r="K545" s="83">
        <v>6283020.8799999999</v>
      </c>
      <c r="L545" s="87">
        <v>5948833.1299999999</v>
      </c>
      <c r="M545" s="87">
        <v>5340567.76</v>
      </c>
      <c r="N545" s="87"/>
      <c r="O545" s="87"/>
      <c r="P545" s="87"/>
      <c r="Q545" s="87"/>
      <c r="R545" s="87"/>
      <c r="S545" s="87"/>
      <c r="T545" s="87">
        <v>1049794.08</v>
      </c>
      <c r="U545" s="87">
        <v>942453.12</v>
      </c>
      <c r="V545" s="87"/>
      <c r="W545" s="87"/>
      <c r="X545" s="87"/>
      <c r="Y545" s="87"/>
      <c r="Z545" s="87"/>
      <c r="AA545" s="87"/>
      <c r="AB545" s="87"/>
      <c r="AC545" s="88"/>
    </row>
    <row r="546" spans="1:29" ht="140" x14ac:dyDescent="0.25">
      <c r="A546" s="85" t="s">
        <v>1766</v>
      </c>
      <c r="B546" s="85" t="s">
        <v>1767</v>
      </c>
      <c r="C546" s="86">
        <v>42926</v>
      </c>
      <c r="D546" s="86">
        <v>42979</v>
      </c>
      <c r="E546" s="86">
        <v>44469</v>
      </c>
      <c r="F546" s="85">
        <v>49</v>
      </c>
      <c r="G546" s="85" t="s">
        <v>824</v>
      </c>
      <c r="H546" s="85" t="s">
        <v>1765</v>
      </c>
      <c r="I546" s="85" t="s">
        <v>825</v>
      </c>
      <c r="J546" s="83">
        <v>4488417.78</v>
      </c>
      <c r="K546" s="83">
        <v>4330230.49</v>
      </c>
      <c r="L546" s="87">
        <v>3815155.11</v>
      </c>
      <c r="M546" s="87">
        <v>3680695.93</v>
      </c>
      <c r="N546" s="87"/>
      <c r="O546" s="87"/>
      <c r="P546" s="87"/>
      <c r="Q546" s="87"/>
      <c r="R546" s="87"/>
      <c r="S546" s="87"/>
      <c r="T546" s="87">
        <v>673262.67</v>
      </c>
      <c r="U546" s="87">
        <v>649534.56000000006</v>
      </c>
      <c r="V546" s="87"/>
      <c r="W546" s="87"/>
      <c r="X546" s="87"/>
      <c r="Y546" s="87"/>
      <c r="Z546" s="87"/>
      <c r="AA546" s="87"/>
      <c r="AB546" s="87"/>
      <c r="AC546" s="88"/>
    </row>
    <row r="547" spans="1:29" ht="60" x14ac:dyDescent="0.25">
      <c r="A547" s="85" t="s">
        <v>1768</v>
      </c>
      <c r="B547" s="85" t="s">
        <v>1769</v>
      </c>
      <c r="C547" s="86">
        <v>43585</v>
      </c>
      <c r="D547" s="86">
        <v>43586</v>
      </c>
      <c r="E547" s="86">
        <v>45260</v>
      </c>
      <c r="F547" s="85">
        <v>55</v>
      </c>
      <c r="G547" s="85" t="s">
        <v>111</v>
      </c>
      <c r="H547" s="85" t="s">
        <v>1770</v>
      </c>
      <c r="I547" s="85" t="s">
        <v>427</v>
      </c>
      <c r="J547" s="83">
        <v>396114.66</v>
      </c>
      <c r="K547" s="83">
        <v>390426.1</v>
      </c>
      <c r="L547" s="87"/>
      <c r="M547" s="87"/>
      <c r="N547" s="87">
        <v>336697.46</v>
      </c>
      <c r="O547" s="87">
        <v>331862.18</v>
      </c>
      <c r="P547" s="87"/>
      <c r="Q547" s="87"/>
      <c r="R547" s="87"/>
      <c r="S547" s="87"/>
      <c r="T547" s="87">
        <v>59417.2</v>
      </c>
      <c r="U547" s="87">
        <v>58563.92</v>
      </c>
      <c r="V547" s="87"/>
      <c r="W547" s="87"/>
      <c r="X547" s="87"/>
      <c r="Y547" s="87"/>
      <c r="Z547" s="87"/>
      <c r="AA547" s="87"/>
      <c r="AB547" s="87"/>
      <c r="AC547" s="88"/>
    </row>
    <row r="548" spans="1:29" ht="60" x14ac:dyDescent="0.25">
      <c r="A548" s="85" t="s">
        <v>1771</v>
      </c>
      <c r="B548" s="85" t="s">
        <v>1772</v>
      </c>
      <c r="C548" s="86">
        <v>43564</v>
      </c>
      <c r="D548" s="86">
        <v>43525</v>
      </c>
      <c r="E548" s="86">
        <v>45260</v>
      </c>
      <c r="F548" s="85">
        <v>57</v>
      </c>
      <c r="G548" s="85" t="s">
        <v>111</v>
      </c>
      <c r="H548" s="85" t="s">
        <v>1770</v>
      </c>
      <c r="I548" s="85" t="s">
        <v>455</v>
      </c>
      <c r="J548" s="83">
        <v>100000</v>
      </c>
      <c r="K548" s="83">
        <v>87949.5</v>
      </c>
      <c r="L548" s="87"/>
      <c r="M548" s="87"/>
      <c r="N548" s="87">
        <v>85000</v>
      </c>
      <c r="O548" s="87">
        <v>74757.06</v>
      </c>
      <c r="P548" s="87"/>
      <c r="Q548" s="87"/>
      <c r="R548" s="87"/>
      <c r="S548" s="87"/>
      <c r="T548" s="87">
        <v>15000</v>
      </c>
      <c r="U548" s="87">
        <v>13192.44</v>
      </c>
      <c r="V548" s="87"/>
      <c r="W548" s="87"/>
      <c r="X548" s="87"/>
      <c r="Y548" s="87"/>
      <c r="Z548" s="87"/>
      <c r="AA548" s="87"/>
      <c r="AB548" s="87"/>
      <c r="AC548" s="88"/>
    </row>
    <row r="549" spans="1:29" ht="110" x14ac:dyDescent="0.25">
      <c r="A549" s="85" t="s">
        <v>1773</v>
      </c>
      <c r="B549" s="85" t="s">
        <v>1774</v>
      </c>
      <c r="C549" s="86">
        <v>43570</v>
      </c>
      <c r="D549" s="86">
        <v>43570</v>
      </c>
      <c r="E549" s="86">
        <v>45199</v>
      </c>
      <c r="F549" s="85">
        <v>54</v>
      </c>
      <c r="G549" s="85" t="s">
        <v>111</v>
      </c>
      <c r="H549" s="85" t="s">
        <v>1770</v>
      </c>
      <c r="I549" s="85" t="s">
        <v>419</v>
      </c>
      <c r="J549" s="83">
        <v>300000</v>
      </c>
      <c r="K549" s="83">
        <v>264872.62</v>
      </c>
      <c r="L549" s="87"/>
      <c r="M549" s="87"/>
      <c r="N549" s="87">
        <v>254999.99</v>
      </c>
      <c r="O549" s="87">
        <v>225141.72</v>
      </c>
      <c r="P549" s="87"/>
      <c r="Q549" s="87"/>
      <c r="R549" s="87"/>
      <c r="S549" s="87"/>
      <c r="T549" s="87">
        <v>45000.01</v>
      </c>
      <c r="U549" s="87">
        <v>39730.9</v>
      </c>
      <c r="V549" s="87"/>
      <c r="W549" s="87"/>
      <c r="X549" s="87"/>
      <c r="Y549" s="87"/>
      <c r="Z549" s="87"/>
      <c r="AA549" s="87"/>
      <c r="AB549" s="87"/>
      <c r="AC549" s="88"/>
    </row>
    <row r="550" spans="1:29" ht="140" x14ac:dyDescent="0.25">
      <c r="A550" s="85" t="s">
        <v>1775</v>
      </c>
      <c r="B550" s="85" t="s">
        <v>1776</v>
      </c>
      <c r="C550" s="86">
        <v>43572</v>
      </c>
      <c r="D550" s="86">
        <v>43572</v>
      </c>
      <c r="E550" s="86">
        <v>45260</v>
      </c>
      <c r="F550" s="85">
        <v>56</v>
      </c>
      <c r="G550" s="85" t="s">
        <v>111</v>
      </c>
      <c r="H550" s="85" t="s">
        <v>1770</v>
      </c>
      <c r="I550" s="85" t="s">
        <v>434</v>
      </c>
      <c r="J550" s="83">
        <v>497570.87</v>
      </c>
      <c r="K550" s="83">
        <v>413282.73</v>
      </c>
      <c r="L550" s="87"/>
      <c r="M550" s="87"/>
      <c r="N550" s="87">
        <v>422935.25</v>
      </c>
      <c r="O550" s="87">
        <v>351290.33</v>
      </c>
      <c r="P550" s="87"/>
      <c r="Q550" s="87"/>
      <c r="R550" s="87"/>
      <c r="S550" s="87"/>
      <c r="T550" s="87">
        <v>74635.62</v>
      </c>
      <c r="U550" s="87">
        <v>61992.4</v>
      </c>
      <c r="V550" s="87"/>
      <c r="W550" s="87"/>
      <c r="X550" s="87"/>
      <c r="Y550" s="87"/>
      <c r="Z550" s="87"/>
      <c r="AA550" s="87"/>
      <c r="AB550" s="87"/>
      <c r="AC550" s="88"/>
    </row>
    <row r="551" spans="1:29" ht="130" x14ac:dyDescent="0.25">
      <c r="A551" s="85" t="s">
        <v>1777</v>
      </c>
      <c r="B551" s="85" t="s">
        <v>1778</v>
      </c>
      <c r="C551" s="86">
        <v>43563</v>
      </c>
      <c r="D551" s="86">
        <v>43586</v>
      </c>
      <c r="E551" s="86">
        <v>45169</v>
      </c>
      <c r="F551" s="85">
        <v>52</v>
      </c>
      <c r="G551" s="85" t="s">
        <v>111</v>
      </c>
      <c r="H551" s="85" t="s">
        <v>1770</v>
      </c>
      <c r="I551" s="85" t="s">
        <v>104</v>
      </c>
      <c r="J551" s="83">
        <v>1797746.74</v>
      </c>
      <c r="K551" s="83">
        <v>1837263.89</v>
      </c>
      <c r="L551" s="87"/>
      <c r="M551" s="87"/>
      <c r="N551" s="87">
        <v>1528084.7</v>
      </c>
      <c r="O551" s="87">
        <v>1561674.31</v>
      </c>
      <c r="P551" s="87"/>
      <c r="Q551" s="87"/>
      <c r="R551" s="87"/>
      <c r="S551" s="87"/>
      <c r="T551" s="87">
        <v>269662.03999999998</v>
      </c>
      <c r="U551" s="87">
        <v>275589.58</v>
      </c>
      <c r="V551" s="87"/>
      <c r="W551" s="87"/>
      <c r="X551" s="87"/>
      <c r="Y551" s="87"/>
      <c r="Z551" s="87"/>
      <c r="AA551" s="87"/>
      <c r="AB551" s="87"/>
      <c r="AC551" s="88"/>
    </row>
    <row r="552" spans="1:29" ht="120" x14ac:dyDescent="0.25">
      <c r="A552" s="85" t="s">
        <v>1779</v>
      </c>
      <c r="B552" s="85" t="s">
        <v>1780</v>
      </c>
      <c r="C552" s="86">
        <v>43579</v>
      </c>
      <c r="D552" s="86">
        <v>43586</v>
      </c>
      <c r="E552" s="86">
        <v>45260</v>
      </c>
      <c r="F552" s="85">
        <v>55</v>
      </c>
      <c r="G552" s="85" t="s">
        <v>111</v>
      </c>
      <c r="H552" s="85" t="s">
        <v>1770</v>
      </c>
      <c r="I552" s="85" t="s">
        <v>442</v>
      </c>
      <c r="J552" s="83">
        <v>597348.54</v>
      </c>
      <c r="K552" s="83">
        <v>521608.29</v>
      </c>
      <c r="L552" s="87"/>
      <c r="M552" s="87"/>
      <c r="N552" s="87">
        <v>507746.26</v>
      </c>
      <c r="O552" s="87">
        <v>443367.05</v>
      </c>
      <c r="P552" s="87"/>
      <c r="Q552" s="87"/>
      <c r="R552" s="87"/>
      <c r="S552" s="87"/>
      <c r="T552" s="87">
        <v>89602.28</v>
      </c>
      <c r="U552" s="87">
        <v>78241.240000000005</v>
      </c>
      <c r="V552" s="87"/>
      <c r="W552" s="87"/>
      <c r="X552" s="87"/>
      <c r="Y552" s="87"/>
      <c r="Z552" s="87"/>
      <c r="AA552" s="87"/>
      <c r="AB552" s="87"/>
      <c r="AC552" s="88"/>
    </row>
    <row r="553" spans="1:29" ht="140" x14ac:dyDescent="0.25">
      <c r="A553" s="85" t="s">
        <v>1781</v>
      </c>
      <c r="B553" s="85" t="s">
        <v>1782</v>
      </c>
      <c r="C553" s="86">
        <v>43566</v>
      </c>
      <c r="D553" s="86">
        <v>43531</v>
      </c>
      <c r="E553" s="86">
        <v>45260</v>
      </c>
      <c r="F553" s="85">
        <v>57</v>
      </c>
      <c r="G553" s="85" t="s">
        <v>111</v>
      </c>
      <c r="H553" s="85" t="s">
        <v>1770</v>
      </c>
      <c r="I553" s="85" t="s">
        <v>112</v>
      </c>
      <c r="J553" s="83">
        <v>1700000</v>
      </c>
      <c r="K553" s="83">
        <v>1489662.33</v>
      </c>
      <c r="L553" s="87"/>
      <c r="M553" s="87"/>
      <c r="N553" s="87">
        <v>1445000</v>
      </c>
      <c r="O553" s="87">
        <v>1266212.99</v>
      </c>
      <c r="P553" s="87"/>
      <c r="Q553" s="87"/>
      <c r="R553" s="87"/>
      <c r="S553" s="87"/>
      <c r="T553" s="87">
        <v>255000</v>
      </c>
      <c r="U553" s="87">
        <v>223449.34</v>
      </c>
      <c r="V553" s="87"/>
      <c r="W553" s="87"/>
      <c r="X553" s="87"/>
      <c r="Y553" s="87"/>
      <c r="Z553" s="87"/>
      <c r="AA553" s="87"/>
      <c r="AB553" s="87"/>
      <c r="AC553" s="88"/>
    </row>
    <row r="554" spans="1:29" ht="120" x14ac:dyDescent="0.25">
      <c r="A554" s="85" t="s">
        <v>1783</v>
      </c>
      <c r="B554" s="85" t="s">
        <v>1784</v>
      </c>
      <c r="C554" s="86">
        <v>43592</v>
      </c>
      <c r="D554" s="86">
        <v>43587</v>
      </c>
      <c r="E554" s="86">
        <v>45230</v>
      </c>
      <c r="F554" s="85">
        <v>54</v>
      </c>
      <c r="G554" s="85" t="s">
        <v>111</v>
      </c>
      <c r="H554" s="85" t="s">
        <v>1770</v>
      </c>
      <c r="I554" s="85" t="s">
        <v>478</v>
      </c>
      <c r="J554" s="83">
        <v>500000</v>
      </c>
      <c r="K554" s="83">
        <v>441545.08</v>
      </c>
      <c r="L554" s="87"/>
      <c r="M554" s="87"/>
      <c r="N554" s="87">
        <v>425000</v>
      </c>
      <c r="O554" s="87">
        <v>375313.31</v>
      </c>
      <c r="P554" s="87"/>
      <c r="Q554" s="87"/>
      <c r="R554" s="87"/>
      <c r="S554" s="87"/>
      <c r="T554" s="87">
        <v>75000</v>
      </c>
      <c r="U554" s="87">
        <v>66231.77</v>
      </c>
      <c r="V554" s="87"/>
      <c r="W554" s="87"/>
      <c r="X554" s="87"/>
      <c r="Y554" s="87"/>
      <c r="Z554" s="87"/>
      <c r="AA554" s="87"/>
      <c r="AB554" s="87"/>
      <c r="AC554" s="88"/>
    </row>
    <row r="555" spans="1:29" ht="170" x14ac:dyDescent="0.25">
      <c r="A555" s="85" t="s">
        <v>1785</v>
      </c>
      <c r="B555" s="85" t="s">
        <v>1786</v>
      </c>
      <c r="C555" s="86">
        <v>43587</v>
      </c>
      <c r="D555" s="86">
        <v>43586</v>
      </c>
      <c r="E555" s="86">
        <v>45260</v>
      </c>
      <c r="F555" s="85">
        <v>55</v>
      </c>
      <c r="G555" s="85" t="s">
        <v>111</v>
      </c>
      <c r="H555" s="85" t="s">
        <v>1770</v>
      </c>
      <c r="I555" s="85" t="s">
        <v>1787</v>
      </c>
      <c r="J555" s="83">
        <v>99858.1</v>
      </c>
      <c r="K555" s="83">
        <v>73203.259999999995</v>
      </c>
      <c r="L555" s="87"/>
      <c r="M555" s="87"/>
      <c r="N555" s="87">
        <v>84879.39</v>
      </c>
      <c r="O555" s="87">
        <v>62222.76</v>
      </c>
      <c r="P555" s="87"/>
      <c r="Q555" s="87"/>
      <c r="R555" s="87"/>
      <c r="S555" s="87"/>
      <c r="T555" s="87">
        <v>14978.71</v>
      </c>
      <c r="U555" s="87">
        <v>10980.5</v>
      </c>
      <c r="V555" s="87"/>
      <c r="W555" s="87"/>
      <c r="X555" s="87"/>
      <c r="Y555" s="87"/>
      <c r="Z555" s="87"/>
      <c r="AA555" s="87"/>
      <c r="AB555" s="87"/>
      <c r="AC555" s="88"/>
    </row>
    <row r="556" spans="1:29" ht="90" x14ac:dyDescent="0.25">
      <c r="A556" s="85" t="s">
        <v>1788</v>
      </c>
      <c r="B556" s="85" t="s">
        <v>1789</v>
      </c>
      <c r="C556" s="86">
        <v>43329</v>
      </c>
      <c r="D556" s="86">
        <v>43252</v>
      </c>
      <c r="E556" s="86">
        <v>45260</v>
      </c>
      <c r="F556" s="85">
        <v>66</v>
      </c>
      <c r="G556" s="85" t="s">
        <v>111</v>
      </c>
      <c r="H556" s="85" t="s">
        <v>1770</v>
      </c>
      <c r="I556" s="85" t="s">
        <v>455</v>
      </c>
      <c r="J556" s="83">
        <v>305006</v>
      </c>
      <c r="K556" s="83">
        <v>310081.2</v>
      </c>
      <c r="L556" s="87"/>
      <c r="M556" s="87"/>
      <c r="N556" s="87">
        <v>259255.1</v>
      </c>
      <c r="O556" s="87">
        <v>263569.03000000003</v>
      </c>
      <c r="P556" s="87"/>
      <c r="Q556" s="87"/>
      <c r="R556" s="87"/>
      <c r="S556" s="87"/>
      <c r="T556" s="87">
        <v>45750.9</v>
      </c>
      <c r="U556" s="87">
        <v>46512.17</v>
      </c>
      <c r="V556" s="87"/>
      <c r="W556" s="87"/>
      <c r="X556" s="87"/>
      <c r="Y556" s="87"/>
      <c r="Z556" s="87"/>
      <c r="AA556" s="87"/>
      <c r="AB556" s="87"/>
      <c r="AC556" s="88"/>
    </row>
    <row r="557" spans="1:29" ht="60" x14ac:dyDescent="0.25">
      <c r="A557" s="85" t="s">
        <v>1790</v>
      </c>
      <c r="B557" s="85" t="s">
        <v>1791</v>
      </c>
      <c r="C557" s="86">
        <v>43374</v>
      </c>
      <c r="D557" s="86">
        <v>43344</v>
      </c>
      <c r="E557" s="86">
        <v>45107</v>
      </c>
      <c r="F557" s="85">
        <v>58</v>
      </c>
      <c r="G557" s="85" t="s">
        <v>111</v>
      </c>
      <c r="H557" s="85" t="s">
        <v>1770</v>
      </c>
      <c r="I557" s="85" t="s">
        <v>419</v>
      </c>
      <c r="J557" s="83">
        <v>530450.32999999996</v>
      </c>
      <c r="K557" s="83">
        <v>490086.23</v>
      </c>
      <c r="L557" s="87"/>
      <c r="M557" s="87"/>
      <c r="N557" s="87">
        <v>450882.78</v>
      </c>
      <c r="O557" s="87">
        <v>416573.29</v>
      </c>
      <c r="P557" s="87"/>
      <c r="Q557" s="87"/>
      <c r="R557" s="87"/>
      <c r="S557" s="87"/>
      <c r="T557" s="87">
        <v>79567.55</v>
      </c>
      <c r="U557" s="87">
        <v>73512.94</v>
      </c>
      <c r="V557" s="87"/>
      <c r="W557" s="87"/>
      <c r="X557" s="87"/>
      <c r="Y557" s="87"/>
      <c r="Z557" s="87"/>
      <c r="AA557" s="87"/>
      <c r="AB557" s="87"/>
      <c r="AC557" s="88"/>
    </row>
    <row r="558" spans="1:29" ht="120" x14ac:dyDescent="0.25">
      <c r="A558" s="85" t="s">
        <v>1792</v>
      </c>
      <c r="B558" s="85" t="s">
        <v>1793</v>
      </c>
      <c r="C558" s="86">
        <v>43363</v>
      </c>
      <c r="D558" s="86">
        <v>43313</v>
      </c>
      <c r="E558" s="86">
        <v>45107</v>
      </c>
      <c r="F558" s="85">
        <v>59</v>
      </c>
      <c r="G558" s="85" t="s">
        <v>111</v>
      </c>
      <c r="H558" s="85" t="s">
        <v>1770</v>
      </c>
      <c r="I558" s="85" t="s">
        <v>112</v>
      </c>
      <c r="J558" s="83">
        <v>3940472.32</v>
      </c>
      <c r="K558" s="83">
        <v>3735613.88</v>
      </c>
      <c r="L558" s="87"/>
      <c r="M558" s="87"/>
      <c r="N558" s="87">
        <v>3349401.47</v>
      </c>
      <c r="O558" s="87">
        <v>3175271.8</v>
      </c>
      <c r="P558" s="87"/>
      <c r="Q558" s="87"/>
      <c r="R558" s="87"/>
      <c r="S558" s="87"/>
      <c r="T558" s="87">
        <v>591070.85</v>
      </c>
      <c r="U558" s="87">
        <v>560342.07999999996</v>
      </c>
      <c r="V558" s="87"/>
      <c r="W558" s="87"/>
      <c r="X558" s="87"/>
      <c r="Y558" s="87"/>
      <c r="Z558" s="87"/>
      <c r="AA558" s="87"/>
      <c r="AB558" s="87"/>
      <c r="AC558" s="88"/>
    </row>
    <row r="559" spans="1:29" ht="130" x14ac:dyDescent="0.25">
      <c r="A559" s="85" t="s">
        <v>1794</v>
      </c>
      <c r="B559" s="85" t="s">
        <v>1795</v>
      </c>
      <c r="C559" s="86">
        <v>43383</v>
      </c>
      <c r="D559" s="86">
        <v>43374</v>
      </c>
      <c r="E559" s="86">
        <v>45107</v>
      </c>
      <c r="F559" s="85">
        <v>57</v>
      </c>
      <c r="G559" s="85" t="s">
        <v>111</v>
      </c>
      <c r="H559" s="85" t="s">
        <v>1770</v>
      </c>
      <c r="I559" s="85" t="s">
        <v>478</v>
      </c>
      <c r="J559" s="83">
        <v>670114.01</v>
      </c>
      <c r="K559" s="83">
        <v>633944.82999999996</v>
      </c>
      <c r="L559" s="87"/>
      <c r="M559" s="87"/>
      <c r="N559" s="87">
        <v>569596.91</v>
      </c>
      <c r="O559" s="87">
        <v>538853.12</v>
      </c>
      <c r="P559" s="87"/>
      <c r="Q559" s="87"/>
      <c r="R559" s="87"/>
      <c r="S559" s="87"/>
      <c r="T559" s="87">
        <v>100517.1</v>
      </c>
      <c r="U559" s="87">
        <v>95091.71</v>
      </c>
      <c r="V559" s="87"/>
      <c r="W559" s="87"/>
      <c r="X559" s="87"/>
      <c r="Y559" s="87"/>
      <c r="Z559" s="87"/>
      <c r="AA559" s="87"/>
      <c r="AB559" s="87"/>
      <c r="AC559" s="88"/>
    </row>
    <row r="560" spans="1:29" ht="170" x14ac:dyDescent="0.25">
      <c r="A560" s="85" t="s">
        <v>1796</v>
      </c>
      <c r="B560" s="85" t="s">
        <v>1797</v>
      </c>
      <c r="C560" s="86">
        <v>43369</v>
      </c>
      <c r="D560" s="86">
        <v>43374</v>
      </c>
      <c r="E560" s="86">
        <v>45260</v>
      </c>
      <c r="F560" s="85">
        <v>62</v>
      </c>
      <c r="G560" s="85" t="s">
        <v>111</v>
      </c>
      <c r="H560" s="85" t="s">
        <v>1770</v>
      </c>
      <c r="I560" s="85" t="s">
        <v>1787</v>
      </c>
      <c r="J560" s="83">
        <v>305561</v>
      </c>
      <c r="K560" s="83">
        <v>305561</v>
      </c>
      <c r="L560" s="87"/>
      <c r="M560" s="87"/>
      <c r="N560" s="87">
        <v>259726.85</v>
      </c>
      <c r="O560" s="87">
        <v>259726.85</v>
      </c>
      <c r="P560" s="87"/>
      <c r="Q560" s="87"/>
      <c r="R560" s="87"/>
      <c r="S560" s="87"/>
      <c r="T560" s="87">
        <v>45834.15</v>
      </c>
      <c r="U560" s="87">
        <v>45834.15</v>
      </c>
      <c r="V560" s="87"/>
      <c r="W560" s="87"/>
      <c r="X560" s="87"/>
      <c r="Y560" s="87"/>
      <c r="Z560" s="87"/>
      <c r="AA560" s="87"/>
      <c r="AB560" s="87"/>
      <c r="AC560" s="88"/>
    </row>
    <row r="561" spans="1:29" ht="100" x14ac:dyDescent="0.25">
      <c r="A561" s="85" t="s">
        <v>1798</v>
      </c>
      <c r="B561" s="85" t="s">
        <v>1799</v>
      </c>
      <c r="C561" s="86">
        <v>43402</v>
      </c>
      <c r="D561" s="86">
        <v>43435</v>
      </c>
      <c r="E561" s="86">
        <v>45077</v>
      </c>
      <c r="F561" s="85">
        <v>54</v>
      </c>
      <c r="G561" s="85" t="s">
        <v>111</v>
      </c>
      <c r="H561" s="85" t="s">
        <v>28</v>
      </c>
      <c r="I561" s="85" t="s">
        <v>104</v>
      </c>
      <c r="J561" s="83">
        <v>3210775.04</v>
      </c>
      <c r="K561" s="83">
        <v>2726305.45</v>
      </c>
      <c r="L561" s="87"/>
      <c r="M561" s="87"/>
      <c r="N561" s="87">
        <v>2729158.77</v>
      </c>
      <c r="O561" s="87">
        <v>2317359.64</v>
      </c>
      <c r="P561" s="87"/>
      <c r="Q561" s="87"/>
      <c r="R561" s="87"/>
      <c r="S561" s="87"/>
      <c r="T561" s="87">
        <v>481616.27</v>
      </c>
      <c r="U561" s="87">
        <v>408945.81</v>
      </c>
      <c r="V561" s="87"/>
      <c r="W561" s="87"/>
      <c r="X561" s="87"/>
      <c r="Y561" s="87"/>
      <c r="Z561" s="87"/>
      <c r="AA561" s="87"/>
      <c r="AB561" s="87"/>
      <c r="AC561" s="88"/>
    </row>
    <row r="562" spans="1:29" ht="130" x14ac:dyDescent="0.25">
      <c r="A562" s="85" t="s">
        <v>1800</v>
      </c>
      <c r="B562" s="85" t="s">
        <v>1801</v>
      </c>
      <c r="C562" s="86">
        <v>43411</v>
      </c>
      <c r="D562" s="86">
        <v>43374</v>
      </c>
      <c r="E562" s="86">
        <v>44804</v>
      </c>
      <c r="F562" s="85">
        <v>47</v>
      </c>
      <c r="G562" s="85" t="s">
        <v>111</v>
      </c>
      <c r="H562" s="85" t="s">
        <v>28</v>
      </c>
      <c r="I562" s="85" t="s">
        <v>478</v>
      </c>
      <c r="J562" s="83">
        <v>1642662.9</v>
      </c>
      <c r="K562" s="83">
        <v>1331648.69</v>
      </c>
      <c r="L562" s="87"/>
      <c r="M562" s="87"/>
      <c r="N562" s="87">
        <v>1396263.47</v>
      </c>
      <c r="O562" s="87">
        <v>1131901.3799999999</v>
      </c>
      <c r="P562" s="87"/>
      <c r="Q562" s="87"/>
      <c r="R562" s="87"/>
      <c r="S562" s="87"/>
      <c r="T562" s="87">
        <v>246399.43</v>
      </c>
      <c r="U562" s="87">
        <v>199747.31</v>
      </c>
      <c r="V562" s="87"/>
      <c r="W562" s="87"/>
      <c r="X562" s="87"/>
      <c r="Y562" s="87"/>
      <c r="Z562" s="87"/>
      <c r="AA562" s="87"/>
      <c r="AB562" s="87"/>
      <c r="AC562" s="88"/>
    </row>
    <row r="563" spans="1:29" ht="140" x14ac:dyDescent="0.25">
      <c r="A563" s="85" t="s">
        <v>1802</v>
      </c>
      <c r="B563" s="85" t="s">
        <v>1803</v>
      </c>
      <c r="C563" s="86">
        <v>43411</v>
      </c>
      <c r="D563" s="86">
        <v>43374</v>
      </c>
      <c r="E563" s="86">
        <v>44834</v>
      </c>
      <c r="F563" s="85">
        <v>48</v>
      </c>
      <c r="G563" s="85" t="s">
        <v>111</v>
      </c>
      <c r="H563" s="85" t="s">
        <v>28</v>
      </c>
      <c r="I563" s="85" t="s">
        <v>478</v>
      </c>
      <c r="J563" s="83">
        <v>480452.75</v>
      </c>
      <c r="K563" s="83">
        <v>474434.05</v>
      </c>
      <c r="L563" s="87"/>
      <c r="M563" s="87"/>
      <c r="N563" s="87">
        <v>408384.84</v>
      </c>
      <c r="O563" s="87">
        <v>403268.93</v>
      </c>
      <c r="P563" s="87"/>
      <c r="Q563" s="87"/>
      <c r="R563" s="87"/>
      <c r="S563" s="87"/>
      <c r="T563" s="87">
        <v>72067.91</v>
      </c>
      <c r="U563" s="87">
        <v>71165.119999999995</v>
      </c>
      <c r="V563" s="87"/>
      <c r="W563" s="87"/>
      <c r="X563" s="87"/>
      <c r="Y563" s="87"/>
      <c r="Z563" s="87"/>
      <c r="AA563" s="87"/>
      <c r="AB563" s="87"/>
      <c r="AC563" s="88"/>
    </row>
    <row r="564" spans="1:29" ht="60" x14ac:dyDescent="0.25">
      <c r="A564" s="85" t="s">
        <v>1804</v>
      </c>
      <c r="B564" s="85" t="s">
        <v>1805</v>
      </c>
      <c r="C564" s="86">
        <v>44301</v>
      </c>
      <c r="D564" s="86">
        <v>44287</v>
      </c>
      <c r="E564" s="86">
        <v>45260</v>
      </c>
      <c r="F564" s="85">
        <v>32</v>
      </c>
      <c r="G564" s="85" t="s">
        <v>111</v>
      </c>
      <c r="H564" s="85" t="s">
        <v>28</v>
      </c>
      <c r="I564" s="85" t="s">
        <v>427</v>
      </c>
      <c r="J564" s="83">
        <v>1032439</v>
      </c>
      <c r="K564" s="83">
        <v>797558.75</v>
      </c>
      <c r="L564" s="87"/>
      <c r="M564" s="87"/>
      <c r="N564" s="87">
        <v>877573.15</v>
      </c>
      <c r="O564" s="87">
        <v>677924.94</v>
      </c>
      <c r="P564" s="87"/>
      <c r="Q564" s="87"/>
      <c r="R564" s="87"/>
      <c r="S564" s="87"/>
      <c r="T564" s="87">
        <v>154865.85</v>
      </c>
      <c r="U564" s="87">
        <v>119633.81</v>
      </c>
      <c r="V564" s="87"/>
      <c r="W564" s="87"/>
      <c r="X564" s="87"/>
      <c r="Y564" s="87"/>
      <c r="Z564" s="87"/>
      <c r="AA564" s="87"/>
      <c r="AB564" s="87"/>
      <c r="AC564" s="88"/>
    </row>
    <row r="565" spans="1:29" ht="220" x14ac:dyDescent="0.25">
      <c r="A565" s="85" t="s">
        <v>1806</v>
      </c>
      <c r="B565" s="85" t="s">
        <v>1807</v>
      </c>
      <c r="C565" s="86">
        <v>44301</v>
      </c>
      <c r="D565" s="86">
        <v>44287</v>
      </c>
      <c r="E565" s="86">
        <v>45260</v>
      </c>
      <c r="F565" s="85">
        <v>32</v>
      </c>
      <c r="G565" s="85" t="s">
        <v>111</v>
      </c>
      <c r="H565" s="85" t="s">
        <v>28</v>
      </c>
      <c r="I565" s="85" t="s">
        <v>1808</v>
      </c>
      <c r="J565" s="83">
        <v>434410</v>
      </c>
      <c r="K565" s="83">
        <v>426121.3</v>
      </c>
      <c r="L565" s="87"/>
      <c r="M565" s="87"/>
      <c r="N565" s="87">
        <v>369248.5</v>
      </c>
      <c r="O565" s="87">
        <v>362203.11</v>
      </c>
      <c r="P565" s="87"/>
      <c r="Q565" s="87"/>
      <c r="R565" s="87"/>
      <c r="S565" s="87"/>
      <c r="T565" s="87">
        <v>65161.5</v>
      </c>
      <c r="U565" s="87">
        <v>63918.19</v>
      </c>
      <c r="V565" s="87"/>
      <c r="W565" s="87"/>
      <c r="X565" s="87"/>
      <c r="Y565" s="87"/>
      <c r="Z565" s="87"/>
      <c r="AA565" s="87"/>
      <c r="AB565" s="87"/>
      <c r="AC565" s="88"/>
    </row>
    <row r="566" spans="1:29" ht="140" x14ac:dyDescent="0.25">
      <c r="A566" s="85" t="s">
        <v>1809</v>
      </c>
      <c r="B566" s="85" t="s">
        <v>1810</v>
      </c>
      <c r="C566" s="86">
        <v>44299</v>
      </c>
      <c r="D566" s="86">
        <v>44287</v>
      </c>
      <c r="E566" s="86">
        <v>45260</v>
      </c>
      <c r="F566" s="85">
        <v>32</v>
      </c>
      <c r="G566" s="85" t="s">
        <v>111</v>
      </c>
      <c r="H566" s="85" t="s">
        <v>28</v>
      </c>
      <c r="I566" s="85" t="s">
        <v>478</v>
      </c>
      <c r="J566" s="83">
        <v>704691</v>
      </c>
      <c r="K566" s="83">
        <v>527222.03</v>
      </c>
      <c r="L566" s="87"/>
      <c r="M566" s="87"/>
      <c r="N566" s="87">
        <v>598987.35</v>
      </c>
      <c r="O566" s="87">
        <v>448138.74</v>
      </c>
      <c r="P566" s="87"/>
      <c r="Q566" s="87"/>
      <c r="R566" s="87"/>
      <c r="S566" s="87"/>
      <c r="T566" s="87">
        <v>105703.65</v>
      </c>
      <c r="U566" s="87">
        <v>79083.289999999994</v>
      </c>
      <c r="V566" s="87"/>
      <c r="W566" s="87"/>
      <c r="X566" s="87"/>
      <c r="Y566" s="87"/>
      <c r="Z566" s="87"/>
      <c r="AA566" s="87"/>
      <c r="AB566" s="87"/>
      <c r="AC566" s="88"/>
    </row>
    <row r="567" spans="1:29" ht="70" x14ac:dyDescent="0.25">
      <c r="A567" s="85" t="s">
        <v>1811</v>
      </c>
      <c r="B567" s="85" t="s">
        <v>1812</v>
      </c>
      <c r="C567" s="86">
        <v>44312</v>
      </c>
      <c r="D567" s="86">
        <v>44287</v>
      </c>
      <c r="E567" s="86">
        <v>45260</v>
      </c>
      <c r="F567" s="85">
        <v>32</v>
      </c>
      <c r="G567" s="85" t="s">
        <v>111</v>
      </c>
      <c r="H567" s="85" t="s">
        <v>28</v>
      </c>
      <c r="I567" s="85" t="s">
        <v>442</v>
      </c>
      <c r="J567" s="83">
        <v>959159.18</v>
      </c>
      <c r="K567" s="83">
        <v>802850.66</v>
      </c>
      <c r="L567" s="87"/>
      <c r="M567" s="87"/>
      <c r="N567" s="87">
        <v>815285.3</v>
      </c>
      <c r="O567" s="87">
        <v>682423.07</v>
      </c>
      <c r="P567" s="87"/>
      <c r="Q567" s="87"/>
      <c r="R567" s="87"/>
      <c r="S567" s="87"/>
      <c r="T567" s="87">
        <v>143873.88</v>
      </c>
      <c r="U567" s="87">
        <v>120427.59</v>
      </c>
      <c r="V567" s="87"/>
      <c r="W567" s="87"/>
      <c r="X567" s="87"/>
      <c r="Y567" s="87"/>
      <c r="Z567" s="87"/>
      <c r="AA567" s="87"/>
      <c r="AB567" s="87"/>
      <c r="AC567" s="88"/>
    </row>
    <row r="568" spans="1:29" ht="110" x14ac:dyDescent="0.25">
      <c r="A568" s="85" t="s">
        <v>1813</v>
      </c>
      <c r="B568" s="85" t="s">
        <v>1814</v>
      </c>
      <c r="C568" s="86">
        <v>44354</v>
      </c>
      <c r="D568" s="86">
        <v>44409</v>
      </c>
      <c r="E568" s="86">
        <v>45260</v>
      </c>
      <c r="F568" s="85">
        <v>28</v>
      </c>
      <c r="G568" s="85" t="s">
        <v>111</v>
      </c>
      <c r="H568" s="85" t="s">
        <v>28</v>
      </c>
      <c r="I568" s="85" t="s">
        <v>475</v>
      </c>
      <c r="J568" s="83">
        <v>408852</v>
      </c>
      <c r="K568" s="83">
        <v>371347.19</v>
      </c>
      <c r="L568" s="87"/>
      <c r="M568" s="87"/>
      <c r="N568" s="87">
        <v>347524.2</v>
      </c>
      <c r="O568" s="87">
        <v>315645.12</v>
      </c>
      <c r="P568" s="87"/>
      <c r="Q568" s="87"/>
      <c r="R568" s="87"/>
      <c r="S568" s="87"/>
      <c r="T568" s="87">
        <v>61327.8</v>
      </c>
      <c r="U568" s="87">
        <v>55702.07</v>
      </c>
      <c r="V568" s="87"/>
      <c r="W568" s="87"/>
      <c r="X568" s="87"/>
      <c r="Y568" s="87"/>
      <c r="Z568" s="87"/>
      <c r="AA568" s="87"/>
      <c r="AB568" s="87"/>
      <c r="AC568" s="88"/>
    </row>
    <row r="569" spans="1:29" ht="90" x14ac:dyDescent="0.25">
      <c r="A569" s="85" t="s">
        <v>1815</v>
      </c>
      <c r="B569" s="85" t="s">
        <v>1816</v>
      </c>
      <c r="C569" s="86">
        <v>44341</v>
      </c>
      <c r="D569" s="86">
        <v>44378</v>
      </c>
      <c r="E569" s="86">
        <v>45230</v>
      </c>
      <c r="F569" s="85">
        <v>28</v>
      </c>
      <c r="G569" s="85" t="s">
        <v>111</v>
      </c>
      <c r="H569" s="85" t="s">
        <v>28</v>
      </c>
      <c r="I569" s="85" t="s">
        <v>112</v>
      </c>
      <c r="J569" s="83">
        <v>4208666</v>
      </c>
      <c r="K569" s="83">
        <v>1905700.03</v>
      </c>
      <c r="L569" s="87"/>
      <c r="M569" s="87"/>
      <c r="N569" s="87">
        <v>3577366.1</v>
      </c>
      <c r="O569" s="87">
        <v>1619845.03</v>
      </c>
      <c r="P569" s="87"/>
      <c r="Q569" s="87"/>
      <c r="R569" s="87"/>
      <c r="S569" s="87"/>
      <c r="T569" s="87">
        <v>631299.9</v>
      </c>
      <c r="U569" s="87">
        <v>285855</v>
      </c>
      <c r="V569" s="87"/>
      <c r="W569" s="87"/>
      <c r="X569" s="87"/>
      <c r="Y569" s="87"/>
      <c r="Z569" s="87"/>
      <c r="AA569" s="87"/>
      <c r="AB569" s="87"/>
      <c r="AC569" s="88"/>
    </row>
    <row r="570" spans="1:29" ht="90" x14ac:dyDescent="0.25">
      <c r="A570" s="85" t="s">
        <v>1817</v>
      </c>
      <c r="B570" s="85" t="s">
        <v>1818</v>
      </c>
      <c r="C570" s="86">
        <v>44397</v>
      </c>
      <c r="D570" s="86">
        <v>44440</v>
      </c>
      <c r="E570" s="86">
        <v>45260</v>
      </c>
      <c r="F570" s="85">
        <v>27</v>
      </c>
      <c r="G570" s="85" t="s">
        <v>111</v>
      </c>
      <c r="H570" s="85" t="s">
        <v>28</v>
      </c>
      <c r="I570" s="85" t="s">
        <v>419</v>
      </c>
      <c r="J570" s="83">
        <v>214960</v>
      </c>
      <c r="K570" s="83">
        <v>200605.79</v>
      </c>
      <c r="L570" s="87"/>
      <c r="M570" s="87"/>
      <c r="N570" s="87">
        <v>182716</v>
      </c>
      <c r="O570" s="87">
        <v>170514.92</v>
      </c>
      <c r="P570" s="87"/>
      <c r="Q570" s="87"/>
      <c r="R570" s="87"/>
      <c r="S570" s="87"/>
      <c r="T570" s="87">
        <v>32244</v>
      </c>
      <c r="U570" s="87">
        <v>30090.87</v>
      </c>
      <c r="V570" s="87"/>
      <c r="W570" s="87"/>
      <c r="X570" s="87"/>
      <c r="Y570" s="87"/>
      <c r="Z570" s="87"/>
      <c r="AA570" s="87"/>
      <c r="AB570" s="87"/>
      <c r="AC570" s="88"/>
    </row>
    <row r="571" spans="1:29" ht="130" x14ac:dyDescent="0.25">
      <c r="A571" s="85" t="s">
        <v>1819</v>
      </c>
      <c r="B571" s="85" t="s">
        <v>29</v>
      </c>
      <c r="C571" s="86">
        <v>44470</v>
      </c>
      <c r="D571" s="86">
        <v>44409</v>
      </c>
      <c r="E571" s="86">
        <v>45260</v>
      </c>
      <c r="F571" s="85">
        <v>28</v>
      </c>
      <c r="G571" s="85" t="s">
        <v>111</v>
      </c>
      <c r="H571" s="85" t="s">
        <v>28</v>
      </c>
      <c r="I571" s="85" t="s">
        <v>104</v>
      </c>
      <c r="J571" s="83">
        <v>3798793</v>
      </c>
      <c r="K571" s="83">
        <v>2592234.13</v>
      </c>
      <c r="L571" s="87"/>
      <c r="M571" s="87"/>
      <c r="N571" s="87">
        <v>3228974.05</v>
      </c>
      <c r="O571" s="87">
        <v>2203399.0099999998</v>
      </c>
      <c r="P571" s="87"/>
      <c r="Q571" s="87"/>
      <c r="R571" s="87"/>
      <c r="S571" s="87"/>
      <c r="T571" s="87">
        <v>569818.94999999995</v>
      </c>
      <c r="U571" s="87">
        <v>388835.12</v>
      </c>
      <c r="V571" s="87"/>
      <c r="W571" s="87"/>
      <c r="X571" s="87"/>
      <c r="Y571" s="87"/>
      <c r="Z571" s="87"/>
      <c r="AA571" s="87"/>
      <c r="AB571" s="87"/>
      <c r="AC571" s="88"/>
    </row>
    <row r="572" spans="1:29" ht="80" x14ac:dyDescent="0.25">
      <c r="A572" s="85" t="s">
        <v>1820</v>
      </c>
      <c r="B572" s="85" t="s">
        <v>1821</v>
      </c>
      <c r="C572" s="86">
        <v>43411</v>
      </c>
      <c r="D572" s="86">
        <v>43405</v>
      </c>
      <c r="E572" s="86">
        <v>44681</v>
      </c>
      <c r="F572" s="85">
        <v>42</v>
      </c>
      <c r="G572" s="85" t="s">
        <v>111</v>
      </c>
      <c r="H572" s="85" t="s">
        <v>30</v>
      </c>
      <c r="I572" s="85" t="s">
        <v>478</v>
      </c>
      <c r="J572" s="83">
        <v>1075420.44</v>
      </c>
      <c r="K572" s="83">
        <v>881295.49</v>
      </c>
      <c r="L572" s="87"/>
      <c r="M572" s="87"/>
      <c r="N572" s="87">
        <v>914107.38</v>
      </c>
      <c r="O572" s="87">
        <v>749101.16</v>
      </c>
      <c r="P572" s="87"/>
      <c r="Q572" s="87"/>
      <c r="R572" s="87"/>
      <c r="S572" s="87"/>
      <c r="T572" s="87">
        <v>161313.06</v>
      </c>
      <c r="U572" s="87">
        <v>132194.32999999999</v>
      </c>
      <c r="V572" s="87"/>
      <c r="W572" s="87"/>
      <c r="X572" s="87"/>
      <c r="Y572" s="87"/>
      <c r="Z572" s="87"/>
      <c r="AA572" s="87"/>
      <c r="AB572" s="87"/>
      <c r="AC572" s="88"/>
    </row>
    <row r="573" spans="1:29" ht="100" x14ac:dyDescent="0.25">
      <c r="A573" s="85" t="s">
        <v>1822</v>
      </c>
      <c r="B573" s="85" t="s">
        <v>1823</v>
      </c>
      <c r="C573" s="86">
        <v>43409</v>
      </c>
      <c r="D573" s="86">
        <v>43435</v>
      </c>
      <c r="E573" s="86">
        <v>45260</v>
      </c>
      <c r="F573" s="85">
        <v>60</v>
      </c>
      <c r="G573" s="85" t="s">
        <v>111</v>
      </c>
      <c r="H573" s="85" t="s">
        <v>30</v>
      </c>
      <c r="I573" s="85" t="s">
        <v>442</v>
      </c>
      <c r="J573" s="83">
        <v>2275457.61</v>
      </c>
      <c r="K573" s="83">
        <v>1963012.94</v>
      </c>
      <c r="L573" s="87"/>
      <c r="M573" s="87"/>
      <c r="N573" s="87">
        <v>1934138.96</v>
      </c>
      <c r="O573" s="87">
        <v>1668561</v>
      </c>
      <c r="P573" s="87"/>
      <c r="Q573" s="87"/>
      <c r="R573" s="87"/>
      <c r="S573" s="87"/>
      <c r="T573" s="87">
        <v>341318.65</v>
      </c>
      <c r="U573" s="87">
        <v>294451.94</v>
      </c>
      <c r="V573" s="87"/>
      <c r="W573" s="87"/>
      <c r="X573" s="87"/>
      <c r="Y573" s="87"/>
      <c r="Z573" s="87"/>
      <c r="AA573" s="87"/>
      <c r="AB573" s="87"/>
      <c r="AC573" s="88"/>
    </row>
    <row r="574" spans="1:29" ht="60" x14ac:dyDescent="0.25">
      <c r="A574" s="85" t="s">
        <v>1824</v>
      </c>
      <c r="B574" s="85" t="s">
        <v>1825</v>
      </c>
      <c r="C574" s="86">
        <v>43405</v>
      </c>
      <c r="D574" s="86">
        <v>43405</v>
      </c>
      <c r="E574" s="86">
        <v>45046</v>
      </c>
      <c r="F574" s="85">
        <v>54</v>
      </c>
      <c r="G574" s="85" t="s">
        <v>111</v>
      </c>
      <c r="H574" s="85" t="s">
        <v>30</v>
      </c>
      <c r="I574" s="85" t="s">
        <v>104</v>
      </c>
      <c r="J574" s="83">
        <v>3283436.27</v>
      </c>
      <c r="K574" s="83">
        <v>3164209.91</v>
      </c>
      <c r="L574" s="87"/>
      <c r="M574" s="87"/>
      <c r="N574" s="87">
        <v>2790920.83</v>
      </c>
      <c r="O574" s="87">
        <v>2689578.41</v>
      </c>
      <c r="P574" s="87"/>
      <c r="Q574" s="87"/>
      <c r="R574" s="87"/>
      <c r="S574" s="87"/>
      <c r="T574" s="87">
        <v>492515.44</v>
      </c>
      <c r="U574" s="87">
        <v>474631.5</v>
      </c>
      <c r="V574" s="87"/>
      <c r="W574" s="87"/>
      <c r="X574" s="87"/>
      <c r="Y574" s="87"/>
      <c r="Z574" s="87"/>
      <c r="AA574" s="87"/>
      <c r="AB574" s="87"/>
      <c r="AC574" s="88"/>
    </row>
    <row r="575" spans="1:29" ht="80" x14ac:dyDescent="0.25">
      <c r="A575" s="85" t="s">
        <v>1826</v>
      </c>
      <c r="B575" s="85" t="s">
        <v>1827</v>
      </c>
      <c r="C575" s="86">
        <v>43376</v>
      </c>
      <c r="D575" s="86">
        <v>43374</v>
      </c>
      <c r="E575" s="86">
        <v>45260</v>
      </c>
      <c r="F575" s="85">
        <v>62</v>
      </c>
      <c r="G575" s="85" t="s">
        <v>111</v>
      </c>
      <c r="H575" s="85" t="s">
        <v>30</v>
      </c>
      <c r="I575" s="85" t="s">
        <v>455</v>
      </c>
      <c r="J575" s="83">
        <v>743608.74</v>
      </c>
      <c r="K575" s="83">
        <v>724029.82</v>
      </c>
      <c r="L575" s="87"/>
      <c r="M575" s="87"/>
      <c r="N575" s="87">
        <v>632067.42000000004</v>
      </c>
      <c r="O575" s="87">
        <v>614575.35</v>
      </c>
      <c r="P575" s="87"/>
      <c r="Q575" s="87"/>
      <c r="R575" s="87"/>
      <c r="S575" s="87"/>
      <c r="T575" s="87">
        <v>111541.32</v>
      </c>
      <c r="U575" s="87">
        <v>109454.47</v>
      </c>
      <c r="V575" s="87"/>
      <c r="W575" s="87"/>
      <c r="X575" s="87"/>
      <c r="Y575" s="87"/>
      <c r="Z575" s="87"/>
      <c r="AA575" s="87"/>
      <c r="AB575" s="87"/>
      <c r="AC575" s="88"/>
    </row>
    <row r="576" spans="1:29" ht="160" x14ac:dyDescent="0.25">
      <c r="A576" s="85" t="s">
        <v>1828</v>
      </c>
      <c r="B576" s="85" t="s">
        <v>31</v>
      </c>
      <c r="C576" s="86">
        <v>43403</v>
      </c>
      <c r="D576" s="86">
        <v>43405</v>
      </c>
      <c r="E576" s="86">
        <v>45260</v>
      </c>
      <c r="F576" s="85">
        <v>61</v>
      </c>
      <c r="G576" s="85" t="s">
        <v>111</v>
      </c>
      <c r="H576" s="85" t="s">
        <v>30</v>
      </c>
      <c r="I576" s="85" t="s">
        <v>351</v>
      </c>
      <c r="J576" s="83">
        <v>229800</v>
      </c>
      <c r="K576" s="83">
        <v>219430.23</v>
      </c>
      <c r="L576" s="87"/>
      <c r="M576" s="87"/>
      <c r="N576" s="87">
        <v>195330</v>
      </c>
      <c r="O576" s="87">
        <v>186515.7</v>
      </c>
      <c r="P576" s="87"/>
      <c r="Q576" s="87"/>
      <c r="R576" s="87"/>
      <c r="S576" s="87"/>
      <c r="T576" s="87">
        <v>34470</v>
      </c>
      <c r="U576" s="87">
        <v>32914.53</v>
      </c>
      <c r="V576" s="87"/>
      <c r="W576" s="87"/>
      <c r="X576" s="87"/>
      <c r="Y576" s="87"/>
      <c r="Z576" s="87"/>
      <c r="AA576" s="87"/>
      <c r="AB576" s="87"/>
      <c r="AC576" s="88"/>
    </row>
    <row r="577" spans="1:29" ht="50" x14ac:dyDescent="0.25">
      <c r="A577" s="85" t="s">
        <v>1829</v>
      </c>
      <c r="B577" s="85" t="s">
        <v>1830</v>
      </c>
      <c r="C577" s="86">
        <v>43382</v>
      </c>
      <c r="D577" s="86">
        <v>43405</v>
      </c>
      <c r="E577" s="86">
        <v>45260</v>
      </c>
      <c r="F577" s="85">
        <v>61</v>
      </c>
      <c r="G577" s="85" t="s">
        <v>111</v>
      </c>
      <c r="H577" s="85" t="s">
        <v>30</v>
      </c>
      <c r="I577" s="85" t="s">
        <v>482</v>
      </c>
      <c r="J577" s="83">
        <v>401400</v>
      </c>
      <c r="K577" s="83">
        <v>312079.48</v>
      </c>
      <c r="L577" s="87"/>
      <c r="M577" s="87"/>
      <c r="N577" s="87">
        <v>341190</v>
      </c>
      <c r="O577" s="87">
        <v>265267.56</v>
      </c>
      <c r="P577" s="87"/>
      <c r="Q577" s="87"/>
      <c r="R577" s="87"/>
      <c r="S577" s="87"/>
      <c r="T577" s="87">
        <v>60210</v>
      </c>
      <c r="U577" s="87">
        <v>46811.92</v>
      </c>
      <c r="V577" s="87"/>
      <c r="W577" s="87"/>
      <c r="X577" s="87"/>
      <c r="Y577" s="87"/>
      <c r="Z577" s="87"/>
      <c r="AA577" s="87"/>
      <c r="AB577" s="87"/>
      <c r="AC577" s="88"/>
    </row>
    <row r="578" spans="1:29" ht="100" x14ac:dyDescent="0.25">
      <c r="A578" s="85" t="s">
        <v>1831</v>
      </c>
      <c r="B578" s="85" t="s">
        <v>1832</v>
      </c>
      <c r="C578" s="86">
        <v>44862</v>
      </c>
      <c r="D578" s="86">
        <v>44862</v>
      </c>
      <c r="E578" s="86">
        <v>45291</v>
      </c>
      <c r="F578" s="85">
        <v>15</v>
      </c>
      <c r="G578" s="85" t="s">
        <v>111</v>
      </c>
      <c r="H578" s="85" t="s">
        <v>30</v>
      </c>
      <c r="I578" s="85" t="s">
        <v>419</v>
      </c>
      <c r="J578" s="83">
        <v>1321314.82</v>
      </c>
      <c r="K578" s="83">
        <v>781579.06</v>
      </c>
      <c r="L578" s="87"/>
      <c r="M578" s="87"/>
      <c r="N578" s="87">
        <v>946061.41</v>
      </c>
      <c r="O578" s="87">
        <v>614898.47</v>
      </c>
      <c r="P578" s="87"/>
      <c r="Q578" s="87"/>
      <c r="R578" s="87"/>
      <c r="S578" s="87"/>
      <c r="T578" s="87">
        <v>375253.41</v>
      </c>
      <c r="U578" s="87">
        <v>166680.59</v>
      </c>
      <c r="V578" s="87"/>
      <c r="W578" s="87"/>
      <c r="X578" s="87"/>
      <c r="Y578" s="87"/>
      <c r="Z578" s="87"/>
      <c r="AA578" s="87"/>
      <c r="AB578" s="87"/>
      <c r="AC578" s="88"/>
    </row>
    <row r="579" spans="1:29" ht="90" x14ac:dyDescent="0.25">
      <c r="A579" s="85" t="s">
        <v>1833</v>
      </c>
      <c r="B579" s="85" t="s">
        <v>1834</v>
      </c>
      <c r="C579" s="86">
        <v>44865</v>
      </c>
      <c r="D579" s="86">
        <v>44865</v>
      </c>
      <c r="E579" s="86">
        <v>45291</v>
      </c>
      <c r="F579" s="85">
        <v>15</v>
      </c>
      <c r="G579" s="85" t="s">
        <v>111</v>
      </c>
      <c r="H579" s="85" t="s">
        <v>30</v>
      </c>
      <c r="I579" s="85" t="s">
        <v>416</v>
      </c>
      <c r="J579" s="83">
        <v>1682157.84</v>
      </c>
      <c r="K579" s="83">
        <v>999068.14</v>
      </c>
      <c r="L579" s="87"/>
      <c r="M579" s="87"/>
      <c r="N579" s="87">
        <v>1204425.01</v>
      </c>
      <c r="O579" s="87">
        <v>781585.17</v>
      </c>
      <c r="P579" s="87"/>
      <c r="Q579" s="87"/>
      <c r="R579" s="87"/>
      <c r="S579" s="87"/>
      <c r="T579" s="87">
        <v>477732.83</v>
      </c>
      <c r="U579" s="87">
        <v>217482.97</v>
      </c>
      <c r="V579" s="87"/>
      <c r="W579" s="87"/>
      <c r="X579" s="87"/>
      <c r="Y579" s="87"/>
      <c r="Z579" s="87"/>
      <c r="AA579" s="87"/>
      <c r="AB579" s="87"/>
      <c r="AC579" s="88"/>
    </row>
    <row r="580" spans="1:29" ht="100" x14ac:dyDescent="0.25">
      <c r="A580" s="85" t="s">
        <v>1835</v>
      </c>
      <c r="B580" s="85" t="s">
        <v>1836</v>
      </c>
      <c r="C580" s="86">
        <v>44862</v>
      </c>
      <c r="D580" s="86">
        <v>44862</v>
      </c>
      <c r="E580" s="86">
        <v>45291</v>
      </c>
      <c r="F580" s="85">
        <v>15</v>
      </c>
      <c r="G580" s="85" t="s">
        <v>111</v>
      </c>
      <c r="H580" s="85" t="s">
        <v>30</v>
      </c>
      <c r="I580" s="85" t="s">
        <v>427</v>
      </c>
      <c r="J580" s="83">
        <v>2052269.47</v>
      </c>
      <c r="K580" s="83">
        <v>1290777.47</v>
      </c>
      <c r="L580" s="87"/>
      <c r="M580" s="87"/>
      <c r="N580" s="87">
        <v>1469424.94</v>
      </c>
      <c r="O580" s="87">
        <v>959559.28</v>
      </c>
      <c r="P580" s="87"/>
      <c r="Q580" s="87"/>
      <c r="R580" s="87"/>
      <c r="S580" s="87"/>
      <c r="T580" s="87">
        <v>582844.53</v>
      </c>
      <c r="U580" s="87">
        <v>331218.19</v>
      </c>
      <c r="V580" s="87"/>
      <c r="W580" s="87"/>
      <c r="X580" s="87"/>
      <c r="Y580" s="87"/>
      <c r="Z580" s="87"/>
      <c r="AA580" s="87"/>
      <c r="AB580" s="87"/>
      <c r="AC580" s="88"/>
    </row>
    <row r="581" spans="1:29" ht="140" x14ac:dyDescent="0.25">
      <c r="A581" s="85" t="s">
        <v>1837</v>
      </c>
      <c r="B581" s="85" t="s">
        <v>1838</v>
      </c>
      <c r="C581" s="86">
        <v>44866</v>
      </c>
      <c r="D581" s="86">
        <v>44866</v>
      </c>
      <c r="E581" s="86">
        <v>45291</v>
      </c>
      <c r="F581" s="85">
        <v>15</v>
      </c>
      <c r="G581" s="85" t="s">
        <v>111</v>
      </c>
      <c r="H581" s="85" t="s">
        <v>30</v>
      </c>
      <c r="I581" s="85" t="s">
        <v>112</v>
      </c>
      <c r="J581" s="83">
        <v>2060395.08</v>
      </c>
      <c r="K581" s="83">
        <v>1093620.8700000001</v>
      </c>
      <c r="L581" s="87"/>
      <c r="M581" s="87"/>
      <c r="N581" s="87">
        <v>1475242.87</v>
      </c>
      <c r="O581" s="87">
        <v>823110.13</v>
      </c>
      <c r="P581" s="87"/>
      <c r="Q581" s="87"/>
      <c r="R581" s="87"/>
      <c r="S581" s="87"/>
      <c r="T581" s="87">
        <v>585152.21</v>
      </c>
      <c r="U581" s="87">
        <v>270510.74</v>
      </c>
      <c r="V581" s="87"/>
      <c r="W581" s="87"/>
      <c r="X581" s="87"/>
      <c r="Y581" s="87"/>
      <c r="Z581" s="87"/>
      <c r="AA581" s="87"/>
      <c r="AB581" s="87"/>
      <c r="AC581" s="88"/>
    </row>
    <row r="582" spans="1:29" ht="60" x14ac:dyDescent="0.25">
      <c r="A582" s="85" t="s">
        <v>1839</v>
      </c>
      <c r="B582" s="85" t="s">
        <v>1840</v>
      </c>
      <c r="C582" s="86">
        <v>44718</v>
      </c>
      <c r="D582" s="86">
        <v>44713</v>
      </c>
      <c r="E582" s="86">
        <v>45291</v>
      </c>
      <c r="F582" s="85">
        <v>19</v>
      </c>
      <c r="G582" s="85" t="s">
        <v>111</v>
      </c>
      <c r="H582" s="85" t="s">
        <v>30</v>
      </c>
      <c r="I582" s="85" t="s">
        <v>448</v>
      </c>
      <c r="J582" s="83">
        <v>4590318.08</v>
      </c>
      <c r="K582" s="83">
        <v>2830616.11</v>
      </c>
      <c r="L582" s="87"/>
      <c r="M582" s="87"/>
      <c r="N582" s="87">
        <v>3901770.35</v>
      </c>
      <c r="O582" s="87">
        <v>2406023.69</v>
      </c>
      <c r="P582" s="87"/>
      <c r="Q582" s="87"/>
      <c r="R582" s="87"/>
      <c r="S582" s="87"/>
      <c r="T582" s="87">
        <v>688547.73</v>
      </c>
      <c r="U582" s="87">
        <v>424592.42</v>
      </c>
      <c r="V582" s="87"/>
      <c r="W582" s="87"/>
      <c r="X582" s="87"/>
      <c r="Y582" s="87"/>
      <c r="Z582" s="87"/>
      <c r="AA582" s="87"/>
      <c r="AB582" s="87"/>
      <c r="AC582" s="88"/>
    </row>
    <row r="583" spans="1:29" ht="40" x14ac:dyDescent="0.25">
      <c r="A583" s="85" t="s">
        <v>1841</v>
      </c>
      <c r="B583" s="85" t="s">
        <v>1842</v>
      </c>
      <c r="C583" s="86">
        <v>42660</v>
      </c>
      <c r="D583" s="86">
        <v>42660</v>
      </c>
      <c r="E583" s="86">
        <v>45291</v>
      </c>
      <c r="F583" s="85">
        <v>87</v>
      </c>
      <c r="G583" s="85" t="s">
        <v>111</v>
      </c>
      <c r="H583" s="85" t="s">
        <v>1843</v>
      </c>
      <c r="I583" s="85" t="s">
        <v>1844</v>
      </c>
      <c r="J583" s="83">
        <v>31087764.710000001</v>
      </c>
      <c r="K583" s="83">
        <v>28060454.379999999</v>
      </c>
      <c r="L583" s="87"/>
      <c r="M583" s="87"/>
      <c r="N583" s="87">
        <v>26424600</v>
      </c>
      <c r="O583" s="87">
        <v>23851386.239999998</v>
      </c>
      <c r="P583" s="87"/>
      <c r="Q583" s="87"/>
      <c r="R583" s="87"/>
      <c r="S583" s="87"/>
      <c r="T583" s="87">
        <v>4663164.71</v>
      </c>
      <c r="U583" s="87">
        <v>4209068.1399999997</v>
      </c>
      <c r="V583" s="87"/>
      <c r="W583" s="87"/>
      <c r="X583" s="87"/>
      <c r="Y583" s="87"/>
      <c r="Z583" s="87"/>
      <c r="AA583" s="87"/>
      <c r="AB583" s="87"/>
      <c r="AC583" s="88"/>
    </row>
    <row r="584" spans="1:29" ht="90" x14ac:dyDescent="0.25">
      <c r="A584" s="85" t="s">
        <v>1845</v>
      </c>
      <c r="B584" s="85" t="s">
        <v>1846</v>
      </c>
      <c r="C584" s="86">
        <v>42674</v>
      </c>
      <c r="D584" s="86">
        <v>42674</v>
      </c>
      <c r="E584" s="86">
        <v>45291</v>
      </c>
      <c r="F584" s="85">
        <v>87</v>
      </c>
      <c r="G584" s="85" t="s">
        <v>111</v>
      </c>
      <c r="H584" s="85" t="s">
        <v>1847</v>
      </c>
      <c r="I584" s="85" t="s">
        <v>1844</v>
      </c>
      <c r="J584" s="83">
        <v>4135349.41</v>
      </c>
      <c r="K584" s="83">
        <v>3495143.34</v>
      </c>
      <c r="L584" s="87"/>
      <c r="M584" s="87"/>
      <c r="N584" s="87">
        <v>3515047</v>
      </c>
      <c r="O584" s="87">
        <v>2970871.86</v>
      </c>
      <c r="P584" s="87"/>
      <c r="Q584" s="87"/>
      <c r="R584" s="87"/>
      <c r="S584" s="87"/>
      <c r="T584" s="87">
        <v>620302.41</v>
      </c>
      <c r="U584" s="87">
        <v>524271.48</v>
      </c>
      <c r="V584" s="87"/>
      <c r="W584" s="87"/>
      <c r="X584" s="87"/>
      <c r="Y584" s="87"/>
      <c r="Z584" s="87"/>
      <c r="AA584" s="87"/>
      <c r="AB584" s="87"/>
      <c r="AC584" s="88"/>
    </row>
    <row r="585" spans="1:29" ht="50" x14ac:dyDescent="0.25">
      <c r="A585" s="85" t="s">
        <v>1848</v>
      </c>
      <c r="B585" s="85" t="s">
        <v>1849</v>
      </c>
      <c r="C585" s="86">
        <v>42733</v>
      </c>
      <c r="D585" s="86">
        <v>42736</v>
      </c>
      <c r="E585" s="86">
        <v>45291</v>
      </c>
      <c r="F585" s="85">
        <v>84</v>
      </c>
      <c r="G585" s="85" t="s">
        <v>111</v>
      </c>
      <c r="H585" s="85" t="s">
        <v>1847</v>
      </c>
      <c r="I585" s="85" t="s">
        <v>1844</v>
      </c>
      <c r="J585" s="83">
        <v>34795389.409999996</v>
      </c>
      <c r="K585" s="83">
        <v>31478802.370000001</v>
      </c>
      <c r="L585" s="87"/>
      <c r="M585" s="87"/>
      <c r="N585" s="87">
        <v>29576081</v>
      </c>
      <c r="O585" s="87">
        <v>26756982.02</v>
      </c>
      <c r="P585" s="87"/>
      <c r="Q585" s="87"/>
      <c r="R585" s="87"/>
      <c r="S585" s="87"/>
      <c r="T585" s="87">
        <v>5219308.41</v>
      </c>
      <c r="U585" s="87">
        <v>4721820.3499999996</v>
      </c>
      <c r="V585" s="87"/>
      <c r="W585" s="87"/>
      <c r="X585" s="87"/>
      <c r="Y585" s="87"/>
      <c r="Z585" s="87"/>
      <c r="AA585" s="87"/>
      <c r="AB585" s="87"/>
      <c r="AC585" s="88"/>
    </row>
    <row r="586" spans="1:29" ht="50" x14ac:dyDescent="0.25">
      <c r="A586" s="85" t="s">
        <v>1850</v>
      </c>
      <c r="B586" s="85" t="s">
        <v>1851</v>
      </c>
      <c r="C586" s="86">
        <v>42310</v>
      </c>
      <c r="D586" s="86">
        <v>42310</v>
      </c>
      <c r="E586" s="86">
        <v>45291</v>
      </c>
      <c r="F586" s="85">
        <v>98</v>
      </c>
      <c r="G586" s="85" t="s">
        <v>111</v>
      </c>
      <c r="H586" s="85" t="s">
        <v>1852</v>
      </c>
      <c r="I586" s="85" t="s">
        <v>1684</v>
      </c>
      <c r="J586" s="83">
        <v>9960304.5999999996</v>
      </c>
      <c r="K586" s="83">
        <v>8722176.0299999993</v>
      </c>
      <c r="L586" s="87"/>
      <c r="M586" s="87"/>
      <c r="N586" s="87">
        <v>8265282.9100000001</v>
      </c>
      <c r="O586" s="87">
        <v>7346358.2599999998</v>
      </c>
      <c r="P586" s="87"/>
      <c r="Q586" s="87"/>
      <c r="R586" s="87"/>
      <c r="S586" s="87"/>
      <c r="T586" s="87">
        <v>1695021.69</v>
      </c>
      <c r="U586" s="87">
        <v>1375817.77</v>
      </c>
      <c r="V586" s="87"/>
      <c r="W586" s="87"/>
      <c r="X586" s="87"/>
      <c r="Y586" s="87"/>
      <c r="Z586" s="87"/>
      <c r="AA586" s="87"/>
      <c r="AB586" s="87"/>
      <c r="AC586" s="88"/>
    </row>
    <row r="587" spans="1:29" ht="70" x14ac:dyDescent="0.25">
      <c r="A587" s="85" t="s">
        <v>1853</v>
      </c>
      <c r="B587" s="85" t="s">
        <v>1854</v>
      </c>
      <c r="C587" s="86">
        <v>42810</v>
      </c>
      <c r="D587" s="86">
        <v>42810</v>
      </c>
      <c r="E587" s="86">
        <v>45291</v>
      </c>
      <c r="F587" s="85">
        <v>82</v>
      </c>
      <c r="G587" s="85" t="s">
        <v>111</v>
      </c>
      <c r="H587" s="85" t="s">
        <v>1855</v>
      </c>
      <c r="I587" s="85" t="s">
        <v>1856</v>
      </c>
      <c r="J587" s="83">
        <v>36131036.619999997</v>
      </c>
      <c r="K587" s="83">
        <v>33235851.379999999</v>
      </c>
      <c r="L587" s="87"/>
      <c r="M587" s="87"/>
      <c r="N587" s="87">
        <v>30711381.07</v>
      </c>
      <c r="O587" s="87">
        <v>28250473.640000001</v>
      </c>
      <c r="P587" s="87"/>
      <c r="Q587" s="87"/>
      <c r="R587" s="87"/>
      <c r="S587" s="87"/>
      <c r="T587" s="87">
        <v>5419655.5499999998</v>
      </c>
      <c r="U587" s="87">
        <v>4985377.74</v>
      </c>
      <c r="V587" s="87"/>
      <c r="W587" s="87"/>
      <c r="X587" s="87"/>
      <c r="Y587" s="87"/>
      <c r="Z587" s="87"/>
      <c r="AA587" s="87"/>
      <c r="AB587" s="87"/>
      <c r="AC587" s="88"/>
    </row>
    <row r="588" spans="1:29" ht="70" x14ac:dyDescent="0.25">
      <c r="A588" s="85" t="s">
        <v>1857</v>
      </c>
      <c r="B588" s="85" t="s">
        <v>1858</v>
      </c>
      <c r="C588" s="86">
        <v>42703</v>
      </c>
      <c r="D588" s="86">
        <v>42703</v>
      </c>
      <c r="E588" s="86">
        <v>45077</v>
      </c>
      <c r="F588" s="85">
        <v>79</v>
      </c>
      <c r="G588" s="85" t="s">
        <v>111</v>
      </c>
      <c r="H588" s="85" t="s">
        <v>1859</v>
      </c>
      <c r="I588" s="85" t="s">
        <v>1860</v>
      </c>
      <c r="J588" s="83">
        <v>23618650.920000002</v>
      </c>
      <c r="K588" s="83">
        <v>22796657.079999998</v>
      </c>
      <c r="L588" s="87"/>
      <c r="M588" s="87"/>
      <c r="N588" s="87">
        <v>20075853.280000001</v>
      </c>
      <c r="O588" s="87">
        <v>19377158.510000002</v>
      </c>
      <c r="P588" s="87"/>
      <c r="Q588" s="87"/>
      <c r="R588" s="87"/>
      <c r="S588" s="87"/>
      <c r="T588" s="87">
        <v>3542797.64</v>
      </c>
      <c r="U588" s="87">
        <v>3419498.57</v>
      </c>
      <c r="V588" s="87"/>
      <c r="W588" s="87"/>
      <c r="X588" s="87"/>
      <c r="Y588" s="87"/>
      <c r="Z588" s="87"/>
      <c r="AA588" s="87"/>
      <c r="AB588" s="87"/>
      <c r="AC588" s="88"/>
    </row>
    <row r="589" spans="1:29" ht="50" x14ac:dyDescent="0.25">
      <c r="A589" s="85" t="s">
        <v>1861</v>
      </c>
      <c r="B589" s="85" t="s">
        <v>1862</v>
      </c>
      <c r="C589" s="86">
        <v>42580</v>
      </c>
      <c r="D589" s="86">
        <v>42580</v>
      </c>
      <c r="E589" s="86">
        <v>45291</v>
      </c>
      <c r="F589" s="85">
        <v>90</v>
      </c>
      <c r="G589" s="85" t="s">
        <v>111</v>
      </c>
      <c r="H589" s="85" t="s">
        <v>1863</v>
      </c>
      <c r="I589" s="85" t="s">
        <v>448</v>
      </c>
      <c r="J589" s="83">
        <v>6509088.6100000003</v>
      </c>
      <c r="K589" s="83">
        <v>5514913.1299999999</v>
      </c>
      <c r="L589" s="87"/>
      <c r="M589" s="87"/>
      <c r="N589" s="87">
        <v>5532725.3200000003</v>
      </c>
      <c r="O589" s="87">
        <v>4687676.1900000004</v>
      </c>
      <c r="P589" s="87"/>
      <c r="Q589" s="87"/>
      <c r="R589" s="87"/>
      <c r="S589" s="87"/>
      <c r="T589" s="87">
        <v>976363.29</v>
      </c>
      <c r="U589" s="87">
        <v>827236.94</v>
      </c>
      <c r="V589" s="87"/>
      <c r="W589" s="87"/>
      <c r="X589" s="87"/>
      <c r="Y589" s="87"/>
      <c r="Z589" s="87"/>
      <c r="AA589" s="87"/>
      <c r="AB589" s="87"/>
      <c r="AC589" s="88"/>
    </row>
    <row r="590" spans="1:29" ht="60" x14ac:dyDescent="0.25">
      <c r="A590" s="85" t="s">
        <v>1864</v>
      </c>
      <c r="B590" s="85" t="s">
        <v>1865</v>
      </c>
      <c r="C590" s="86">
        <v>43195</v>
      </c>
      <c r="D590" s="86">
        <v>43191</v>
      </c>
      <c r="E590" s="86">
        <v>45291</v>
      </c>
      <c r="F590" s="85">
        <v>69</v>
      </c>
      <c r="G590" s="85" t="s">
        <v>111</v>
      </c>
      <c r="H590" s="85" t="s">
        <v>1863</v>
      </c>
      <c r="I590" s="85" t="s">
        <v>448</v>
      </c>
      <c r="J590" s="83">
        <v>4462770.6900000004</v>
      </c>
      <c r="K590" s="83">
        <v>2663538.98</v>
      </c>
      <c r="L590" s="87"/>
      <c r="M590" s="87"/>
      <c r="N590" s="87">
        <v>3793355.09</v>
      </c>
      <c r="O590" s="87">
        <v>2264008.1</v>
      </c>
      <c r="P590" s="87"/>
      <c r="Q590" s="87"/>
      <c r="R590" s="87"/>
      <c r="S590" s="87"/>
      <c r="T590" s="87">
        <v>669415.6</v>
      </c>
      <c r="U590" s="87">
        <v>399530.88</v>
      </c>
      <c r="V590" s="87"/>
      <c r="W590" s="87"/>
      <c r="X590" s="87"/>
      <c r="Y590" s="87"/>
      <c r="Z590" s="87"/>
      <c r="AA590" s="87"/>
      <c r="AB590" s="87"/>
      <c r="AC590" s="88"/>
    </row>
    <row r="591" spans="1:29" ht="60" x14ac:dyDescent="0.25">
      <c r="A591" s="85" t="s">
        <v>1866</v>
      </c>
      <c r="B591" s="85" t="s">
        <v>1867</v>
      </c>
      <c r="C591" s="86">
        <v>42727</v>
      </c>
      <c r="D591" s="86">
        <v>42727</v>
      </c>
      <c r="E591" s="86">
        <v>45291</v>
      </c>
      <c r="F591" s="85">
        <v>85</v>
      </c>
      <c r="G591" s="85" t="s">
        <v>111</v>
      </c>
      <c r="H591" s="85" t="s">
        <v>1868</v>
      </c>
      <c r="I591" s="85" t="s">
        <v>1860</v>
      </c>
      <c r="J591" s="83">
        <v>45507126.670000002</v>
      </c>
      <c r="K591" s="83">
        <v>37995505.539999999</v>
      </c>
      <c r="L591" s="87"/>
      <c r="M591" s="87"/>
      <c r="N591" s="87">
        <v>38681057.670000002</v>
      </c>
      <c r="O591" s="87">
        <v>32296179.710000001</v>
      </c>
      <c r="P591" s="87"/>
      <c r="Q591" s="87"/>
      <c r="R591" s="87"/>
      <c r="S591" s="87"/>
      <c r="T591" s="87">
        <v>6826069</v>
      </c>
      <c r="U591" s="87">
        <v>5699325.8300000001</v>
      </c>
      <c r="V591" s="87"/>
      <c r="W591" s="87"/>
      <c r="X591" s="87"/>
      <c r="Y591" s="87"/>
      <c r="Z591" s="87"/>
      <c r="AA591" s="87"/>
      <c r="AB591" s="87"/>
      <c r="AC591" s="88"/>
    </row>
    <row r="592" spans="1:29" ht="120" x14ac:dyDescent="0.25">
      <c r="A592" s="85" t="s">
        <v>1869</v>
      </c>
      <c r="B592" s="85" t="s">
        <v>1870</v>
      </c>
      <c r="C592" s="86">
        <v>42762</v>
      </c>
      <c r="D592" s="86">
        <v>42762</v>
      </c>
      <c r="E592" s="86">
        <v>45291</v>
      </c>
      <c r="F592" s="85">
        <v>84</v>
      </c>
      <c r="G592" s="85" t="s">
        <v>111</v>
      </c>
      <c r="H592" s="85" t="s">
        <v>1871</v>
      </c>
      <c r="I592" s="85" t="s">
        <v>1872</v>
      </c>
      <c r="J592" s="83">
        <v>15336881.220000001</v>
      </c>
      <c r="K592" s="83">
        <v>14029167.23</v>
      </c>
      <c r="L592" s="87"/>
      <c r="M592" s="87"/>
      <c r="N592" s="87">
        <v>13036349</v>
      </c>
      <c r="O592" s="87">
        <v>11924792.17</v>
      </c>
      <c r="P592" s="87"/>
      <c r="Q592" s="87"/>
      <c r="R592" s="87"/>
      <c r="S592" s="87"/>
      <c r="T592" s="87">
        <v>2300532.2200000002</v>
      </c>
      <c r="U592" s="87">
        <v>2104375.06</v>
      </c>
      <c r="V592" s="87"/>
      <c r="W592" s="87"/>
      <c r="X592" s="87"/>
      <c r="Y592" s="87"/>
      <c r="Z592" s="87"/>
      <c r="AA592" s="87"/>
      <c r="AB592" s="87"/>
      <c r="AC592" s="88"/>
    </row>
    <row r="593" spans="1:29" ht="90" x14ac:dyDescent="0.25">
      <c r="A593" s="85" t="s">
        <v>1873</v>
      </c>
      <c r="B593" s="85" t="s">
        <v>1874</v>
      </c>
      <c r="C593" s="86">
        <v>42698</v>
      </c>
      <c r="D593" s="86">
        <v>42698</v>
      </c>
      <c r="E593" s="86">
        <v>44926</v>
      </c>
      <c r="F593" s="85">
        <v>74</v>
      </c>
      <c r="G593" s="85" t="s">
        <v>111</v>
      </c>
      <c r="H593" s="85" t="s">
        <v>1875</v>
      </c>
      <c r="I593" s="85" t="s">
        <v>1844</v>
      </c>
      <c r="J593" s="83">
        <v>6490094.1200000001</v>
      </c>
      <c r="K593" s="83">
        <v>6160171.54</v>
      </c>
      <c r="L593" s="87"/>
      <c r="M593" s="87"/>
      <c r="N593" s="87">
        <v>5516580</v>
      </c>
      <c r="O593" s="87">
        <v>5236145.82</v>
      </c>
      <c r="P593" s="87"/>
      <c r="Q593" s="87"/>
      <c r="R593" s="87"/>
      <c r="S593" s="87"/>
      <c r="T593" s="87">
        <v>973514.12</v>
      </c>
      <c r="U593" s="87">
        <v>924025.72</v>
      </c>
      <c r="V593" s="87"/>
      <c r="W593" s="87"/>
      <c r="X593" s="87"/>
      <c r="Y593" s="87"/>
      <c r="Z593" s="87"/>
      <c r="AA593" s="87"/>
      <c r="AB593" s="87"/>
      <c r="AC593" s="88"/>
    </row>
    <row r="594" spans="1:29" ht="40" x14ac:dyDescent="0.25">
      <c r="A594" s="85" t="s">
        <v>1876</v>
      </c>
      <c r="B594" s="85" t="s">
        <v>1877</v>
      </c>
      <c r="C594" s="86">
        <v>42305</v>
      </c>
      <c r="D594" s="86">
        <v>42037</v>
      </c>
      <c r="E594" s="86">
        <v>45291</v>
      </c>
      <c r="F594" s="85">
        <v>99</v>
      </c>
      <c r="G594" s="85" t="s">
        <v>111</v>
      </c>
      <c r="H594" s="85" t="s">
        <v>1878</v>
      </c>
      <c r="I594" s="85" t="s">
        <v>1677</v>
      </c>
      <c r="J594" s="83">
        <v>96395503.640000001</v>
      </c>
      <c r="K594" s="83">
        <v>83527546.75</v>
      </c>
      <c r="L594" s="87"/>
      <c r="M594" s="87"/>
      <c r="N594" s="87">
        <v>68069240.099999994</v>
      </c>
      <c r="O594" s="87">
        <v>56122138.030000001</v>
      </c>
      <c r="P594" s="87"/>
      <c r="Q594" s="87"/>
      <c r="R594" s="87"/>
      <c r="S594" s="87"/>
      <c r="T594" s="87">
        <v>3448742.28</v>
      </c>
      <c r="U594" s="87">
        <v>2842308.05</v>
      </c>
      <c r="V594" s="87"/>
      <c r="W594" s="87"/>
      <c r="X594" s="87"/>
      <c r="Y594" s="87"/>
      <c r="Z594" s="87"/>
      <c r="AA594" s="87"/>
      <c r="AB594" s="87">
        <v>24877521.260000002</v>
      </c>
      <c r="AC594" s="88">
        <v>24563100.670000002</v>
      </c>
    </row>
    <row r="595" spans="1:29" ht="40" x14ac:dyDescent="0.25">
      <c r="A595" s="85" t="s">
        <v>1879</v>
      </c>
      <c r="B595" s="85" t="s">
        <v>1880</v>
      </c>
      <c r="C595" s="86">
        <v>42367</v>
      </c>
      <c r="D595" s="86">
        <v>42238</v>
      </c>
      <c r="E595" s="86">
        <v>44012</v>
      </c>
      <c r="F595" s="85">
        <v>55</v>
      </c>
      <c r="G595" s="85" t="s">
        <v>111</v>
      </c>
      <c r="H595" s="85" t="s">
        <v>1878</v>
      </c>
      <c r="I595" s="85" t="s">
        <v>1677</v>
      </c>
      <c r="J595" s="83">
        <v>15114904.83</v>
      </c>
      <c r="K595" s="83">
        <v>14936959.220000001</v>
      </c>
      <c r="L595" s="87"/>
      <c r="M595" s="87"/>
      <c r="N595" s="87">
        <v>15114904.83</v>
      </c>
      <c r="O595" s="87">
        <v>14936959.220000001</v>
      </c>
      <c r="P595" s="87"/>
      <c r="Q595" s="87"/>
      <c r="R595" s="87"/>
      <c r="S595" s="87"/>
      <c r="T595" s="87"/>
      <c r="U595" s="87">
        <v>0</v>
      </c>
      <c r="V595" s="87"/>
      <c r="W595" s="87"/>
      <c r="X595" s="87"/>
      <c r="Y595" s="87"/>
      <c r="Z595" s="87"/>
      <c r="AA595" s="87"/>
      <c r="AB595" s="87"/>
      <c r="AC595" s="88"/>
    </row>
    <row r="596" spans="1:29" ht="40" x14ac:dyDescent="0.25">
      <c r="A596" s="85" t="s">
        <v>1881</v>
      </c>
      <c r="B596" s="85" t="s">
        <v>1882</v>
      </c>
      <c r="C596" s="86">
        <v>42373</v>
      </c>
      <c r="D596" s="86">
        <v>42237</v>
      </c>
      <c r="E596" s="86">
        <v>45291</v>
      </c>
      <c r="F596" s="85">
        <v>96</v>
      </c>
      <c r="G596" s="85" t="s">
        <v>111</v>
      </c>
      <c r="H596" s="85" t="s">
        <v>1878</v>
      </c>
      <c r="I596" s="85" t="s">
        <v>603</v>
      </c>
      <c r="J596" s="83">
        <v>16895558.43</v>
      </c>
      <c r="K596" s="83">
        <v>13516538.140000001</v>
      </c>
      <c r="L596" s="87"/>
      <c r="M596" s="87"/>
      <c r="N596" s="87">
        <v>14361223.859999999</v>
      </c>
      <c r="O596" s="87">
        <v>11489057.41</v>
      </c>
      <c r="P596" s="87"/>
      <c r="Q596" s="87"/>
      <c r="R596" s="87"/>
      <c r="S596" s="87"/>
      <c r="T596" s="87">
        <v>2534334.5699999998</v>
      </c>
      <c r="U596" s="87">
        <v>2027480.73</v>
      </c>
      <c r="V596" s="87"/>
      <c r="W596" s="87"/>
      <c r="X596" s="87"/>
      <c r="Y596" s="87"/>
      <c r="Z596" s="87"/>
      <c r="AA596" s="87"/>
      <c r="AB596" s="87"/>
      <c r="AC596" s="88"/>
    </row>
    <row r="597" spans="1:29" ht="60" x14ac:dyDescent="0.25">
      <c r="A597" s="85" t="s">
        <v>1883</v>
      </c>
      <c r="B597" s="85" t="s">
        <v>1884</v>
      </c>
      <c r="C597" s="86">
        <v>42713</v>
      </c>
      <c r="D597" s="86">
        <v>42713</v>
      </c>
      <c r="E597" s="86">
        <v>45291</v>
      </c>
      <c r="F597" s="85">
        <v>85</v>
      </c>
      <c r="G597" s="85" t="s">
        <v>111</v>
      </c>
      <c r="H597" s="85" t="s">
        <v>1885</v>
      </c>
      <c r="I597" s="85" t="s">
        <v>1886</v>
      </c>
      <c r="J597" s="83">
        <v>4486638</v>
      </c>
      <c r="K597" s="83">
        <v>3425387.05</v>
      </c>
      <c r="L597" s="87"/>
      <c r="M597" s="87"/>
      <c r="N597" s="87">
        <v>3813642</v>
      </c>
      <c r="O597" s="87">
        <v>2911578.99</v>
      </c>
      <c r="P597" s="87"/>
      <c r="Q597" s="87"/>
      <c r="R597" s="87"/>
      <c r="S597" s="87"/>
      <c r="T597" s="87">
        <v>672996</v>
      </c>
      <c r="U597" s="87">
        <v>513808.06</v>
      </c>
      <c r="V597" s="87"/>
      <c r="W597" s="87"/>
      <c r="X597" s="87"/>
      <c r="Y597" s="87"/>
      <c r="Z597" s="87"/>
      <c r="AA597" s="87"/>
      <c r="AB597" s="87"/>
      <c r="AC597" s="88"/>
    </row>
    <row r="598" spans="1:29" ht="60" x14ac:dyDescent="0.25">
      <c r="A598" s="85" t="s">
        <v>1887</v>
      </c>
      <c r="B598" s="85" t="s">
        <v>1888</v>
      </c>
      <c r="C598" s="86">
        <v>42713</v>
      </c>
      <c r="D598" s="86">
        <v>42713</v>
      </c>
      <c r="E598" s="86">
        <v>45291</v>
      </c>
      <c r="F598" s="85">
        <v>85</v>
      </c>
      <c r="G598" s="85" t="s">
        <v>111</v>
      </c>
      <c r="H598" s="85" t="s">
        <v>1889</v>
      </c>
      <c r="I598" s="85" t="s">
        <v>1886</v>
      </c>
      <c r="J598" s="83">
        <v>5231056</v>
      </c>
      <c r="K598" s="83">
        <v>3889396.24</v>
      </c>
      <c r="L598" s="87"/>
      <c r="M598" s="87"/>
      <c r="N598" s="87">
        <v>4446397</v>
      </c>
      <c r="O598" s="87">
        <v>3305986.8</v>
      </c>
      <c r="P598" s="87"/>
      <c r="Q598" s="87"/>
      <c r="R598" s="87"/>
      <c r="S598" s="87"/>
      <c r="T598" s="87">
        <v>784659</v>
      </c>
      <c r="U598" s="87">
        <v>583409.43999999994</v>
      </c>
      <c r="V598" s="87"/>
      <c r="W598" s="87"/>
      <c r="X598" s="87"/>
      <c r="Y598" s="87"/>
      <c r="Z598" s="87"/>
      <c r="AA598" s="87"/>
      <c r="AB598" s="87"/>
      <c r="AC598" s="88"/>
    </row>
    <row r="599" spans="1:29" ht="200" x14ac:dyDescent="0.25">
      <c r="A599" s="85" t="s">
        <v>1890</v>
      </c>
      <c r="B599" s="85" t="s">
        <v>1891</v>
      </c>
      <c r="C599" s="86">
        <v>42570</v>
      </c>
      <c r="D599" s="86">
        <v>42570</v>
      </c>
      <c r="E599" s="86">
        <v>45291</v>
      </c>
      <c r="F599" s="85">
        <v>90</v>
      </c>
      <c r="G599" s="85" t="s">
        <v>111</v>
      </c>
      <c r="H599" s="85" t="s">
        <v>1892</v>
      </c>
      <c r="I599" s="85" t="s">
        <v>1893</v>
      </c>
      <c r="J599" s="83">
        <v>1146716</v>
      </c>
      <c r="K599" s="83">
        <v>1137928.47</v>
      </c>
      <c r="L599" s="87"/>
      <c r="M599" s="87"/>
      <c r="N599" s="87">
        <v>974708</v>
      </c>
      <c r="O599" s="87">
        <v>967239.2</v>
      </c>
      <c r="P599" s="87"/>
      <c r="Q599" s="87"/>
      <c r="R599" s="87"/>
      <c r="S599" s="87"/>
      <c r="T599" s="87">
        <v>172008</v>
      </c>
      <c r="U599" s="87">
        <v>170689.27</v>
      </c>
      <c r="V599" s="87"/>
      <c r="W599" s="87"/>
      <c r="X599" s="87"/>
      <c r="Y599" s="87"/>
      <c r="Z599" s="87"/>
      <c r="AA599" s="87"/>
      <c r="AB599" s="87"/>
      <c r="AC599" s="88"/>
    </row>
    <row r="600" spans="1:29" ht="30" x14ac:dyDescent="0.25">
      <c r="A600" s="85" t="s">
        <v>1894</v>
      </c>
      <c r="B600" s="85" t="s">
        <v>1895</v>
      </c>
      <c r="C600" s="86">
        <v>42587</v>
      </c>
      <c r="D600" s="86">
        <v>42373</v>
      </c>
      <c r="E600" s="86">
        <v>45291</v>
      </c>
      <c r="F600" s="85">
        <v>89</v>
      </c>
      <c r="G600" s="85" t="s">
        <v>111</v>
      </c>
      <c r="H600" s="85" t="s">
        <v>1892</v>
      </c>
      <c r="I600" s="85" t="s">
        <v>1896</v>
      </c>
      <c r="J600" s="83">
        <v>8675552</v>
      </c>
      <c r="K600" s="83">
        <v>6743292.6299999999</v>
      </c>
      <c r="L600" s="87"/>
      <c r="M600" s="87"/>
      <c r="N600" s="87">
        <v>7374219</v>
      </c>
      <c r="O600" s="87">
        <v>5731798.7699999996</v>
      </c>
      <c r="P600" s="87"/>
      <c r="Q600" s="87"/>
      <c r="R600" s="87"/>
      <c r="S600" s="87"/>
      <c r="T600" s="87">
        <v>1301333</v>
      </c>
      <c r="U600" s="87">
        <v>1011493.86</v>
      </c>
      <c r="V600" s="87"/>
      <c r="W600" s="87"/>
      <c r="X600" s="87"/>
      <c r="Y600" s="87"/>
      <c r="Z600" s="87"/>
      <c r="AA600" s="87"/>
      <c r="AB600" s="87"/>
      <c r="AC600" s="88"/>
    </row>
    <row r="601" spans="1:29" ht="50" x14ac:dyDescent="0.25">
      <c r="A601" s="85" t="s">
        <v>1897</v>
      </c>
      <c r="B601" s="85" t="s">
        <v>1898</v>
      </c>
      <c r="C601" s="86">
        <v>42268</v>
      </c>
      <c r="D601" s="86">
        <v>42115</v>
      </c>
      <c r="E601" s="86">
        <v>45291</v>
      </c>
      <c r="F601" s="85">
        <v>100</v>
      </c>
      <c r="G601" s="85" t="s">
        <v>111</v>
      </c>
      <c r="H601" s="85" t="s">
        <v>1899</v>
      </c>
      <c r="I601" s="85" t="s">
        <v>603</v>
      </c>
      <c r="J601" s="83">
        <v>10533427.310000001</v>
      </c>
      <c r="K601" s="83">
        <v>7267687.8799999999</v>
      </c>
      <c r="L601" s="87"/>
      <c r="M601" s="87"/>
      <c r="N601" s="87">
        <v>8953413.2100000009</v>
      </c>
      <c r="O601" s="87">
        <v>6177534.6900000004</v>
      </c>
      <c r="P601" s="87"/>
      <c r="Q601" s="87"/>
      <c r="R601" s="87"/>
      <c r="S601" s="87"/>
      <c r="T601" s="87">
        <v>1580014.1</v>
      </c>
      <c r="U601" s="87">
        <v>1090153.19</v>
      </c>
      <c r="V601" s="87"/>
      <c r="W601" s="87"/>
      <c r="X601" s="87"/>
      <c r="Y601" s="87"/>
      <c r="Z601" s="87"/>
      <c r="AA601" s="87"/>
      <c r="AB601" s="87"/>
      <c r="AC601" s="88"/>
    </row>
    <row r="602" spans="1:29" ht="110" x14ac:dyDescent="0.25">
      <c r="A602" s="85" t="s">
        <v>1900</v>
      </c>
      <c r="B602" s="85" t="s">
        <v>1901</v>
      </c>
      <c r="C602" s="86">
        <v>42474</v>
      </c>
      <c r="D602" s="86">
        <v>42474</v>
      </c>
      <c r="E602" s="86">
        <v>45291</v>
      </c>
      <c r="F602" s="85">
        <v>93</v>
      </c>
      <c r="G602" s="85" t="s">
        <v>111</v>
      </c>
      <c r="H602" s="85" t="s">
        <v>1899</v>
      </c>
      <c r="I602" s="85" t="s">
        <v>1902</v>
      </c>
      <c r="J602" s="83">
        <v>3913399</v>
      </c>
      <c r="K602" s="83">
        <v>3418933.14</v>
      </c>
      <c r="L602" s="87"/>
      <c r="M602" s="87"/>
      <c r="N602" s="87">
        <v>3326389</v>
      </c>
      <c r="O602" s="87">
        <v>2906093.18</v>
      </c>
      <c r="P602" s="87"/>
      <c r="Q602" s="87"/>
      <c r="R602" s="87"/>
      <c r="S602" s="87"/>
      <c r="T602" s="87">
        <v>587010</v>
      </c>
      <c r="U602" s="87">
        <v>512839.96</v>
      </c>
      <c r="V602" s="87"/>
      <c r="W602" s="87"/>
      <c r="X602" s="87"/>
      <c r="Y602" s="87"/>
      <c r="Z602" s="87"/>
      <c r="AA602" s="87"/>
      <c r="AB602" s="87"/>
      <c r="AC602" s="88"/>
    </row>
    <row r="603" spans="1:29" ht="30" x14ac:dyDescent="0.25">
      <c r="A603" s="85" t="s">
        <v>1903</v>
      </c>
      <c r="B603" s="85" t="s">
        <v>1904</v>
      </c>
      <c r="C603" s="86">
        <v>42346</v>
      </c>
      <c r="D603" s="86">
        <v>42186</v>
      </c>
      <c r="E603" s="86">
        <v>45291</v>
      </c>
      <c r="F603" s="85">
        <v>97</v>
      </c>
      <c r="G603" s="85" t="s">
        <v>1905</v>
      </c>
      <c r="H603" s="85" t="s">
        <v>1906</v>
      </c>
      <c r="I603" s="85" t="s">
        <v>1907</v>
      </c>
      <c r="J603" s="83">
        <v>8656350</v>
      </c>
      <c r="K603" s="83">
        <v>5838016.5300000003</v>
      </c>
      <c r="L603" s="87"/>
      <c r="M603" s="87"/>
      <c r="N603" s="87">
        <v>7357897.4299999997</v>
      </c>
      <c r="O603" s="87">
        <v>4962314.08</v>
      </c>
      <c r="P603" s="87"/>
      <c r="Q603" s="87"/>
      <c r="R603" s="87"/>
      <c r="S603" s="87"/>
      <c r="T603" s="87">
        <v>1298452.57</v>
      </c>
      <c r="U603" s="87">
        <v>875702.45</v>
      </c>
      <c r="V603" s="87"/>
      <c r="W603" s="87"/>
      <c r="X603" s="87"/>
      <c r="Y603" s="87"/>
      <c r="Z603" s="87"/>
      <c r="AA603" s="87"/>
      <c r="AB603" s="87"/>
      <c r="AC603" s="88"/>
    </row>
    <row r="604" spans="1:29" ht="80" x14ac:dyDescent="0.25">
      <c r="A604" s="85" t="s">
        <v>1908</v>
      </c>
      <c r="B604" s="85" t="s">
        <v>1909</v>
      </c>
      <c r="C604" s="86">
        <v>42374</v>
      </c>
      <c r="D604" s="86">
        <v>42186</v>
      </c>
      <c r="E604" s="86">
        <v>45291</v>
      </c>
      <c r="F604" s="85">
        <v>96</v>
      </c>
      <c r="G604" s="85" t="s">
        <v>1910</v>
      </c>
      <c r="H604" s="85" t="s">
        <v>1906</v>
      </c>
      <c r="I604" s="85" t="s">
        <v>1911</v>
      </c>
      <c r="J604" s="83">
        <v>10573758</v>
      </c>
      <c r="K604" s="83">
        <v>6289548.4000000004</v>
      </c>
      <c r="L604" s="87"/>
      <c r="M604" s="87"/>
      <c r="N604" s="87">
        <v>8987694.1799999997</v>
      </c>
      <c r="O604" s="87">
        <v>5346116.17</v>
      </c>
      <c r="P604" s="87"/>
      <c r="Q604" s="87"/>
      <c r="R604" s="87"/>
      <c r="S604" s="87"/>
      <c r="T604" s="87">
        <v>1586063.82</v>
      </c>
      <c r="U604" s="87">
        <v>943432.23</v>
      </c>
      <c r="V604" s="87"/>
      <c r="W604" s="87"/>
      <c r="X604" s="87"/>
      <c r="Y604" s="87"/>
      <c r="Z604" s="87"/>
      <c r="AA604" s="87"/>
      <c r="AB604" s="87"/>
      <c r="AC604" s="88"/>
    </row>
    <row r="605" spans="1:29" ht="50" x14ac:dyDescent="0.25">
      <c r="A605" s="85" t="s">
        <v>1912</v>
      </c>
      <c r="B605" s="85" t="s">
        <v>1913</v>
      </c>
      <c r="C605" s="86">
        <v>42346</v>
      </c>
      <c r="D605" s="86">
        <v>42186</v>
      </c>
      <c r="E605" s="86">
        <v>45291</v>
      </c>
      <c r="F605" s="85">
        <v>97</v>
      </c>
      <c r="G605" s="85" t="s">
        <v>1914</v>
      </c>
      <c r="H605" s="85" t="s">
        <v>1906</v>
      </c>
      <c r="I605" s="85" t="s">
        <v>1915</v>
      </c>
      <c r="J605" s="83">
        <v>10775249</v>
      </c>
      <c r="K605" s="83">
        <v>6389248</v>
      </c>
      <c r="L605" s="87"/>
      <c r="M605" s="87"/>
      <c r="N605" s="87">
        <v>9158961.5800000001</v>
      </c>
      <c r="O605" s="87">
        <v>5430860.8200000003</v>
      </c>
      <c r="P605" s="87"/>
      <c r="Q605" s="87"/>
      <c r="R605" s="87"/>
      <c r="S605" s="87"/>
      <c r="T605" s="87">
        <v>1616287.42</v>
      </c>
      <c r="U605" s="87">
        <v>958387.18</v>
      </c>
      <c r="V605" s="87"/>
      <c r="W605" s="87"/>
      <c r="X605" s="87"/>
      <c r="Y605" s="87"/>
      <c r="Z605" s="87"/>
      <c r="AA605" s="87"/>
      <c r="AB605" s="87"/>
      <c r="AC605" s="88"/>
    </row>
    <row r="606" spans="1:29" ht="40" x14ac:dyDescent="0.25">
      <c r="A606" s="85" t="s">
        <v>1916</v>
      </c>
      <c r="B606" s="85" t="s">
        <v>1917</v>
      </c>
      <c r="C606" s="86">
        <v>42349</v>
      </c>
      <c r="D606" s="86">
        <v>42186</v>
      </c>
      <c r="E606" s="86">
        <v>45291</v>
      </c>
      <c r="F606" s="85">
        <v>97</v>
      </c>
      <c r="G606" s="85" t="s">
        <v>1918</v>
      </c>
      <c r="H606" s="85" t="s">
        <v>1906</v>
      </c>
      <c r="I606" s="85" t="s">
        <v>1919</v>
      </c>
      <c r="J606" s="83">
        <v>7702694.7699999996</v>
      </c>
      <c r="K606" s="83">
        <v>4384670.09</v>
      </c>
      <c r="L606" s="87"/>
      <c r="M606" s="87"/>
      <c r="N606" s="87">
        <v>6547290.4299999997</v>
      </c>
      <c r="O606" s="87">
        <v>3726969.58</v>
      </c>
      <c r="P606" s="87"/>
      <c r="Q606" s="87"/>
      <c r="R606" s="87"/>
      <c r="S606" s="87"/>
      <c r="T606" s="87">
        <v>1155404.3400000001</v>
      </c>
      <c r="U606" s="87">
        <v>657700.51</v>
      </c>
      <c r="V606" s="87"/>
      <c r="W606" s="87"/>
      <c r="X606" s="87"/>
      <c r="Y606" s="87"/>
      <c r="Z606" s="87"/>
      <c r="AA606" s="87"/>
      <c r="AB606" s="87"/>
      <c r="AC606" s="88"/>
    </row>
    <row r="607" spans="1:29" ht="60" x14ac:dyDescent="0.25">
      <c r="A607" s="85" t="s">
        <v>1920</v>
      </c>
      <c r="B607" s="85" t="s">
        <v>1921</v>
      </c>
      <c r="C607" s="86">
        <v>42361</v>
      </c>
      <c r="D607" s="86">
        <v>42186</v>
      </c>
      <c r="E607" s="86">
        <v>45291</v>
      </c>
      <c r="F607" s="85">
        <v>96</v>
      </c>
      <c r="G607" s="85" t="s">
        <v>1922</v>
      </c>
      <c r="H607" s="85" t="s">
        <v>1906</v>
      </c>
      <c r="I607" s="85" t="s">
        <v>1923</v>
      </c>
      <c r="J607" s="83">
        <v>7596069</v>
      </c>
      <c r="K607" s="83">
        <v>5146884.5599999996</v>
      </c>
      <c r="L607" s="87"/>
      <c r="M607" s="87"/>
      <c r="N607" s="87">
        <v>6456658.5300000003</v>
      </c>
      <c r="O607" s="87">
        <v>4374851.87</v>
      </c>
      <c r="P607" s="87"/>
      <c r="Q607" s="87"/>
      <c r="R607" s="87"/>
      <c r="S607" s="87"/>
      <c r="T607" s="87">
        <v>1139410.47</v>
      </c>
      <c r="U607" s="87">
        <v>772032.69</v>
      </c>
      <c r="V607" s="87"/>
      <c r="W607" s="87"/>
      <c r="X607" s="87"/>
      <c r="Y607" s="87"/>
      <c r="Z607" s="87"/>
      <c r="AA607" s="87"/>
      <c r="AB607" s="87"/>
      <c r="AC607" s="88"/>
    </row>
    <row r="608" spans="1:29" ht="50" x14ac:dyDescent="0.25">
      <c r="A608" s="85" t="s">
        <v>1924</v>
      </c>
      <c r="B608" s="85" t="s">
        <v>1925</v>
      </c>
      <c r="C608" s="86">
        <v>42579</v>
      </c>
      <c r="D608" s="86">
        <v>42412</v>
      </c>
      <c r="E608" s="86">
        <v>45291</v>
      </c>
      <c r="F608" s="85">
        <v>90</v>
      </c>
      <c r="G608" s="85" t="s">
        <v>111</v>
      </c>
      <c r="H608" s="85" t="s">
        <v>1906</v>
      </c>
      <c r="I608" s="85" t="s">
        <v>603</v>
      </c>
      <c r="J608" s="83">
        <v>5038139.41</v>
      </c>
      <c r="K608" s="83">
        <v>4562258.3600000003</v>
      </c>
      <c r="L608" s="87"/>
      <c r="M608" s="87"/>
      <c r="N608" s="87">
        <v>4282418.45</v>
      </c>
      <c r="O608" s="87">
        <v>3877919.58</v>
      </c>
      <c r="P608" s="87"/>
      <c r="Q608" s="87"/>
      <c r="R608" s="87"/>
      <c r="S608" s="87"/>
      <c r="T608" s="87">
        <v>755720.96</v>
      </c>
      <c r="U608" s="87">
        <v>684338.78</v>
      </c>
      <c r="V608" s="87"/>
      <c r="W608" s="87"/>
      <c r="X608" s="87"/>
      <c r="Y608" s="87"/>
      <c r="Z608" s="87"/>
      <c r="AA608" s="87"/>
      <c r="AB608" s="87"/>
      <c r="AC608" s="88"/>
    </row>
    <row r="609" spans="1:29" ht="110" x14ac:dyDescent="0.25">
      <c r="A609" s="85" t="s">
        <v>1926</v>
      </c>
      <c r="B609" s="85" t="s">
        <v>1927</v>
      </c>
      <c r="C609" s="86">
        <v>44837</v>
      </c>
      <c r="D609" s="86">
        <v>44837</v>
      </c>
      <c r="E609" s="86">
        <v>45260</v>
      </c>
      <c r="F609" s="85">
        <v>14</v>
      </c>
      <c r="G609" s="85" t="s">
        <v>1928</v>
      </c>
      <c r="H609" s="85" t="s">
        <v>1906</v>
      </c>
      <c r="I609" s="85" t="s">
        <v>1929</v>
      </c>
      <c r="J609" s="83">
        <v>206724</v>
      </c>
      <c r="K609" s="83">
        <v>212003.75</v>
      </c>
      <c r="L609" s="87"/>
      <c r="M609" s="87"/>
      <c r="N609" s="87">
        <v>175715.4</v>
      </c>
      <c r="O609" s="87">
        <v>180203.19</v>
      </c>
      <c r="P609" s="87"/>
      <c r="Q609" s="87"/>
      <c r="R609" s="87"/>
      <c r="S609" s="87"/>
      <c r="T609" s="87">
        <v>31008.6</v>
      </c>
      <c r="U609" s="87">
        <v>31800.560000000001</v>
      </c>
      <c r="V609" s="87"/>
      <c r="W609" s="87"/>
      <c r="X609" s="87"/>
      <c r="Y609" s="87"/>
      <c r="Z609" s="87"/>
      <c r="AA609" s="87"/>
      <c r="AB609" s="87"/>
      <c r="AC609" s="88"/>
    </row>
    <row r="610" spans="1:29" ht="140" x14ac:dyDescent="0.25">
      <c r="A610" s="85" t="s">
        <v>1930</v>
      </c>
      <c r="B610" s="85" t="s">
        <v>1931</v>
      </c>
      <c r="C610" s="86">
        <v>44844</v>
      </c>
      <c r="D610" s="86">
        <v>44844</v>
      </c>
      <c r="E610" s="86">
        <v>45199</v>
      </c>
      <c r="F610" s="85">
        <v>12</v>
      </c>
      <c r="G610" s="85" t="s">
        <v>1932</v>
      </c>
      <c r="H610" s="85" t="s">
        <v>1906</v>
      </c>
      <c r="I610" s="85" t="s">
        <v>1929</v>
      </c>
      <c r="J610" s="83">
        <v>228550</v>
      </c>
      <c r="K610" s="83">
        <v>149231.91</v>
      </c>
      <c r="L610" s="87"/>
      <c r="M610" s="87"/>
      <c r="N610" s="87">
        <v>194267.5</v>
      </c>
      <c r="O610" s="87">
        <v>126847.12</v>
      </c>
      <c r="P610" s="87"/>
      <c r="Q610" s="87"/>
      <c r="R610" s="87"/>
      <c r="S610" s="87"/>
      <c r="T610" s="87">
        <v>34282.5</v>
      </c>
      <c r="U610" s="87">
        <v>22384.79</v>
      </c>
      <c r="V610" s="87"/>
      <c r="W610" s="87"/>
      <c r="X610" s="87"/>
      <c r="Y610" s="87"/>
      <c r="Z610" s="87"/>
      <c r="AA610" s="87"/>
      <c r="AB610" s="87"/>
      <c r="AC610" s="88"/>
    </row>
    <row r="611" spans="1:29" ht="110" x14ac:dyDescent="0.25">
      <c r="A611" s="85" t="s">
        <v>1933</v>
      </c>
      <c r="B611" s="85" t="s">
        <v>1934</v>
      </c>
      <c r="C611" s="86">
        <v>44866</v>
      </c>
      <c r="D611" s="86">
        <v>44866</v>
      </c>
      <c r="E611" s="86">
        <v>45260</v>
      </c>
      <c r="F611" s="85">
        <v>13</v>
      </c>
      <c r="G611" s="85" t="s">
        <v>1935</v>
      </c>
      <c r="H611" s="85" t="s">
        <v>1906</v>
      </c>
      <c r="I611" s="85" t="s">
        <v>1936</v>
      </c>
      <c r="J611" s="83">
        <v>206748.25</v>
      </c>
      <c r="K611" s="83">
        <v>200351.74</v>
      </c>
      <c r="L611" s="87"/>
      <c r="M611" s="87"/>
      <c r="N611" s="87">
        <v>175736.01</v>
      </c>
      <c r="O611" s="87">
        <v>170298.98</v>
      </c>
      <c r="P611" s="87"/>
      <c r="Q611" s="87"/>
      <c r="R611" s="87"/>
      <c r="S611" s="87"/>
      <c r="T611" s="87">
        <v>31012.240000000002</v>
      </c>
      <c r="U611" s="87">
        <v>30052.76</v>
      </c>
      <c r="V611" s="87"/>
      <c r="W611" s="87"/>
      <c r="X611" s="87"/>
      <c r="Y611" s="87"/>
      <c r="Z611" s="87"/>
      <c r="AA611" s="87"/>
      <c r="AB611" s="87"/>
      <c r="AC611" s="88"/>
    </row>
    <row r="612" spans="1:29" ht="130" x14ac:dyDescent="0.25">
      <c r="A612" s="85" t="s">
        <v>1937</v>
      </c>
      <c r="B612" s="85" t="s">
        <v>1938</v>
      </c>
      <c r="C612" s="86">
        <v>44866</v>
      </c>
      <c r="D612" s="86">
        <v>44866</v>
      </c>
      <c r="E612" s="86">
        <v>45230</v>
      </c>
      <c r="F612" s="85">
        <v>12</v>
      </c>
      <c r="G612" s="85" t="s">
        <v>1939</v>
      </c>
      <c r="H612" s="85" t="s">
        <v>1906</v>
      </c>
      <c r="I612" s="85" t="s">
        <v>1940</v>
      </c>
      <c r="J612" s="83">
        <v>164984.4</v>
      </c>
      <c r="K612" s="83">
        <v>159984.4</v>
      </c>
      <c r="L612" s="87"/>
      <c r="M612" s="87"/>
      <c r="N612" s="87">
        <v>140236.74</v>
      </c>
      <c r="O612" s="87">
        <v>135986.74</v>
      </c>
      <c r="P612" s="87"/>
      <c r="Q612" s="87"/>
      <c r="R612" s="87"/>
      <c r="S612" s="87"/>
      <c r="T612" s="87">
        <v>24747.66</v>
      </c>
      <c r="U612" s="87">
        <v>23997.66</v>
      </c>
      <c r="V612" s="87"/>
      <c r="W612" s="87"/>
      <c r="X612" s="87"/>
      <c r="Y612" s="87"/>
      <c r="Z612" s="87"/>
      <c r="AA612" s="87"/>
      <c r="AB612" s="87"/>
      <c r="AC612" s="88"/>
    </row>
    <row r="613" spans="1:29" ht="60" x14ac:dyDescent="0.25">
      <c r="A613" s="85" t="s">
        <v>1941</v>
      </c>
      <c r="B613" s="85" t="s">
        <v>1942</v>
      </c>
      <c r="C613" s="86">
        <v>44854</v>
      </c>
      <c r="D613" s="86">
        <v>44854</v>
      </c>
      <c r="E613" s="86">
        <v>45291</v>
      </c>
      <c r="F613" s="85">
        <v>15</v>
      </c>
      <c r="G613" s="85" t="s">
        <v>1943</v>
      </c>
      <c r="H613" s="85" t="s">
        <v>1906</v>
      </c>
      <c r="I613" s="85" t="s">
        <v>1944</v>
      </c>
      <c r="J613" s="83">
        <v>232324.64</v>
      </c>
      <c r="K613" s="83">
        <v>186759.67</v>
      </c>
      <c r="L613" s="87"/>
      <c r="M613" s="87"/>
      <c r="N613" s="87">
        <v>197475.94</v>
      </c>
      <c r="O613" s="87">
        <v>158745.72</v>
      </c>
      <c r="P613" s="87"/>
      <c r="Q613" s="87"/>
      <c r="R613" s="87"/>
      <c r="S613" s="87"/>
      <c r="T613" s="87">
        <v>34848.699999999997</v>
      </c>
      <c r="U613" s="87">
        <v>28013.95</v>
      </c>
      <c r="V613" s="87"/>
      <c r="W613" s="87"/>
      <c r="X613" s="87"/>
      <c r="Y613" s="87"/>
      <c r="Z613" s="87"/>
      <c r="AA613" s="87"/>
      <c r="AB613" s="87"/>
      <c r="AC613" s="88"/>
    </row>
    <row r="614" spans="1:29" ht="140" x14ac:dyDescent="0.25">
      <c r="A614" s="85" t="s">
        <v>1945</v>
      </c>
      <c r="B614" s="85" t="s">
        <v>1946</v>
      </c>
      <c r="C614" s="86">
        <v>44855</v>
      </c>
      <c r="D614" s="86">
        <v>44855</v>
      </c>
      <c r="E614" s="86">
        <v>45291</v>
      </c>
      <c r="F614" s="85">
        <v>15</v>
      </c>
      <c r="G614" s="85" t="s">
        <v>1947</v>
      </c>
      <c r="H614" s="85" t="s">
        <v>1906</v>
      </c>
      <c r="I614" s="85" t="s">
        <v>1948</v>
      </c>
      <c r="J614" s="83">
        <v>106757.06</v>
      </c>
      <c r="K614" s="83">
        <v>48604.77</v>
      </c>
      <c r="L614" s="87"/>
      <c r="M614" s="87"/>
      <c r="N614" s="87">
        <v>90743.5</v>
      </c>
      <c r="O614" s="87">
        <v>41314.06</v>
      </c>
      <c r="P614" s="87"/>
      <c r="Q614" s="87"/>
      <c r="R614" s="87"/>
      <c r="S614" s="87"/>
      <c r="T614" s="87">
        <v>16013.56</v>
      </c>
      <c r="U614" s="87">
        <v>7290.71</v>
      </c>
      <c r="V614" s="87"/>
      <c r="W614" s="87"/>
      <c r="X614" s="87"/>
      <c r="Y614" s="87"/>
      <c r="Z614" s="87"/>
      <c r="AA614" s="87"/>
      <c r="AB614" s="87"/>
      <c r="AC614" s="88"/>
    </row>
    <row r="615" spans="1:29" ht="160" x14ac:dyDescent="0.25">
      <c r="A615" s="85" t="s">
        <v>1949</v>
      </c>
      <c r="B615" s="85" t="s">
        <v>1950</v>
      </c>
      <c r="C615" s="86">
        <v>44855</v>
      </c>
      <c r="D615" s="86">
        <v>44855</v>
      </c>
      <c r="E615" s="86">
        <v>45260</v>
      </c>
      <c r="F615" s="85">
        <v>14</v>
      </c>
      <c r="G615" s="85" t="s">
        <v>1951</v>
      </c>
      <c r="H615" s="85" t="s">
        <v>1906</v>
      </c>
      <c r="I615" s="85" t="s">
        <v>1952</v>
      </c>
      <c r="J615" s="83">
        <v>218556.79999999999</v>
      </c>
      <c r="K615" s="83">
        <v>156210.68</v>
      </c>
      <c r="L615" s="87"/>
      <c r="M615" s="87"/>
      <c r="N615" s="87">
        <v>185773.28</v>
      </c>
      <c r="O615" s="87">
        <v>132779.09</v>
      </c>
      <c r="P615" s="87"/>
      <c r="Q615" s="87"/>
      <c r="R615" s="87"/>
      <c r="S615" s="87"/>
      <c r="T615" s="87">
        <v>32783.519999999997</v>
      </c>
      <c r="U615" s="87">
        <v>23431.59</v>
      </c>
      <c r="V615" s="87"/>
      <c r="W615" s="87"/>
      <c r="X615" s="87"/>
      <c r="Y615" s="87"/>
      <c r="Z615" s="87"/>
      <c r="AA615" s="87"/>
      <c r="AB615" s="87"/>
      <c r="AC615" s="88"/>
    </row>
    <row r="616" spans="1:29" ht="130" x14ac:dyDescent="0.25">
      <c r="A616" s="85" t="s">
        <v>1953</v>
      </c>
      <c r="B616" s="85" t="s">
        <v>1954</v>
      </c>
      <c r="C616" s="86">
        <v>44866</v>
      </c>
      <c r="D616" s="86">
        <v>44866</v>
      </c>
      <c r="E616" s="86">
        <v>45291</v>
      </c>
      <c r="F616" s="85">
        <v>14</v>
      </c>
      <c r="G616" s="85" t="s">
        <v>2608</v>
      </c>
      <c r="H616" s="85" t="s">
        <v>1906</v>
      </c>
      <c r="I616" s="85" t="s">
        <v>1955</v>
      </c>
      <c r="J616" s="83">
        <v>144693.22</v>
      </c>
      <c r="K616" s="83">
        <v>65718.44</v>
      </c>
      <c r="L616" s="87"/>
      <c r="M616" s="87"/>
      <c r="N616" s="87">
        <v>122989.24</v>
      </c>
      <c r="O616" s="87">
        <v>55860.67</v>
      </c>
      <c r="P616" s="87"/>
      <c r="Q616" s="87"/>
      <c r="R616" s="87"/>
      <c r="S616" s="87"/>
      <c r="T616" s="87">
        <v>21703.98</v>
      </c>
      <c r="U616" s="87">
        <v>9857.77</v>
      </c>
      <c r="V616" s="87"/>
      <c r="W616" s="87"/>
      <c r="X616" s="87"/>
      <c r="Y616" s="87"/>
      <c r="Z616" s="87"/>
      <c r="AA616" s="87"/>
      <c r="AB616" s="87"/>
      <c r="AC616" s="88"/>
    </row>
    <row r="617" spans="1:29" ht="120" x14ac:dyDescent="0.25">
      <c r="A617" s="85" t="s">
        <v>1956</v>
      </c>
      <c r="B617" s="85" t="s">
        <v>1957</v>
      </c>
      <c r="C617" s="86">
        <v>44866</v>
      </c>
      <c r="D617" s="86">
        <v>44866</v>
      </c>
      <c r="E617" s="86">
        <v>45230</v>
      </c>
      <c r="F617" s="85">
        <v>12</v>
      </c>
      <c r="G617" s="85" t="s">
        <v>1958</v>
      </c>
      <c r="H617" s="85" t="s">
        <v>1906</v>
      </c>
      <c r="I617" s="85" t="s">
        <v>1959</v>
      </c>
      <c r="J617" s="83">
        <v>111563.72</v>
      </c>
      <c r="K617" s="83">
        <v>108777.35</v>
      </c>
      <c r="L617" s="87"/>
      <c r="M617" s="87"/>
      <c r="N617" s="87">
        <v>94829.16</v>
      </c>
      <c r="O617" s="87">
        <v>92460.75</v>
      </c>
      <c r="P617" s="87"/>
      <c r="Q617" s="87"/>
      <c r="R617" s="87"/>
      <c r="S617" s="87"/>
      <c r="T617" s="87">
        <v>16734.560000000001</v>
      </c>
      <c r="U617" s="87">
        <v>16316.6</v>
      </c>
      <c r="V617" s="87"/>
      <c r="W617" s="87"/>
      <c r="X617" s="87"/>
      <c r="Y617" s="87"/>
      <c r="Z617" s="87"/>
      <c r="AA617" s="87"/>
      <c r="AB617" s="87"/>
      <c r="AC617" s="88"/>
    </row>
    <row r="618" spans="1:29" ht="90" x14ac:dyDescent="0.25">
      <c r="A618" s="85" t="s">
        <v>1960</v>
      </c>
      <c r="B618" s="85" t="s">
        <v>1961</v>
      </c>
      <c r="C618" s="86">
        <v>44925</v>
      </c>
      <c r="D618" s="86">
        <v>44928</v>
      </c>
      <c r="E618" s="86">
        <v>45291</v>
      </c>
      <c r="F618" s="85">
        <v>12</v>
      </c>
      <c r="G618" s="85" t="s">
        <v>1962</v>
      </c>
      <c r="H618" s="85" t="s">
        <v>1906</v>
      </c>
      <c r="I618" s="85" t="s">
        <v>1963</v>
      </c>
      <c r="J618" s="83">
        <v>243592.94</v>
      </c>
      <c r="K618" s="83">
        <v>150946.99</v>
      </c>
      <c r="L618" s="87"/>
      <c r="M618" s="87"/>
      <c r="N618" s="87">
        <v>207053.99</v>
      </c>
      <c r="O618" s="87">
        <v>128304.94</v>
      </c>
      <c r="P618" s="87"/>
      <c r="Q618" s="87"/>
      <c r="R618" s="87"/>
      <c r="S618" s="87"/>
      <c r="T618" s="87">
        <v>36538.949999999997</v>
      </c>
      <c r="U618" s="87">
        <v>22642.05</v>
      </c>
      <c r="V618" s="87"/>
      <c r="W618" s="87"/>
      <c r="X618" s="87"/>
      <c r="Y618" s="87"/>
      <c r="Z618" s="87"/>
      <c r="AA618" s="87"/>
      <c r="AB618" s="87"/>
      <c r="AC618" s="88"/>
    </row>
    <row r="619" spans="1:29" ht="90" x14ac:dyDescent="0.25">
      <c r="A619" s="85" t="s">
        <v>1964</v>
      </c>
      <c r="B619" s="85" t="s">
        <v>1965</v>
      </c>
      <c r="C619" s="86">
        <v>44837</v>
      </c>
      <c r="D619" s="86">
        <v>44837</v>
      </c>
      <c r="E619" s="86">
        <v>45291</v>
      </c>
      <c r="F619" s="85">
        <v>15</v>
      </c>
      <c r="G619" s="85" t="s">
        <v>1966</v>
      </c>
      <c r="H619" s="85" t="s">
        <v>1906</v>
      </c>
      <c r="I619" s="85" t="s">
        <v>1967</v>
      </c>
      <c r="J619" s="83">
        <v>211855.64</v>
      </c>
      <c r="K619" s="83">
        <v>142692.19</v>
      </c>
      <c r="L619" s="87"/>
      <c r="M619" s="87"/>
      <c r="N619" s="87">
        <v>180077.29</v>
      </c>
      <c r="O619" s="87">
        <v>121288.36</v>
      </c>
      <c r="P619" s="87"/>
      <c r="Q619" s="87"/>
      <c r="R619" s="87"/>
      <c r="S619" s="87"/>
      <c r="T619" s="87">
        <v>31778.35</v>
      </c>
      <c r="U619" s="87">
        <v>21403.83</v>
      </c>
      <c r="V619" s="87"/>
      <c r="W619" s="87"/>
      <c r="X619" s="87"/>
      <c r="Y619" s="87"/>
      <c r="Z619" s="87"/>
      <c r="AA619" s="87"/>
      <c r="AB619" s="87"/>
      <c r="AC619" s="88"/>
    </row>
    <row r="620" spans="1:29" ht="120" x14ac:dyDescent="0.25">
      <c r="A620" s="85" t="s">
        <v>1968</v>
      </c>
      <c r="B620" s="85" t="s">
        <v>1969</v>
      </c>
      <c r="C620" s="86">
        <v>44858</v>
      </c>
      <c r="D620" s="86">
        <v>44858</v>
      </c>
      <c r="E620" s="86">
        <v>45291</v>
      </c>
      <c r="F620" s="85">
        <v>15</v>
      </c>
      <c r="G620" s="85" t="s">
        <v>1970</v>
      </c>
      <c r="H620" s="85" t="s">
        <v>1906</v>
      </c>
      <c r="I620" s="85" t="s">
        <v>1971</v>
      </c>
      <c r="J620" s="83">
        <v>206749.91</v>
      </c>
      <c r="K620" s="83">
        <v>88205.38</v>
      </c>
      <c r="L620" s="87"/>
      <c r="M620" s="87"/>
      <c r="N620" s="87">
        <v>175737.42</v>
      </c>
      <c r="O620" s="87">
        <v>74974.58</v>
      </c>
      <c r="P620" s="87"/>
      <c r="Q620" s="87"/>
      <c r="R620" s="87"/>
      <c r="S620" s="87"/>
      <c r="T620" s="87">
        <v>31012.49</v>
      </c>
      <c r="U620" s="87">
        <v>13230.8</v>
      </c>
      <c r="V620" s="87"/>
      <c r="W620" s="87"/>
      <c r="X620" s="87"/>
      <c r="Y620" s="87"/>
      <c r="Z620" s="87"/>
      <c r="AA620" s="87"/>
      <c r="AB620" s="87"/>
      <c r="AC620" s="88"/>
    </row>
    <row r="621" spans="1:29" ht="80" x14ac:dyDescent="0.25">
      <c r="A621" s="85" t="s">
        <v>1972</v>
      </c>
      <c r="B621" s="85" t="s">
        <v>1973</v>
      </c>
      <c r="C621" s="86">
        <v>44866</v>
      </c>
      <c r="D621" s="86">
        <v>44866</v>
      </c>
      <c r="E621" s="86">
        <v>45260</v>
      </c>
      <c r="F621" s="85">
        <v>13</v>
      </c>
      <c r="G621" s="85" t="s">
        <v>1974</v>
      </c>
      <c r="H621" s="85" t="s">
        <v>1906</v>
      </c>
      <c r="I621" s="85" t="s">
        <v>1975</v>
      </c>
      <c r="J621" s="83">
        <v>177047.02</v>
      </c>
      <c r="K621" s="83">
        <v>103618.3</v>
      </c>
      <c r="L621" s="87"/>
      <c r="M621" s="87"/>
      <c r="N621" s="87">
        <v>150489.97</v>
      </c>
      <c r="O621" s="87">
        <v>88075.56</v>
      </c>
      <c r="P621" s="87"/>
      <c r="Q621" s="87"/>
      <c r="R621" s="87"/>
      <c r="S621" s="87"/>
      <c r="T621" s="87">
        <v>26557.05</v>
      </c>
      <c r="U621" s="87">
        <v>15542.74</v>
      </c>
      <c r="V621" s="87"/>
      <c r="W621" s="87"/>
      <c r="X621" s="87"/>
      <c r="Y621" s="87"/>
      <c r="Z621" s="87"/>
      <c r="AA621" s="87"/>
      <c r="AB621" s="87"/>
      <c r="AC621" s="88"/>
    </row>
    <row r="622" spans="1:29" ht="120" x14ac:dyDescent="0.25">
      <c r="A622" s="85" t="s">
        <v>1976</v>
      </c>
      <c r="B622" s="85" t="s">
        <v>1977</v>
      </c>
      <c r="C622" s="86">
        <v>44922</v>
      </c>
      <c r="D622" s="86">
        <v>44922</v>
      </c>
      <c r="E622" s="86">
        <v>45260</v>
      </c>
      <c r="F622" s="85">
        <v>12</v>
      </c>
      <c r="G622" s="85" t="s">
        <v>1978</v>
      </c>
      <c r="H622" s="85" t="s">
        <v>1906</v>
      </c>
      <c r="I622" s="85" t="s">
        <v>1979</v>
      </c>
      <c r="J622" s="83">
        <v>49560</v>
      </c>
      <c r="K622" s="83">
        <v>14620.85</v>
      </c>
      <c r="L622" s="87"/>
      <c r="M622" s="87"/>
      <c r="N622" s="87">
        <v>42126</v>
      </c>
      <c r="O622" s="87">
        <v>12427.72</v>
      </c>
      <c r="P622" s="87"/>
      <c r="Q622" s="87"/>
      <c r="R622" s="87"/>
      <c r="S622" s="87"/>
      <c r="T622" s="87">
        <v>7434</v>
      </c>
      <c r="U622" s="87">
        <v>2193.13</v>
      </c>
      <c r="V622" s="87"/>
      <c r="W622" s="87"/>
      <c r="X622" s="87"/>
      <c r="Y622" s="87"/>
      <c r="Z622" s="87"/>
      <c r="AA622" s="87"/>
      <c r="AB622" s="87"/>
      <c r="AC622" s="88"/>
    </row>
    <row r="623" spans="1:29" ht="130" x14ac:dyDescent="0.25">
      <c r="A623" s="85" t="s">
        <v>1980</v>
      </c>
      <c r="B623" s="85" t="s">
        <v>1981</v>
      </c>
      <c r="C623" s="86">
        <v>44922</v>
      </c>
      <c r="D623" s="86">
        <v>44922</v>
      </c>
      <c r="E623" s="86">
        <v>45291</v>
      </c>
      <c r="F623" s="85">
        <v>13</v>
      </c>
      <c r="G623" s="85" t="s">
        <v>1982</v>
      </c>
      <c r="H623" s="85" t="s">
        <v>1906</v>
      </c>
      <c r="I623" s="85" t="s">
        <v>1983</v>
      </c>
      <c r="J623" s="83">
        <v>113610</v>
      </c>
      <c r="K623" s="83">
        <v>81944.19</v>
      </c>
      <c r="L623" s="87"/>
      <c r="M623" s="87"/>
      <c r="N623" s="87">
        <v>96568.5</v>
      </c>
      <c r="O623" s="87">
        <v>69652.56</v>
      </c>
      <c r="P623" s="87"/>
      <c r="Q623" s="87"/>
      <c r="R623" s="87"/>
      <c r="S623" s="87"/>
      <c r="T623" s="87">
        <v>17041.5</v>
      </c>
      <c r="U623" s="87">
        <v>12291.63</v>
      </c>
      <c r="V623" s="87"/>
      <c r="W623" s="87"/>
      <c r="X623" s="87"/>
      <c r="Y623" s="87"/>
      <c r="Z623" s="87"/>
      <c r="AA623" s="87"/>
      <c r="AB623" s="87"/>
      <c r="AC623" s="88"/>
    </row>
    <row r="624" spans="1:29" ht="50" x14ac:dyDescent="0.25">
      <c r="A624" s="85" t="s">
        <v>1984</v>
      </c>
      <c r="B624" s="85" t="s">
        <v>1985</v>
      </c>
      <c r="C624" s="86">
        <v>44866</v>
      </c>
      <c r="D624" s="86">
        <v>44866</v>
      </c>
      <c r="E624" s="86">
        <v>45291</v>
      </c>
      <c r="F624" s="85">
        <v>14</v>
      </c>
      <c r="G624" s="85" t="s">
        <v>1986</v>
      </c>
      <c r="H624" s="85" t="s">
        <v>1906</v>
      </c>
      <c r="I624" s="85" t="s">
        <v>1987</v>
      </c>
      <c r="J624" s="83">
        <v>213017.73</v>
      </c>
      <c r="K624" s="83">
        <v>58408.53</v>
      </c>
      <c r="L624" s="87"/>
      <c r="M624" s="87"/>
      <c r="N624" s="87">
        <v>181065.07</v>
      </c>
      <c r="O624" s="87">
        <v>49647.25</v>
      </c>
      <c r="P624" s="87"/>
      <c r="Q624" s="87"/>
      <c r="R624" s="87"/>
      <c r="S624" s="87"/>
      <c r="T624" s="87">
        <v>31952.66</v>
      </c>
      <c r="U624" s="87">
        <v>8761.2800000000007</v>
      </c>
      <c r="V624" s="87"/>
      <c r="W624" s="87"/>
      <c r="X624" s="87"/>
      <c r="Y624" s="87"/>
      <c r="Z624" s="87"/>
      <c r="AA624" s="87"/>
      <c r="AB624" s="87"/>
      <c r="AC624" s="88"/>
    </row>
    <row r="625" spans="1:29" ht="110" x14ac:dyDescent="0.25">
      <c r="A625" s="85" t="s">
        <v>1988</v>
      </c>
      <c r="B625" s="85" t="s">
        <v>1989</v>
      </c>
      <c r="C625" s="86">
        <v>44928</v>
      </c>
      <c r="D625" s="86">
        <v>44928</v>
      </c>
      <c r="E625" s="86">
        <v>45291</v>
      </c>
      <c r="F625" s="85">
        <v>12</v>
      </c>
      <c r="G625" s="85" t="s">
        <v>1990</v>
      </c>
      <c r="H625" s="85" t="s">
        <v>1906</v>
      </c>
      <c r="I625" s="85" t="s">
        <v>1991</v>
      </c>
      <c r="J625" s="83">
        <v>241053.4</v>
      </c>
      <c r="K625" s="83">
        <v>111773.65</v>
      </c>
      <c r="L625" s="87"/>
      <c r="M625" s="87"/>
      <c r="N625" s="87">
        <v>204895.39</v>
      </c>
      <c r="O625" s="87">
        <v>95007.6</v>
      </c>
      <c r="P625" s="87"/>
      <c r="Q625" s="87"/>
      <c r="R625" s="87"/>
      <c r="S625" s="87"/>
      <c r="T625" s="87">
        <v>36158.01</v>
      </c>
      <c r="U625" s="87">
        <v>16766.05</v>
      </c>
      <c r="V625" s="87"/>
      <c r="W625" s="87"/>
      <c r="X625" s="87"/>
      <c r="Y625" s="87"/>
      <c r="Z625" s="87"/>
      <c r="AA625" s="87"/>
      <c r="AB625" s="87"/>
      <c r="AC625" s="88"/>
    </row>
    <row r="626" spans="1:29" ht="100" x14ac:dyDescent="0.25">
      <c r="A626" s="85" t="s">
        <v>1992</v>
      </c>
      <c r="B626" s="85" t="s">
        <v>1993</v>
      </c>
      <c r="C626" s="86">
        <v>44928</v>
      </c>
      <c r="D626" s="86">
        <v>44928</v>
      </c>
      <c r="E626" s="86">
        <v>45291</v>
      </c>
      <c r="F626" s="85">
        <v>12</v>
      </c>
      <c r="G626" s="85" t="s">
        <v>1994</v>
      </c>
      <c r="H626" s="85" t="s">
        <v>1906</v>
      </c>
      <c r="I626" s="85" t="s">
        <v>1995</v>
      </c>
      <c r="J626" s="83">
        <v>206744.44</v>
      </c>
      <c r="K626" s="83">
        <v>83194.12</v>
      </c>
      <c r="L626" s="87"/>
      <c r="M626" s="87"/>
      <c r="N626" s="87">
        <v>175732.77</v>
      </c>
      <c r="O626" s="87">
        <v>70715.009999999995</v>
      </c>
      <c r="P626" s="87"/>
      <c r="Q626" s="87"/>
      <c r="R626" s="87"/>
      <c r="S626" s="87"/>
      <c r="T626" s="87">
        <v>31011.67</v>
      </c>
      <c r="U626" s="87">
        <v>12479.11</v>
      </c>
      <c r="V626" s="87"/>
      <c r="W626" s="87"/>
      <c r="X626" s="87"/>
      <c r="Y626" s="87"/>
      <c r="Z626" s="87"/>
      <c r="AA626" s="87"/>
      <c r="AB626" s="87"/>
      <c r="AC626" s="88"/>
    </row>
    <row r="627" spans="1:29" ht="120" x14ac:dyDescent="0.25">
      <c r="A627" s="85" t="s">
        <v>1996</v>
      </c>
      <c r="B627" s="85" t="s">
        <v>1997</v>
      </c>
      <c r="C627" s="86">
        <v>44866</v>
      </c>
      <c r="D627" s="86">
        <v>44866</v>
      </c>
      <c r="E627" s="86">
        <v>45230</v>
      </c>
      <c r="F627" s="85">
        <v>12</v>
      </c>
      <c r="G627" s="85" t="s">
        <v>1958</v>
      </c>
      <c r="H627" s="85" t="s">
        <v>1906</v>
      </c>
      <c r="I627" s="85" t="s">
        <v>1959</v>
      </c>
      <c r="J627" s="83">
        <v>45464.31</v>
      </c>
      <c r="K627" s="83">
        <v>45822.239999999998</v>
      </c>
      <c r="L627" s="87"/>
      <c r="M627" s="87"/>
      <c r="N627" s="87">
        <v>38644.660000000003</v>
      </c>
      <c r="O627" s="87">
        <v>38948.910000000003</v>
      </c>
      <c r="P627" s="87"/>
      <c r="Q627" s="87"/>
      <c r="R627" s="87"/>
      <c r="S627" s="87"/>
      <c r="T627" s="87">
        <v>6819.65</v>
      </c>
      <c r="U627" s="87">
        <v>6873.33</v>
      </c>
      <c r="V627" s="87"/>
      <c r="W627" s="87"/>
      <c r="X627" s="87"/>
      <c r="Y627" s="87"/>
      <c r="Z627" s="87"/>
      <c r="AA627" s="87"/>
      <c r="AB627" s="87"/>
      <c r="AC627" s="88"/>
    </row>
    <row r="628" spans="1:29" ht="70" x14ac:dyDescent="0.25">
      <c r="A628" s="85" t="s">
        <v>1998</v>
      </c>
      <c r="B628" s="85" t="s">
        <v>1999</v>
      </c>
      <c r="C628" s="86">
        <v>44866</v>
      </c>
      <c r="D628" s="86">
        <v>44866</v>
      </c>
      <c r="E628" s="86">
        <v>45291</v>
      </c>
      <c r="F628" s="85">
        <v>14</v>
      </c>
      <c r="G628" s="85" t="s">
        <v>2000</v>
      </c>
      <c r="H628" s="85" t="s">
        <v>1906</v>
      </c>
      <c r="I628" s="85" t="s">
        <v>2001</v>
      </c>
      <c r="J628" s="83">
        <v>206750</v>
      </c>
      <c r="K628" s="83">
        <v>93782.84</v>
      </c>
      <c r="L628" s="87"/>
      <c r="M628" s="87"/>
      <c r="N628" s="87">
        <v>175737.5</v>
      </c>
      <c r="O628" s="87">
        <v>79715.42</v>
      </c>
      <c r="P628" s="87"/>
      <c r="Q628" s="87"/>
      <c r="R628" s="87"/>
      <c r="S628" s="87"/>
      <c r="T628" s="87">
        <v>31012.5</v>
      </c>
      <c r="U628" s="87">
        <v>14067.42</v>
      </c>
      <c r="V628" s="87"/>
      <c r="W628" s="87"/>
      <c r="X628" s="87"/>
      <c r="Y628" s="87"/>
      <c r="Z628" s="87"/>
      <c r="AA628" s="87"/>
      <c r="AB628" s="87"/>
      <c r="AC628" s="88"/>
    </row>
    <row r="629" spans="1:29" ht="100" x14ac:dyDescent="0.25">
      <c r="A629" s="85" t="s">
        <v>2002</v>
      </c>
      <c r="B629" s="85" t="s">
        <v>2003</v>
      </c>
      <c r="C629" s="86">
        <v>44875</v>
      </c>
      <c r="D629" s="86">
        <v>44875</v>
      </c>
      <c r="E629" s="86">
        <v>45291</v>
      </c>
      <c r="F629" s="85">
        <v>14</v>
      </c>
      <c r="G629" s="85" t="s">
        <v>2004</v>
      </c>
      <c r="H629" s="85" t="s">
        <v>1906</v>
      </c>
      <c r="I629" s="85" t="s">
        <v>2005</v>
      </c>
      <c r="J629" s="83">
        <v>63256.73</v>
      </c>
      <c r="K629" s="83">
        <v>27542.94</v>
      </c>
      <c r="L629" s="87"/>
      <c r="M629" s="87"/>
      <c r="N629" s="87">
        <v>53768.22</v>
      </c>
      <c r="O629" s="87">
        <v>23411.5</v>
      </c>
      <c r="P629" s="87"/>
      <c r="Q629" s="87"/>
      <c r="R629" s="87"/>
      <c r="S629" s="87"/>
      <c r="T629" s="87">
        <v>9488.51</v>
      </c>
      <c r="U629" s="87">
        <v>4131.4399999999996</v>
      </c>
      <c r="V629" s="87"/>
      <c r="W629" s="87"/>
      <c r="X629" s="87"/>
      <c r="Y629" s="87"/>
      <c r="Z629" s="87"/>
      <c r="AA629" s="87"/>
      <c r="AB629" s="87"/>
      <c r="AC629" s="88"/>
    </row>
    <row r="630" spans="1:29" ht="120" x14ac:dyDescent="0.25">
      <c r="A630" s="85" t="s">
        <v>2006</v>
      </c>
      <c r="B630" s="85" t="s">
        <v>2007</v>
      </c>
      <c r="C630" s="86">
        <v>44868</v>
      </c>
      <c r="D630" s="86">
        <v>44868</v>
      </c>
      <c r="E630" s="86">
        <v>45230</v>
      </c>
      <c r="F630" s="85">
        <v>12</v>
      </c>
      <c r="G630" s="85" t="s">
        <v>1978</v>
      </c>
      <c r="H630" s="85" t="s">
        <v>1906</v>
      </c>
      <c r="I630" s="85" t="s">
        <v>1979</v>
      </c>
      <c r="J630" s="83">
        <v>52220</v>
      </c>
      <c r="K630" s="83">
        <v>15986.82</v>
      </c>
      <c r="L630" s="87"/>
      <c r="M630" s="87"/>
      <c r="N630" s="87">
        <v>44387</v>
      </c>
      <c r="O630" s="87">
        <v>13588.79</v>
      </c>
      <c r="P630" s="87"/>
      <c r="Q630" s="87"/>
      <c r="R630" s="87"/>
      <c r="S630" s="87"/>
      <c r="T630" s="87">
        <v>7833</v>
      </c>
      <c r="U630" s="87">
        <v>2398.0300000000002</v>
      </c>
      <c r="V630" s="87"/>
      <c r="W630" s="87"/>
      <c r="X630" s="87"/>
      <c r="Y630" s="87"/>
      <c r="Z630" s="87"/>
      <c r="AA630" s="87"/>
      <c r="AB630" s="87"/>
      <c r="AC630" s="88"/>
    </row>
    <row r="631" spans="1:29" ht="190" x14ac:dyDescent="0.25">
      <c r="A631" s="85" t="s">
        <v>2008</v>
      </c>
      <c r="B631" s="85" t="s">
        <v>2009</v>
      </c>
      <c r="C631" s="86">
        <v>42404</v>
      </c>
      <c r="D631" s="86">
        <v>41948</v>
      </c>
      <c r="E631" s="86">
        <v>45291</v>
      </c>
      <c r="F631" s="85">
        <v>94</v>
      </c>
      <c r="G631" s="85" t="s">
        <v>111</v>
      </c>
      <c r="H631" s="85" t="s">
        <v>2010</v>
      </c>
      <c r="I631" s="85" t="s">
        <v>595</v>
      </c>
      <c r="J631" s="83">
        <v>5674760</v>
      </c>
      <c r="K631" s="83">
        <v>4266278.0199999996</v>
      </c>
      <c r="L631" s="87"/>
      <c r="M631" s="87"/>
      <c r="N631" s="87">
        <v>4823546</v>
      </c>
      <c r="O631" s="87">
        <v>3626336.34</v>
      </c>
      <c r="P631" s="87"/>
      <c r="Q631" s="87"/>
      <c r="R631" s="87"/>
      <c r="S631" s="87"/>
      <c r="T631" s="87">
        <v>851214</v>
      </c>
      <c r="U631" s="87">
        <v>639941.68000000005</v>
      </c>
      <c r="V631" s="87"/>
      <c r="W631" s="87"/>
      <c r="X631" s="87"/>
      <c r="Y631" s="87"/>
      <c r="Z631" s="87"/>
      <c r="AA631" s="87"/>
      <c r="AB631" s="87"/>
      <c r="AC631" s="88"/>
    </row>
    <row r="632" spans="1:29" ht="60" x14ac:dyDescent="0.25">
      <c r="A632" s="85" t="s">
        <v>2011</v>
      </c>
      <c r="B632" s="85" t="s">
        <v>2012</v>
      </c>
      <c r="C632" s="86">
        <v>42671</v>
      </c>
      <c r="D632" s="86">
        <v>42675</v>
      </c>
      <c r="E632" s="86">
        <v>45291</v>
      </c>
      <c r="F632" s="85">
        <v>86</v>
      </c>
      <c r="G632" s="85" t="s">
        <v>111</v>
      </c>
      <c r="H632" s="85" t="s">
        <v>2013</v>
      </c>
      <c r="I632" s="85" t="s">
        <v>595</v>
      </c>
      <c r="J632" s="83">
        <v>11874442.210000001</v>
      </c>
      <c r="K632" s="83">
        <v>8396813.0500000007</v>
      </c>
      <c r="L632" s="87"/>
      <c r="M632" s="87"/>
      <c r="N632" s="87">
        <v>10093275.869999999</v>
      </c>
      <c r="O632" s="87">
        <v>7137291.0999999996</v>
      </c>
      <c r="P632" s="87"/>
      <c r="Q632" s="87"/>
      <c r="R632" s="87"/>
      <c r="S632" s="87"/>
      <c r="T632" s="87">
        <v>1781166.34</v>
      </c>
      <c r="U632" s="87">
        <v>1259521.95</v>
      </c>
      <c r="V632" s="87"/>
      <c r="W632" s="87"/>
      <c r="X632" s="87"/>
      <c r="Y632" s="87"/>
      <c r="Z632" s="87"/>
      <c r="AA632" s="87"/>
      <c r="AB632" s="87"/>
      <c r="AC632" s="88"/>
    </row>
    <row r="633" spans="1:29" ht="100" x14ac:dyDescent="0.25">
      <c r="A633" s="85" t="s">
        <v>2014</v>
      </c>
      <c r="B633" s="85" t="s">
        <v>2015</v>
      </c>
      <c r="C633" s="86">
        <v>42761</v>
      </c>
      <c r="D633" s="86">
        <v>42761</v>
      </c>
      <c r="E633" s="86">
        <v>45291</v>
      </c>
      <c r="F633" s="85">
        <v>83</v>
      </c>
      <c r="G633" s="85" t="s">
        <v>2016</v>
      </c>
      <c r="H633" s="85" t="s">
        <v>2013</v>
      </c>
      <c r="I633" s="85" t="s">
        <v>1276</v>
      </c>
      <c r="J633" s="83">
        <v>188001</v>
      </c>
      <c r="K633" s="83">
        <v>161378.84</v>
      </c>
      <c r="L633" s="87"/>
      <c r="M633" s="87"/>
      <c r="N633" s="87">
        <v>159800.85</v>
      </c>
      <c r="O633" s="87">
        <v>137172.01</v>
      </c>
      <c r="P633" s="87"/>
      <c r="Q633" s="87"/>
      <c r="R633" s="87"/>
      <c r="S633" s="87"/>
      <c r="T633" s="87">
        <v>28200.15</v>
      </c>
      <c r="U633" s="87">
        <v>24206.83</v>
      </c>
      <c r="V633" s="87"/>
      <c r="W633" s="87"/>
      <c r="X633" s="87"/>
      <c r="Y633" s="87"/>
      <c r="Z633" s="87"/>
      <c r="AA633" s="87"/>
      <c r="AB633" s="87"/>
      <c r="AC633" s="88"/>
    </row>
    <row r="634" spans="1:29" ht="80" x14ac:dyDescent="0.25">
      <c r="A634" s="85" t="s">
        <v>2017</v>
      </c>
      <c r="B634" s="85" t="s">
        <v>2018</v>
      </c>
      <c r="C634" s="86">
        <v>42796</v>
      </c>
      <c r="D634" s="86">
        <v>42796</v>
      </c>
      <c r="E634" s="86">
        <v>45168</v>
      </c>
      <c r="F634" s="85">
        <v>77</v>
      </c>
      <c r="G634" s="85" t="s">
        <v>2019</v>
      </c>
      <c r="H634" s="85" t="s">
        <v>2013</v>
      </c>
      <c r="I634" s="85" t="s">
        <v>790</v>
      </c>
      <c r="J634" s="83">
        <v>84440</v>
      </c>
      <c r="K634" s="83">
        <v>68295.03</v>
      </c>
      <c r="L634" s="87"/>
      <c r="M634" s="87"/>
      <c r="N634" s="87">
        <v>71774</v>
      </c>
      <c r="O634" s="87">
        <v>58050.77</v>
      </c>
      <c r="P634" s="87"/>
      <c r="Q634" s="87"/>
      <c r="R634" s="87"/>
      <c r="S634" s="87"/>
      <c r="T634" s="87">
        <v>12666</v>
      </c>
      <c r="U634" s="87">
        <v>10244.26</v>
      </c>
      <c r="V634" s="87"/>
      <c r="W634" s="87"/>
      <c r="X634" s="87"/>
      <c r="Y634" s="87"/>
      <c r="Z634" s="87"/>
      <c r="AA634" s="87"/>
      <c r="AB634" s="87"/>
      <c r="AC634" s="88"/>
    </row>
    <row r="635" spans="1:29" ht="70" x14ac:dyDescent="0.25">
      <c r="A635" s="85" t="s">
        <v>2020</v>
      </c>
      <c r="B635" s="85" t="s">
        <v>2021</v>
      </c>
      <c r="C635" s="86">
        <v>42724</v>
      </c>
      <c r="D635" s="86">
        <v>42724</v>
      </c>
      <c r="E635" s="86">
        <v>45169</v>
      </c>
      <c r="F635" s="85">
        <v>80</v>
      </c>
      <c r="G635" s="85" t="s">
        <v>2022</v>
      </c>
      <c r="H635" s="85" t="s">
        <v>2013</v>
      </c>
      <c r="I635" s="85" t="s">
        <v>1019</v>
      </c>
      <c r="J635" s="83">
        <v>443058.5</v>
      </c>
      <c r="K635" s="83">
        <v>398752.65</v>
      </c>
      <c r="L635" s="87"/>
      <c r="M635" s="87"/>
      <c r="N635" s="87">
        <v>376599.72</v>
      </c>
      <c r="O635" s="87">
        <v>338939.75</v>
      </c>
      <c r="P635" s="87"/>
      <c r="Q635" s="87"/>
      <c r="R635" s="87"/>
      <c r="S635" s="87"/>
      <c r="T635" s="87">
        <v>66458.78</v>
      </c>
      <c r="U635" s="87">
        <v>59812.9</v>
      </c>
      <c r="V635" s="87"/>
      <c r="W635" s="87"/>
      <c r="X635" s="87"/>
      <c r="Y635" s="87"/>
      <c r="Z635" s="87"/>
      <c r="AA635" s="87"/>
      <c r="AB635" s="87"/>
      <c r="AC635" s="88"/>
    </row>
    <row r="636" spans="1:29" ht="40" x14ac:dyDescent="0.25">
      <c r="A636" s="85" t="s">
        <v>2023</v>
      </c>
      <c r="B636" s="85" t="s">
        <v>2024</v>
      </c>
      <c r="C636" s="86">
        <v>42845</v>
      </c>
      <c r="D636" s="86">
        <v>42845</v>
      </c>
      <c r="E636" s="86">
        <v>45169</v>
      </c>
      <c r="F636" s="85">
        <v>76</v>
      </c>
      <c r="G636" s="85" t="s">
        <v>2025</v>
      </c>
      <c r="H636" s="85" t="s">
        <v>2013</v>
      </c>
      <c r="I636" s="85" t="s">
        <v>961</v>
      </c>
      <c r="J636" s="83">
        <v>332562</v>
      </c>
      <c r="K636" s="83">
        <v>299305.8</v>
      </c>
      <c r="L636" s="87"/>
      <c r="M636" s="87"/>
      <c r="N636" s="87">
        <v>282677.7</v>
      </c>
      <c r="O636" s="87">
        <v>254409.93</v>
      </c>
      <c r="P636" s="87"/>
      <c r="Q636" s="87"/>
      <c r="R636" s="87"/>
      <c r="S636" s="87"/>
      <c r="T636" s="87">
        <v>49884.3</v>
      </c>
      <c r="U636" s="87">
        <v>44895.87</v>
      </c>
      <c r="V636" s="87"/>
      <c r="W636" s="87"/>
      <c r="X636" s="87"/>
      <c r="Y636" s="87"/>
      <c r="Z636" s="87"/>
      <c r="AA636" s="87"/>
      <c r="AB636" s="87"/>
      <c r="AC636" s="88"/>
    </row>
    <row r="637" spans="1:29" ht="140" x14ac:dyDescent="0.25">
      <c r="A637" s="85" t="s">
        <v>2026</v>
      </c>
      <c r="B637" s="85" t="s">
        <v>2027</v>
      </c>
      <c r="C637" s="86">
        <v>42802</v>
      </c>
      <c r="D637" s="86">
        <v>42802</v>
      </c>
      <c r="E637" s="86">
        <v>45291</v>
      </c>
      <c r="F637" s="85">
        <v>81</v>
      </c>
      <c r="G637" s="85" t="s">
        <v>2028</v>
      </c>
      <c r="H637" s="85" t="s">
        <v>2013</v>
      </c>
      <c r="I637" s="85" t="s">
        <v>794</v>
      </c>
      <c r="J637" s="83">
        <v>240223.74</v>
      </c>
      <c r="K637" s="83">
        <v>195699.62</v>
      </c>
      <c r="L637" s="87"/>
      <c r="M637" s="87"/>
      <c r="N637" s="87">
        <v>204190.17</v>
      </c>
      <c r="O637" s="87">
        <v>166344.68</v>
      </c>
      <c r="P637" s="87"/>
      <c r="Q637" s="87"/>
      <c r="R637" s="87"/>
      <c r="S637" s="87"/>
      <c r="T637" s="87">
        <v>36033.57</v>
      </c>
      <c r="U637" s="87">
        <v>29354.94</v>
      </c>
      <c r="V637" s="87"/>
      <c r="W637" s="87"/>
      <c r="X637" s="87"/>
      <c r="Y637" s="87"/>
      <c r="Z637" s="87"/>
      <c r="AA637" s="87"/>
      <c r="AB637" s="87"/>
      <c r="AC637" s="88"/>
    </row>
    <row r="638" spans="1:29" ht="150" x14ac:dyDescent="0.25">
      <c r="A638" s="85" t="s">
        <v>2029</v>
      </c>
      <c r="B638" s="85" t="s">
        <v>2030</v>
      </c>
      <c r="C638" s="86">
        <v>42814</v>
      </c>
      <c r="D638" s="86">
        <v>42814</v>
      </c>
      <c r="E638" s="86">
        <v>45291</v>
      </c>
      <c r="F638" s="85">
        <v>81</v>
      </c>
      <c r="G638" s="85" t="s">
        <v>2031</v>
      </c>
      <c r="H638" s="85" t="s">
        <v>2013</v>
      </c>
      <c r="I638" s="85" t="s">
        <v>950</v>
      </c>
      <c r="J638" s="83">
        <v>119982</v>
      </c>
      <c r="K638" s="83">
        <v>122538.8</v>
      </c>
      <c r="L638" s="87"/>
      <c r="M638" s="87"/>
      <c r="N638" s="87">
        <v>101984.7</v>
      </c>
      <c r="O638" s="87">
        <v>104157.98</v>
      </c>
      <c r="P638" s="87"/>
      <c r="Q638" s="87"/>
      <c r="R638" s="87"/>
      <c r="S638" s="87"/>
      <c r="T638" s="87">
        <v>17997.3</v>
      </c>
      <c r="U638" s="87">
        <v>18380.82</v>
      </c>
      <c r="V638" s="87"/>
      <c r="W638" s="87"/>
      <c r="X638" s="87"/>
      <c r="Y638" s="87"/>
      <c r="Z638" s="87"/>
      <c r="AA638" s="87"/>
      <c r="AB638" s="87"/>
      <c r="AC638" s="88"/>
    </row>
    <row r="639" spans="1:29" ht="80" x14ac:dyDescent="0.25">
      <c r="A639" s="85" t="s">
        <v>2032</v>
      </c>
      <c r="B639" s="85" t="s">
        <v>2033</v>
      </c>
      <c r="C639" s="86">
        <v>42844</v>
      </c>
      <c r="D639" s="86">
        <v>42844</v>
      </c>
      <c r="E639" s="86">
        <v>45291</v>
      </c>
      <c r="F639" s="85">
        <v>80</v>
      </c>
      <c r="G639" s="85" t="s">
        <v>1347</v>
      </c>
      <c r="H639" s="85" t="s">
        <v>2013</v>
      </c>
      <c r="I639" s="85" t="s">
        <v>779</v>
      </c>
      <c r="J639" s="83">
        <v>963376.42</v>
      </c>
      <c r="K639" s="83">
        <v>873557.77</v>
      </c>
      <c r="L639" s="87"/>
      <c r="M639" s="87"/>
      <c r="N639" s="87">
        <v>818869.96</v>
      </c>
      <c r="O639" s="87">
        <v>742524.11</v>
      </c>
      <c r="P639" s="87"/>
      <c r="Q639" s="87"/>
      <c r="R639" s="87"/>
      <c r="S639" s="87"/>
      <c r="T639" s="87">
        <v>144506.46</v>
      </c>
      <c r="U639" s="87">
        <v>131033.66</v>
      </c>
      <c r="V639" s="87"/>
      <c r="W639" s="87"/>
      <c r="X639" s="87"/>
      <c r="Y639" s="87"/>
      <c r="Z639" s="87"/>
      <c r="AA639" s="87"/>
      <c r="AB639" s="87"/>
      <c r="AC639" s="88"/>
    </row>
    <row r="640" spans="1:29" ht="220" x14ac:dyDescent="0.25">
      <c r="A640" s="85" t="s">
        <v>2034</v>
      </c>
      <c r="B640" s="85" t="s">
        <v>2035</v>
      </c>
      <c r="C640" s="86">
        <v>42822</v>
      </c>
      <c r="D640" s="86">
        <v>42822</v>
      </c>
      <c r="E640" s="86">
        <v>45291</v>
      </c>
      <c r="F640" s="85">
        <v>81</v>
      </c>
      <c r="G640" s="85" t="s">
        <v>2036</v>
      </c>
      <c r="H640" s="85" t="s">
        <v>2013</v>
      </c>
      <c r="I640" s="85" t="s">
        <v>936</v>
      </c>
      <c r="J640" s="83">
        <v>575240</v>
      </c>
      <c r="K640" s="83">
        <v>422736.24</v>
      </c>
      <c r="L640" s="87"/>
      <c r="M640" s="87"/>
      <c r="N640" s="87">
        <v>488954</v>
      </c>
      <c r="O640" s="87">
        <v>359325.81</v>
      </c>
      <c r="P640" s="87"/>
      <c r="Q640" s="87"/>
      <c r="R640" s="87"/>
      <c r="S640" s="87"/>
      <c r="T640" s="87">
        <v>86286</v>
      </c>
      <c r="U640" s="87">
        <v>63410.43</v>
      </c>
      <c r="V640" s="87"/>
      <c r="W640" s="87"/>
      <c r="X640" s="87"/>
      <c r="Y640" s="87"/>
      <c r="Z640" s="87"/>
      <c r="AA640" s="87"/>
      <c r="AB640" s="87"/>
      <c r="AC640" s="88"/>
    </row>
    <row r="641" spans="1:29" ht="160" x14ac:dyDescent="0.25">
      <c r="A641" s="85" t="s">
        <v>2037</v>
      </c>
      <c r="B641" s="85" t="s">
        <v>2038</v>
      </c>
      <c r="C641" s="86">
        <v>42811</v>
      </c>
      <c r="D641" s="86">
        <v>42811</v>
      </c>
      <c r="E641" s="86">
        <v>45291</v>
      </c>
      <c r="F641" s="85">
        <v>81</v>
      </c>
      <c r="G641" s="85" t="s">
        <v>2039</v>
      </c>
      <c r="H641" s="85" t="s">
        <v>2013</v>
      </c>
      <c r="I641" s="85" t="s">
        <v>909</v>
      </c>
      <c r="J641" s="83">
        <v>132257</v>
      </c>
      <c r="K641" s="83">
        <v>117135.85</v>
      </c>
      <c r="L641" s="87"/>
      <c r="M641" s="87"/>
      <c r="N641" s="87">
        <v>112418.45</v>
      </c>
      <c r="O641" s="87">
        <v>99565.49</v>
      </c>
      <c r="P641" s="87"/>
      <c r="Q641" s="87"/>
      <c r="R641" s="87"/>
      <c r="S641" s="87"/>
      <c r="T641" s="87">
        <v>19838.55</v>
      </c>
      <c r="U641" s="87">
        <v>17570.36</v>
      </c>
      <c r="V641" s="87"/>
      <c r="W641" s="87"/>
      <c r="X641" s="87"/>
      <c r="Y641" s="87"/>
      <c r="Z641" s="87"/>
      <c r="AA641" s="87"/>
      <c r="AB641" s="87"/>
      <c r="AC641" s="88"/>
    </row>
    <row r="642" spans="1:29" ht="90" x14ac:dyDescent="0.25">
      <c r="A642" s="85" t="s">
        <v>2040</v>
      </c>
      <c r="B642" s="85" t="s">
        <v>2041</v>
      </c>
      <c r="C642" s="86">
        <v>42797</v>
      </c>
      <c r="D642" s="86">
        <v>42797</v>
      </c>
      <c r="E642" s="86">
        <v>45291</v>
      </c>
      <c r="F642" s="85">
        <v>81</v>
      </c>
      <c r="G642" s="85" t="s">
        <v>2039</v>
      </c>
      <c r="H642" s="85" t="s">
        <v>2013</v>
      </c>
      <c r="I642" s="85" t="s">
        <v>909</v>
      </c>
      <c r="J642" s="83">
        <v>103038</v>
      </c>
      <c r="K642" s="83">
        <v>87022.57</v>
      </c>
      <c r="L642" s="87"/>
      <c r="M642" s="87"/>
      <c r="N642" s="87">
        <v>87582.3</v>
      </c>
      <c r="O642" s="87">
        <v>73969.19</v>
      </c>
      <c r="P642" s="87"/>
      <c r="Q642" s="87"/>
      <c r="R642" s="87"/>
      <c r="S642" s="87"/>
      <c r="T642" s="87">
        <v>15455.7</v>
      </c>
      <c r="U642" s="87">
        <v>13053.38</v>
      </c>
      <c r="V642" s="87"/>
      <c r="W642" s="87"/>
      <c r="X642" s="87"/>
      <c r="Y642" s="87"/>
      <c r="Z642" s="87"/>
      <c r="AA642" s="87"/>
      <c r="AB642" s="87"/>
      <c r="AC642" s="88"/>
    </row>
    <row r="643" spans="1:29" ht="150" x14ac:dyDescent="0.25">
      <c r="A643" s="85" t="s">
        <v>2042</v>
      </c>
      <c r="B643" s="85" t="s">
        <v>2043</v>
      </c>
      <c r="C643" s="86">
        <v>42793</v>
      </c>
      <c r="D643" s="86">
        <v>42793</v>
      </c>
      <c r="E643" s="86">
        <v>45291</v>
      </c>
      <c r="F643" s="85">
        <v>82</v>
      </c>
      <c r="G643" s="85" t="s">
        <v>2044</v>
      </c>
      <c r="H643" s="85" t="s">
        <v>2013</v>
      </c>
      <c r="I643" s="85" t="s">
        <v>909</v>
      </c>
      <c r="J643" s="83">
        <v>79771</v>
      </c>
      <c r="K643" s="83">
        <v>63874.7</v>
      </c>
      <c r="L643" s="87"/>
      <c r="M643" s="87"/>
      <c r="N643" s="87">
        <v>67805.350000000006</v>
      </c>
      <c r="O643" s="87">
        <v>54293.51</v>
      </c>
      <c r="P643" s="87"/>
      <c r="Q643" s="87"/>
      <c r="R643" s="87"/>
      <c r="S643" s="87"/>
      <c r="T643" s="87">
        <v>11965.65</v>
      </c>
      <c r="U643" s="87">
        <v>9581.19</v>
      </c>
      <c r="V643" s="87"/>
      <c r="W643" s="87"/>
      <c r="X643" s="87"/>
      <c r="Y643" s="87"/>
      <c r="Z643" s="87"/>
      <c r="AA643" s="87"/>
      <c r="AB643" s="87"/>
      <c r="AC643" s="88"/>
    </row>
    <row r="644" spans="1:29" ht="40" x14ac:dyDescent="0.25">
      <c r="A644" s="85" t="s">
        <v>2045</v>
      </c>
      <c r="B644" s="85" t="s">
        <v>2046</v>
      </c>
      <c r="C644" s="86">
        <v>42858</v>
      </c>
      <c r="D644" s="86">
        <v>42858</v>
      </c>
      <c r="E644" s="86">
        <v>45170</v>
      </c>
      <c r="F644" s="85">
        <v>75</v>
      </c>
      <c r="G644" s="85" t="s">
        <v>2047</v>
      </c>
      <c r="H644" s="85" t="s">
        <v>2013</v>
      </c>
      <c r="I644" s="85" t="s">
        <v>928</v>
      </c>
      <c r="J644" s="83">
        <v>53231</v>
      </c>
      <c r="K644" s="83">
        <v>47907.91</v>
      </c>
      <c r="L644" s="87"/>
      <c r="M644" s="87"/>
      <c r="N644" s="87">
        <v>45246.35</v>
      </c>
      <c r="O644" s="87">
        <v>40721.72</v>
      </c>
      <c r="P644" s="87"/>
      <c r="Q644" s="87"/>
      <c r="R644" s="87"/>
      <c r="S644" s="87"/>
      <c r="T644" s="87">
        <v>7984.65</v>
      </c>
      <c r="U644" s="87">
        <v>7186.19</v>
      </c>
      <c r="V644" s="87"/>
      <c r="W644" s="87"/>
      <c r="X644" s="87"/>
      <c r="Y644" s="87"/>
      <c r="Z644" s="87"/>
      <c r="AA644" s="87"/>
      <c r="AB644" s="87"/>
      <c r="AC644" s="88"/>
    </row>
    <row r="645" spans="1:29" ht="130" x14ac:dyDescent="0.25">
      <c r="A645" s="85" t="s">
        <v>2048</v>
      </c>
      <c r="B645" s="85" t="s">
        <v>2049</v>
      </c>
      <c r="C645" s="86">
        <v>42844</v>
      </c>
      <c r="D645" s="86">
        <v>42844</v>
      </c>
      <c r="E645" s="86">
        <v>45291</v>
      </c>
      <c r="F645" s="85">
        <v>80</v>
      </c>
      <c r="G645" s="85" t="s">
        <v>2050</v>
      </c>
      <c r="H645" s="85" t="s">
        <v>2013</v>
      </c>
      <c r="I645" s="85" t="s">
        <v>1303</v>
      </c>
      <c r="J645" s="83">
        <v>335994</v>
      </c>
      <c r="K645" s="83">
        <v>302394.59999999998</v>
      </c>
      <c r="L645" s="87"/>
      <c r="M645" s="87"/>
      <c r="N645" s="87">
        <v>285594.90000000002</v>
      </c>
      <c r="O645" s="87">
        <v>257035.41</v>
      </c>
      <c r="P645" s="87"/>
      <c r="Q645" s="87"/>
      <c r="R645" s="87"/>
      <c r="S645" s="87"/>
      <c r="T645" s="87">
        <v>50399.1</v>
      </c>
      <c r="U645" s="87">
        <v>45359.19</v>
      </c>
      <c r="V645" s="87"/>
      <c r="W645" s="87"/>
      <c r="X645" s="87"/>
      <c r="Y645" s="87"/>
      <c r="Z645" s="87"/>
      <c r="AA645" s="87"/>
      <c r="AB645" s="87"/>
      <c r="AC645" s="88"/>
    </row>
    <row r="646" spans="1:29" ht="60" x14ac:dyDescent="0.25">
      <c r="A646" s="85" t="s">
        <v>2051</v>
      </c>
      <c r="B646" s="85" t="s">
        <v>2052</v>
      </c>
      <c r="C646" s="86">
        <v>42823</v>
      </c>
      <c r="D646" s="86">
        <v>42823</v>
      </c>
      <c r="E646" s="86">
        <v>45291</v>
      </c>
      <c r="F646" s="85">
        <v>81</v>
      </c>
      <c r="G646" s="85" t="s">
        <v>2053</v>
      </c>
      <c r="H646" s="85" t="s">
        <v>2013</v>
      </c>
      <c r="I646" s="85" t="s">
        <v>1112</v>
      </c>
      <c r="J646" s="83">
        <v>114896</v>
      </c>
      <c r="K646" s="83">
        <v>107080.59</v>
      </c>
      <c r="L646" s="87"/>
      <c r="M646" s="87"/>
      <c r="N646" s="87">
        <v>97661.6</v>
      </c>
      <c r="O646" s="87">
        <v>91018.51</v>
      </c>
      <c r="P646" s="87"/>
      <c r="Q646" s="87"/>
      <c r="R646" s="87"/>
      <c r="S646" s="87"/>
      <c r="T646" s="87">
        <v>17234.400000000001</v>
      </c>
      <c r="U646" s="87">
        <v>16062.08</v>
      </c>
      <c r="V646" s="87"/>
      <c r="W646" s="87"/>
      <c r="X646" s="87"/>
      <c r="Y646" s="87"/>
      <c r="Z646" s="87"/>
      <c r="AA646" s="87"/>
      <c r="AB646" s="87"/>
      <c r="AC646" s="88"/>
    </row>
    <row r="647" spans="1:29" ht="409.5" x14ac:dyDescent="0.25">
      <c r="A647" s="85" t="s">
        <v>2054</v>
      </c>
      <c r="B647" s="85" t="s">
        <v>2055</v>
      </c>
      <c r="C647" s="86">
        <v>42821</v>
      </c>
      <c r="D647" s="86">
        <v>42821</v>
      </c>
      <c r="E647" s="86">
        <v>45107</v>
      </c>
      <c r="F647" s="85">
        <v>75</v>
      </c>
      <c r="G647" s="85" t="s">
        <v>2056</v>
      </c>
      <c r="H647" s="85" t="s">
        <v>2013</v>
      </c>
      <c r="I647" s="85" t="s">
        <v>2057</v>
      </c>
      <c r="J647" s="83">
        <v>165929.85</v>
      </c>
      <c r="K647" s="83">
        <v>149336.85999999999</v>
      </c>
      <c r="L647" s="87"/>
      <c r="M647" s="87"/>
      <c r="N647" s="87">
        <v>141040.37</v>
      </c>
      <c r="O647" s="87">
        <v>126936.33</v>
      </c>
      <c r="P647" s="87"/>
      <c r="Q647" s="87"/>
      <c r="R647" s="87"/>
      <c r="S647" s="87"/>
      <c r="T647" s="87">
        <v>24889.48</v>
      </c>
      <c r="U647" s="87">
        <v>22400.53</v>
      </c>
      <c r="V647" s="87"/>
      <c r="W647" s="87"/>
      <c r="X647" s="87"/>
      <c r="Y647" s="87"/>
      <c r="Z647" s="87"/>
      <c r="AA647" s="87"/>
      <c r="AB647" s="87"/>
      <c r="AC647" s="88"/>
    </row>
    <row r="648" spans="1:29" ht="330" x14ac:dyDescent="0.25">
      <c r="A648" s="85" t="s">
        <v>2058</v>
      </c>
      <c r="B648" s="85" t="s">
        <v>2059</v>
      </c>
      <c r="C648" s="86">
        <v>42838</v>
      </c>
      <c r="D648" s="86">
        <v>42838</v>
      </c>
      <c r="E648" s="86">
        <v>45291</v>
      </c>
      <c r="F648" s="85">
        <v>80</v>
      </c>
      <c r="G648" s="85" t="s">
        <v>2609</v>
      </c>
      <c r="H648" s="85" t="s">
        <v>2013</v>
      </c>
      <c r="I648" s="85" t="s">
        <v>1112</v>
      </c>
      <c r="J648" s="83">
        <v>119209</v>
      </c>
      <c r="K648" s="83">
        <v>107288.11</v>
      </c>
      <c r="L648" s="87"/>
      <c r="M648" s="87"/>
      <c r="N648" s="87">
        <v>101327.65</v>
      </c>
      <c r="O648" s="87">
        <v>91194.89</v>
      </c>
      <c r="P648" s="87"/>
      <c r="Q648" s="87"/>
      <c r="R648" s="87"/>
      <c r="S648" s="87"/>
      <c r="T648" s="87">
        <v>17881.349999999999</v>
      </c>
      <c r="U648" s="87">
        <v>16093.22</v>
      </c>
      <c r="V648" s="87"/>
      <c r="W648" s="87"/>
      <c r="X648" s="87"/>
      <c r="Y648" s="87"/>
      <c r="Z648" s="87"/>
      <c r="AA648" s="87"/>
      <c r="AB648" s="87"/>
      <c r="AC648" s="88"/>
    </row>
    <row r="649" spans="1:29" ht="80" x14ac:dyDescent="0.25">
      <c r="A649" s="85" t="s">
        <v>2060</v>
      </c>
      <c r="B649" s="85" t="s">
        <v>2061</v>
      </c>
      <c r="C649" s="86">
        <v>42870</v>
      </c>
      <c r="D649" s="86">
        <v>42870</v>
      </c>
      <c r="E649" s="86">
        <v>45291</v>
      </c>
      <c r="F649" s="85">
        <v>80</v>
      </c>
      <c r="G649" s="85" t="s">
        <v>2062</v>
      </c>
      <c r="H649" s="85" t="s">
        <v>2013</v>
      </c>
      <c r="I649" s="85" t="s">
        <v>1112</v>
      </c>
      <c r="J649" s="83">
        <v>161619</v>
      </c>
      <c r="K649" s="83">
        <v>142762.03</v>
      </c>
      <c r="L649" s="87"/>
      <c r="M649" s="87"/>
      <c r="N649" s="87">
        <v>137376.15</v>
      </c>
      <c r="O649" s="87">
        <v>121347.74</v>
      </c>
      <c r="P649" s="87"/>
      <c r="Q649" s="87"/>
      <c r="R649" s="87"/>
      <c r="S649" s="87"/>
      <c r="T649" s="87">
        <v>24242.85</v>
      </c>
      <c r="U649" s="87">
        <v>21414.29</v>
      </c>
      <c r="V649" s="87"/>
      <c r="W649" s="87"/>
      <c r="X649" s="87"/>
      <c r="Y649" s="87"/>
      <c r="Z649" s="87"/>
      <c r="AA649" s="87"/>
      <c r="AB649" s="87"/>
      <c r="AC649" s="88"/>
    </row>
    <row r="650" spans="1:29" ht="250" x14ac:dyDescent="0.25">
      <c r="A650" s="85" t="s">
        <v>2063</v>
      </c>
      <c r="B650" s="85" t="s">
        <v>2064</v>
      </c>
      <c r="C650" s="86">
        <v>42846</v>
      </c>
      <c r="D650" s="86">
        <v>42846</v>
      </c>
      <c r="E650" s="86">
        <v>45280</v>
      </c>
      <c r="F650" s="85">
        <v>80</v>
      </c>
      <c r="G650" s="85" t="s">
        <v>2065</v>
      </c>
      <c r="H650" s="85" t="s">
        <v>2013</v>
      </c>
      <c r="I650" s="85" t="s">
        <v>1547</v>
      </c>
      <c r="J650" s="83">
        <v>276666.01</v>
      </c>
      <c r="K650" s="83">
        <v>248999.41</v>
      </c>
      <c r="L650" s="87"/>
      <c r="M650" s="87"/>
      <c r="N650" s="87">
        <v>235166.11</v>
      </c>
      <c r="O650" s="87">
        <v>211649.5</v>
      </c>
      <c r="P650" s="87"/>
      <c r="Q650" s="87"/>
      <c r="R650" s="87"/>
      <c r="S650" s="87"/>
      <c r="T650" s="87">
        <v>41499.9</v>
      </c>
      <c r="U650" s="87">
        <v>37349.910000000003</v>
      </c>
      <c r="V650" s="87"/>
      <c r="W650" s="87"/>
      <c r="X650" s="87"/>
      <c r="Y650" s="87"/>
      <c r="Z650" s="87"/>
      <c r="AA650" s="87"/>
      <c r="AB650" s="87"/>
      <c r="AC650" s="88"/>
    </row>
    <row r="651" spans="1:29" ht="70" x14ac:dyDescent="0.25">
      <c r="A651" s="85" t="s">
        <v>2066</v>
      </c>
      <c r="B651" s="85" t="s">
        <v>2067</v>
      </c>
      <c r="C651" s="86">
        <v>42880</v>
      </c>
      <c r="D651" s="86">
        <v>42880</v>
      </c>
      <c r="E651" s="86">
        <v>45199</v>
      </c>
      <c r="F651" s="85">
        <v>76</v>
      </c>
      <c r="G651" s="85" t="s">
        <v>1331</v>
      </c>
      <c r="H651" s="85" t="s">
        <v>2013</v>
      </c>
      <c r="I651" s="85" t="s">
        <v>2610</v>
      </c>
      <c r="J651" s="83">
        <v>374543</v>
      </c>
      <c r="K651" s="83">
        <v>337088.71</v>
      </c>
      <c r="L651" s="87"/>
      <c r="M651" s="87"/>
      <c r="N651" s="87">
        <v>318361.55</v>
      </c>
      <c r="O651" s="87">
        <v>286525.40000000002</v>
      </c>
      <c r="P651" s="87"/>
      <c r="Q651" s="87"/>
      <c r="R651" s="87"/>
      <c r="S651" s="87"/>
      <c r="T651" s="87">
        <v>56181.45</v>
      </c>
      <c r="U651" s="87">
        <v>50563.31</v>
      </c>
      <c r="V651" s="87"/>
      <c r="W651" s="87"/>
      <c r="X651" s="87"/>
      <c r="Y651" s="87"/>
      <c r="Z651" s="87"/>
      <c r="AA651" s="87"/>
      <c r="AB651" s="87"/>
      <c r="AC651" s="88"/>
    </row>
    <row r="652" spans="1:29" ht="409.5" x14ac:dyDescent="0.25">
      <c r="A652" s="85" t="s">
        <v>2068</v>
      </c>
      <c r="B652" s="85" t="s">
        <v>2069</v>
      </c>
      <c r="C652" s="86">
        <v>42849</v>
      </c>
      <c r="D652" s="86">
        <v>42849</v>
      </c>
      <c r="E652" s="86">
        <v>45291</v>
      </c>
      <c r="F652" s="85">
        <v>80</v>
      </c>
      <c r="G652" s="85" t="s">
        <v>2070</v>
      </c>
      <c r="H652" s="85" t="s">
        <v>2013</v>
      </c>
      <c r="I652" s="85" t="s">
        <v>986</v>
      </c>
      <c r="J652" s="83">
        <v>647517</v>
      </c>
      <c r="K652" s="83">
        <v>490464.35</v>
      </c>
      <c r="L652" s="87"/>
      <c r="M652" s="87"/>
      <c r="N652" s="87">
        <v>550389.44999999995</v>
      </c>
      <c r="O652" s="87">
        <v>416894.69</v>
      </c>
      <c r="P652" s="87"/>
      <c r="Q652" s="87"/>
      <c r="R652" s="87"/>
      <c r="S652" s="87"/>
      <c r="T652" s="87">
        <v>97127.55</v>
      </c>
      <c r="U652" s="87">
        <v>73569.66</v>
      </c>
      <c r="V652" s="87"/>
      <c r="W652" s="87"/>
      <c r="X652" s="87"/>
      <c r="Y652" s="87"/>
      <c r="Z652" s="87"/>
      <c r="AA652" s="87"/>
      <c r="AB652" s="87"/>
      <c r="AC652" s="88"/>
    </row>
    <row r="653" spans="1:29" ht="100" x14ac:dyDescent="0.25">
      <c r="A653" s="85" t="s">
        <v>2072</v>
      </c>
      <c r="B653" s="85" t="s">
        <v>2073</v>
      </c>
      <c r="C653" s="86">
        <v>42927</v>
      </c>
      <c r="D653" s="86">
        <v>42927</v>
      </c>
      <c r="E653" s="86">
        <v>45291</v>
      </c>
      <c r="F653" s="85">
        <v>77</v>
      </c>
      <c r="G653" s="85" t="s">
        <v>2074</v>
      </c>
      <c r="H653" s="85" t="s">
        <v>2013</v>
      </c>
      <c r="I653" s="85" t="s">
        <v>1069</v>
      </c>
      <c r="J653" s="83">
        <v>139504</v>
      </c>
      <c r="K653" s="83">
        <v>125553.60000000001</v>
      </c>
      <c r="L653" s="87"/>
      <c r="M653" s="87"/>
      <c r="N653" s="87">
        <v>118578.4</v>
      </c>
      <c r="O653" s="87">
        <v>106720.56</v>
      </c>
      <c r="P653" s="87"/>
      <c r="Q653" s="87"/>
      <c r="R653" s="87"/>
      <c r="S653" s="87"/>
      <c r="T653" s="87">
        <v>20925.599999999999</v>
      </c>
      <c r="U653" s="87">
        <v>18833.04</v>
      </c>
      <c r="V653" s="87"/>
      <c r="W653" s="87"/>
      <c r="X653" s="87"/>
      <c r="Y653" s="87"/>
      <c r="Z653" s="87"/>
      <c r="AA653" s="87"/>
      <c r="AB653" s="87"/>
      <c r="AC653" s="88"/>
    </row>
    <row r="654" spans="1:29" ht="409.5" x14ac:dyDescent="0.25">
      <c r="A654" s="85" t="s">
        <v>2075</v>
      </c>
      <c r="B654" s="85" t="s">
        <v>2076</v>
      </c>
      <c r="C654" s="86">
        <v>42843</v>
      </c>
      <c r="D654" s="86">
        <v>42843</v>
      </c>
      <c r="E654" s="86">
        <v>45277</v>
      </c>
      <c r="F654" s="85">
        <v>80</v>
      </c>
      <c r="G654" s="85" t="s">
        <v>2077</v>
      </c>
      <c r="H654" s="85" t="s">
        <v>2013</v>
      </c>
      <c r="I654" s="85" t="s">
        <v>937</v>
      </c>
      <c r="J654" s="83">
        <v>610253.59</v>
      </c>
      <c r="K654" s="83">
        <v>549228.24</v>
      </c>
      <c r="L654" s="87"/>
      <c r="M654" s="87"/>
      <c r="N654" s="87">
        <v>518715.55</v>
      </c>
      <c r="O654" s="87">
        <v>466844</v>
      </c>
      <c r="P654" s="87"/>
      <c r="Q654" s="87"/>
      <c r="R654" s="87"/>
      <c r="S654" s="87"/>
      <c r="T654" s="87">
        <v>91538.04</v>
      </c>
      <c r="U654" s="87">
        <v>82384.240000000005</v>
      </c>
      <c r="V654" s="87"/>
      <c r="W654" s="87"/>
      <c r="X654" s="87"/>
      <c r="Y654" s="87"/>
      <c r="Z654" s="87"/>
      <c r="AA654" s="87"/>
      <c r="AB654" s="87"/>
      <c r="AC654" s="88"/>
    </row>
    <row r="655" spans="1:29" ht="90" x14ac:dyDescent="0.25">
      <c r="A655" s="85" t="s">
        <v>2078</v>
      </c>
      <c r="B655" s="85" t="s">
        <v>2079</v>
      </c>
      <c r="C655" s="86">
        <v>42838</v>
      </c>
      <c r="D655" s="86">
        <v>42838</v>
      </c>
      <c r="E655" s="86">
        <v>45291</v>
      </c>
      <c r="F655" s="85">
        <v>80</v>
      </c>
      <c r="G655" s="85" t="s">
        <v>2080</v>
      </c>
      <c r="H655" s="85" t="s">
        <v>2013</v>
      </c>
      <c r="I655" s="85" t="s">
        <v>923</v>
      </c>
      <c r="J655" s="83">
        <v>748837.66</v>
      </c>
      <c r="K655" s="83">
        <v>637895.85</v>
      </c>
      <c r="L655" s="87"/>
      <c r="M655" s="87"/>
      <c r="N655" s="87">
        <v>636512.01</v>
      </c>
      <c r="O655" s="87">
        <v>542211.46</v>
      </c>
      <c r="P655" s="87"/>
      <c r="Q655" s="87"/>
      <c r="R655" s="87"/>
      <c r="S655" s="87"/>
      <c r="T655" s="87">
        <v>112325.65</v>
      </c>
      <c r="U655" s="87">
        <v>95684.39</v>
      </c>
      <c r="V655" s="87"/>
      <c r="W655" s="87"/>
      <c r="X655" s="87"/>
      <c r="Y655" s="87"/>
      <c r="Z655" s="87"/>
      <c r="AA655" s="87"/>
      <c r="AB655" s="87"/>
      <c r="AC655" s="88"/>
    </row>
    <row r="656" spans="1:29" ht="70" x14ac:dyDescent="0.25">
      <c r="A656" s="85" t="s">
        <v>2081</v>
      </c>
      <c r="B656" s="85" t="s">
        <v>2082</v>
      </c>
      <c r="C656" s="86">
        <v>42808</v>
      </c>
      <c r="D656" s="86">
        <v>42808</v>
      </c>
      <c r="E656" s="86">
        <v>45291</v>
      </c>
      <c r="F656" s="85">
        <v>81</v>
      </c>
      <c r="G656" s="85" t="s">
        <v>2083</v>
      </c>
      <c r="H656" s="85" t="s">
        <v>2013</v>
      </c>
      <c r="I656" s="85" t="s">
        <v>2084</v>
      </c>
      <c r="J656" s="83">
        <v>329143</v>
      </c>
      <c r="K656" s="83">
        <v>281648.23</v>
      </c>
      <c r="L656" s="87"/>
      <c r="M656" s="87"/>
      <c r="N656" s="87">
        <v>279771.55</v>
      </c>
      <c r="O656" s="87">
        <v>239400.99</v>
      </c>
      <c r="P656" s="87"/>
      <c r="Q656" s="87"/>
      <c r="R656" s="87"/>
      <c r="S656" s="87"/>
      <c r="T656" s="87">
        <v>49371.45</v>
      </c>
      <c r="U656" s="87">
        <v>42247.24</v>
      </c>
      <c r="V656" s="87"/>
      <c r="W656" s="87"/>
      <c r="X656" s="87"/>
      <c r="Y656" s="87"/>
      <c r="Z656" s="87"/>
      <c r="AA656" s="87"/>
      <c r="AB656" s="87"/>
      <c r="AC656" s="88"/>
    </row>
    <row r="657" spans="1:29" ht="80" x14ac:dyDescent="0.25">
      <c r="A657" s="85" t="s">
        <v>2085</v>
      </c>
      <c r="B657" s="85" t="s">
        <v>2086</v>
      </c>
      <c r="C657" s="86">
        <v>42872</v>
      </c>
      <c r="D657" s="86">
        <v>42872</v>
      </c>
      <c r="E657" s="86">
        <v>45289</v>
      </c>
      <c r="F657" s="85">
        <v>80</v>
      </c>
      <c r="G657" s="85" t="s">
        <v>2087</v>
      </c>
      <c r="H657" s="85" t="s">
        <v>2013</v>
      </c>
      <c r="I657" s="85" t="s">
        <v>2088</v>
      </c>
      <c r="J657" s="83">
        <v>490827</v>
      </c>
      <c r="K657" s="83">
        <v>441744.31</v>
      </c>
      <c r="L657" s="87"/>
      <c r="M657" s="87"/>
      <c r="N657" s="87">
        <v>417202.95</v>
      </c>
      <c r="O657" s="87">
        <v>375482.66</v>
      </c>
      <c r="P657" s="87"/>
      <c r="Q657" s="87"/>
      <c r="R657" s="87"/>
      <c r="S657" s="87"/>
      <c r="T657" s="87">
        <v>73624.05</v>
      </c>
      <c r="U657" s="87">
        <v>66261.649999999994</v>
      </c>
      <c r="V657" s="87"/>
      <c r="W657" s="87"/>
      <c r="X657" s="87"/>
      <c r="Y657" s="87"/>
      <c r="Z657" s="87"/>
      <c r="AA657" s="87"/>
      <c r="AB657" s="87"/>
      <c r="AC657" s="88"/>
    </row>
    <row r="658" spans="1:29" ht="70" x14ac:dyDescent="0.25">
      <c r="A658" s="85" t="s">
        <v>2089</v>
      </c>
      <c r="B658" s="85" t="s">
        <v>2090</v>
      </c>
      <c r="C658" s="86">
        <v>42787</v>
      </c>
      <c r="D658" s="86">
        <v>42787</v>
      </c>
      <c r="E658" s="86">
        <v>45280</v>
      </c>
      <c r="F658" s="85">
        <v>82</v>
      </c>
      <c r="G658" s="85" t="s">
        <v>2091</v>
      </c>
      <c r="H658" s="85" t="s">
        <v>2013</v>
      </c>
      <c r="I658" s="85" t="s">
        <v>1594</v>
      </c>
      <c r="J658" s="83">
        <v>178942</v>
      </c>
      <c r="K658" s="83">
        <v>161003.79999999999</v>
      </c>
      <c r="L658" s="87"/>
      <c r="M658" s="87"/>
      <c r="N658" s="87">
        <v>152100.70000000001</v>
      </c>
      <c r="O658" s="87">
        <v>136853.23000000001</v>
      </c>
      <c r="P658" s="87"/>
      <c r="Q658" s="87"/>
      <c r="R658" s="87"/>
      <c r="S658" s="87"/>
      <c r="T658" s="87">
        <v>26841.3</v>
      </c>
      <c r="U658" s="87">
        <v>24150.57</v>
      </c>
      <c r="V658" s="87"/>
      <c r="W658" s="87"/>
      <c r="X658" s="87"/>
      <c r="Y658" s="87"/>
      <c r="Z658" s="87"/>
      <c r="AA658" s="87"/>
      <c r="AB658" s="87"/>
      <c r="AC658" s="88"/>
    </row>
    <row r="659" spans="1:29" ht="140" x14ac:dyDescent="0.25">
      <c r="A659" s="85" t="s">
        <v>2092</v>
      </c>
      <c r="B659" s="85" t="s">
        <v>2093</v>
      </c>
      <c r="C659" s="86">
        <v>42809</v>
      </c>
      <c r="D659" s="86">
        <v>42809</v>
      </c>
      <c r="E659" s="86">
        <v>45291</v>
      </c>
      <c r="F659" s="85">
        <v>81</v>
      </c>
      <c r="G659" s="85" t="s">
        <v>2094</v>
      </c>
      <c r="H659" s="85" t="s">
        <v>2013</v>
      </c>
      <c r="I659" s="85" t="s">
        <v>1029</v>
      </c>
      <c r="J659" s="83">
        <v>179462</v>
      </c>
      <c r="K659" s="83">
        <v>161515.79999999999</v>
      </c>
      <c r="L659" s="87"/>
      <c r="M659" s="87"/>
      <c r="N659" s="87">
        <v>152542.70000000001</v>
      </c>
      <c r="O659" s="87">
        <v>137288.43</v>
      </c>
      <c r="P659" s="87"/>
      <c r="Q659" s="87"/>
      <c r="R659" s="87"/>
      <c r="S659" s="87"/>
      <c r="T659" s="87">
        <v>26919.3</v>
      </c>
      <c r="U659" s="87">
        <v>24227.37</v>
      </c>
      <c r="V659" s="87"/>
      <c r="W659" s="87"/>
      <c r="X659" s="87"/>
      <c r="Y659" s="87"/>
      <c r="Z659" s="87"/>
      <c r="AA659" s="87"/>
      <c r="AB659" s="87"/>
      <c r="AC659" s="88"/>
    </row>
    <row r="660" spans="1:29" ht="90" x14ac:dyDescent="0.25">
      <c r="A660" s="85" t="s">
        <v>2095</v>
      </c>
      <c r="B660" s="85" t="s">
        <v>2096</v>
      </c>
      <c r="C660" s="86">
        <v>42858</v>
      </c>
      <c r="D660" s="86">
        <v>42858</v>
      </c>
      <c r="E660" s="86">
        <v>45291</v>
      </c>
      <c r="F660" s="85">
        <v>79</v>
      </c>
      <c r="G660" s="85" t="s">
        <v>2097</v>
      </c>
      <c r="H660" s="85" t="s">
        <v>2013</v>
      </c>
      <c r="I660" s="85" t="s">
        <v>1029</v>
      </c>
      <c r="J660" s="83">
        <v>187373</v>
      </c>
      <c r="K660" s="83">
        <v>198635.71</v>
      </c>
      <c r="L660" s="87"/>
      <c r="M660" s="87"/>
      <c r="N660" s="87">
        <v>159267.04999999999</v>
      </c>
      <c r="O660" s="87">
        <v>168840.35</v>
      </c>
      <c r="P660" s="87"/>
      <c r="Q660" s="87"/>
      <c r="R660" s="87"/>
      <c r="S660" s="87"/>
      <c r="T660" s="87">
        <v>28105.95</v>
      </c>
      <c r="U660" s="87">
        <v>29795.360000000001</v>
      </c>
      <c r="V660" s="87"/>
      <c r="W660" s="87"/>
      <c r="X660" s="87"/>
      <c r="Y660" s="87"/>
      <c r="Z660" s="87"/>
      <c r="AA660" s="87"/>
      <c r="AB660" s="87"/>
      <c r="AC660" s="88"/>
    </row>
    <row r="661" spans="1:29" ht="50" x14ac:dyDescent="0.25">
      <c r="A661" s="85" t="s">
        <v>2098</v>
      </c>
      <c r="B661" s="85" t="s">
        <v>2099</v>
      </c>
      <c r="C661" s="86">
        <v>42891</v>
      </c>
      <c r="D661" s="86">
        <v>42891</v>
      </c>
      <c r="E661" s="86">
        <v>45291</v>
      </c>
      <c r="F661" s="85">
        <v>78</v>
      </c>
      <c r="G661" s="85" t="s">
        <v>2100</v>
      </c>
      <c r="H661" s="85" t="s">
        <v>2013</v>
      </c>
      <c r="I661" s="85" t="s">
        <v>925</v>
      </c>
      <c r="J661" s="83">
        <v>111137</v>
      </c>
      <c r="K661" s="83">
        <v>75978.19</v>
      </c>
      <c r="L661" s="87"/>
      <c r="M661" s="87"/>
      <c r="N661" s="87">
        <v>94466.45</v>
      </c>
      <c r="O661" s="87">
        <v>64581.47</v>
      </c>
      <c r="P661" s="87"/>
      <c r="Q661" s="87"/>
      <c r="R661" s="87"/>
      <c r="S661" s="87"/>
      <c r="T661" s="87">
        <v>16670.55</v>
      </c>
      <c r="U661" s="87">
        <v>11396.72</v>
      </c>
      <c r="V661" s="87"/>
      <c r="W661" s="87"/>
      <c r="X661" s="87"/>
      <c r="Y661" s="87"/>
      <c r="Z661" s="87"/>
      <c r="AA661" s="87"/>
      <c r="AB661" s="87"/>
      <c r="AC661" s="88"/>
    </row>
    <row r="662" spans="1:29" ht="60" x14ac:dyDescent="0.25">
      <c r="A662" s="85" t="s">
        <v>2101</v>
      </c>
      <c r="B662" s="85" t="s">
        <v>2102</v>
      </c>
      <c r="C662" s="86">
        <v>42846</v>
      </c>
      <c r="D662" s="86">
        <v>42846</v>
      </c>
      <c r="E662" s="86">
        <v>45260</v>
      </c>
      <c r="F662" s="85">
        <v>79</v>
      </c>
      <c r="G662" s="85" t="s">
        <v>2103</v>
      </c>
      <c r="H662" s="85" t="s">
        <v>2013</v>
      </c>
      <c r="I662" s="85" t="s">
        <v>905</v>
      </c>
      <c r="J662" s="83">
        <v>408759.94</v>
      </c>
      <c r="K662" s="83">
        <v>368502.04</v>
      </c>
      <c r="L662" s="87"/>
      <c r="M662" s="87"/>
      <c r="N662" s="87">
        <v>347445.94</v>
      </c>
      <c r="O662" s="87">
        <v>313226.75</v>
      </c>
      <c r="P662" s="87"/>
      <c r="Q662" s="87"/>
      <c r="R662" s="87"/>
      <c r="S662" s="87"/>
      <c r="T662" s="87">
        <v>61314</v>
      </c>
      <c r="U662" s="87">
        <v>55275.29</v>
      </c>
      <c r="V662" s="87"/>
      <c r="W662" s="87"/>
      <c r="X662" s="87"/>
      <c r="Y662" s="87"/>
      <c r="Z662" s="87"/>
      <c r="AA662" s="87"/>
      <c r="AB662" s="87"/>
      <c r="AC662" s="88"/>
    </row>
    <row r="663" spans="1:29" ht="90" x14ac:dyDescent="0.25">
      <c r="A663" s="85" t="s">
        <v>2104</v>
      </c>
      <c r="B663" s="85" t="s">
        <v>2105</v>
      </c>
      <c r="C663" s="86">
        <v>42818</v>
      </c>
      <c r="D663" s="86">
        <v>42818</v>
      </c>
      <c r="E663" s="86">
        <v>45291</v>
      </c>
      <c r="F663" s="85">
        <v>81</v>
      </c>
      <c r="G663" s="85" t="s">
        <v>2106</v>
      </c>
      <c r="H663" s="85" t="s">
        <v>2013</v>
      </c>
      <c r="I663" s="85" t="s">
        <v>1052</v>
      </c>
      <c r="J663" s="83">
        <v>501644</v>
      </c>
      <c r="K663" s="83">
        <v>451479.6</v>
      </c>
      <c r="L663" s="87"/>
      <c r="M663" s="87"/>
      <c r="N663" s="87">
        <v>426397.4</v>
      </c>
      <c r="O663" s="87">
        <v>383757.66</v>
      </c>
      <c r="P663" s="87"/>
      <c r="Q663" s="87"/>
      <c r="R663" s="87"/>
      <c r="S663" s="87"/>
      <c r="T663" s="87">
        <v>75246.600000000006</v>
      </c>
      <c r="U663" s="87">
        <v>67721.94</v>
      </c>
      <c r="V663" s="87"/>
      <c r="W663" s="87"/>
      <c r="X663" s="87"/>
      <c r="Y663" s="87"/>
      <c r="Z663" s="87"/>
      <c r="AA663" s="87"/>
      <c r="AB663" s="87"/>
      <c r="AC663" s="88"/>
    </row>
    <row r="664" spans="1:29" ht="80" x14ac:dyDescent="0.25">
      <c r="A664" s="85" t="s">
        <v>2107</v>
      </c>
      <c r="B664" s="85" t="s">
        <v>2108</v>
      </c>
      <c r="C664" s="86">
        <v>42844</v>
      </c>
      <c r="D664" s="86">
        <v>42844</v>
      </c>
      <c r="E664" s="86">
        <v>45138</v>
      </c>
      <c r="F664" s="85">
        <v>75</v>
      </c>
      <c r="G664" s="85" t="s">
        <v>2109</v>
      </c>
      <c r="H664" s="85" t="s">
        <v>2013</v>
      </c>
      <c r="I664" s="85" t="s">
        <v>925</v>
      </c>
      <c r="J664" s="83">
        <v>30678</v>
      </c>
      <c r="K664" s="83">
        <v>26761.67</v>
      </c>
      <c r="L664" s="87"/>
      <c r="M664" s="87"/>
      <c r="N664" s="87">
        <v>26076.3</v>
      </c>
      <c r="O664" s="87">
        <v>22747.42</v>
      </c>
      <c r="P664" s="87"/>
      <c r="Q664" s="87"/>
      <c r="R664" s="87"/>
      <c r="S664" s="87"/>
      <c r="T664" s="87">
        <v>4601.7</v>
      </c>
      <c r="U664" s="87">
        <v>4014.25</v>
      </c>
      <c r="V664" s="87"/>
      <c r="W664" s="87"/>
      <c r="X664" s="87"/>
      <c r="Y664" s="87"/>
      <c r="Z664" s="87"/>
      <c r="AA664" s="87"/>
      <c r="AB664" s="87"/>
      <c r="AC664" s="88"/>
    </row>
    <row r="665" spans="1:29" ht="140" x14ac:dyDescent="0.25">
      <c r="A665" s="85" t="s">
        <v>2110</v>
      </c>
      <c r="B665" s="85" t="s">
        <v>2111</v>
      </c>
      <c r="C665" s="86">
        <v>42864</v>
      </c>
      <c r="D665" s="86">
        <v>42864</v>
      </c>
      <c r="E665" s="86">
        <v>45169</v>
      </c>
      <c r="F665" s="85">
        <v>75</v>
      </c>
      <c r="G665" s="85" t="s">
        <v>2112</v>
      </c>
      <c r="H665" s="85" t="s">
        <v>2013</v>
      </c>
      <c r="I665" s="85" t="s">
        <v>924</v>
      </c>
      <c r="J665" s="83">
        <v>69490</v>
      </c>
      <c r="K665" s="83">
        <v>62541</v>
      </c>
      <c r="L665" s="87"/>
      <c r="M665" s="87"/>
      <c r="N665" s="87">
        <v>59066.5</v>
      </c>
      <c r="O665" s="87">
        <v>53159.85</v>
      </c>
      <c r="P665" s="87"/>
      <c r="Q665" s="87"/>
      <c r="R665" s="87"/>
      <c r="S665" s="87"/>
      <c r="T665" s="87">
        <v>10423.5</v>
      </c>
      <c r="U665" s="87">
        <v>9381.15</v>
      </c>
      <c r="V665" s="87"/>
      <c r="W665" s="87"/>
      <c r="X665" s="87"/>
      <c r="Y665" s="87"/>
      <c r="Z665" s="87"/>
      <c r="AA665" s="87"/>
      <c r="AB665" s="87"/>
      <c r="AC665" s="88"/>
    </row>
    <row r="666" spans="1:29" ht="40" x14ac:dyDescent="0.25">
      <c r="A666" s="85" t="s">
        <v>2113</v>
      </c>
      <c r="B666" s="85" t="s">
        <v>2114</v>
      </c>
      <c r="C666" s="86">
        <v>42877</v>
      </c>
      <c r="D666" s="86">
        <v>42877</v>
      </c>
      <c r="E666" s="86">
        <v>45169</v>
      </c>
      <c r="F666" s="85">
        <v>75</v>
      </c>
      <c r="G666" s="85" t="s">
        <v>2115</v>
      </c>
      <c r="H666" s="85" t="s">
        <v>2013</v>
      </c>
      <c r="I666" s="85" t="s">
        <v>937</v>
      </c>
      <c r="J666" s="83">
        <v>81641</v>
      </c>
      <c r="K666" s="83">
        <v>73476.91</v>
      </c>
      <c r="L666" s="87"/>
      <c r="M666" s="87"/>
      <c r="N666" s="87">
        <v>69394.850000000006</v>
      </c>
      <c r="O666" s="87">
        <v>62455.37</v>
      </c>
      <c r="P666" s="87"/>
      <c r="Q666" s="87"/>
      <c r="R666" s="87"/>
      <c r="S666" s="87"/>
      <c r="T666" s="87">
        <v>12246.15</v>
      </c>
      <c r="U666" s="87">
        <v>11021.54</v>
      </c>
      <c r="V666" s="87"/>
      <c r="W666" s="87"/>
      <c r="X666" s="87"/>
      <c r="Y666" s="87"/>
      <c r="Z666" s="87"/>
      <c r="AA666" s="87"/>
      <c r="AB666" s="87"/>
      <c r="AC666" s="88"/>
    </row>
    <row r="667" spans="1:29" ht="30" x14ac:dyDescent="0.25">
      <c r="A667" s="85" t="s">
        <v>2116</v>
      </c>
      <c r="B667" s="85" t="s">
        <v>2117</v>
      </c>
      <c r="C667" s="86">
        <v>42941</v>
      </c>
      <c r="D667" s="86">
        <v>42941</v>
      </c>
      <c r="E667" s="86">
        <v>45107</v>
      </c>
      <c r="F667" s="85">
        <v>71</v>
      </c>
      <c r="G667" s="85" t="s">
        <v>2118</v>
      </c>
      <c r="H667" s="85" t="s">
        <v>2013</v>
      </c>
      <c r="I667" s="85" t="s">
        <v>775</v>
      </c>
      <c r="J667" s="83">
        <v>25381</v>
      </c>
      <c r="K667" s="83">
        <v>22276.61</v>
      </c>
      <c r="L667" s="87"/>
      <c r="M667" s="87"/>
      <c r="N667" s="87">
        <v>21573.85</v>
      </c>
      <c r="O667" s="87">
        <v>18935.13</v>
      </c>
      <c r="P667" s="87"/>
      <c r="Q667" s="87"/>
      <c r="R667" s="87"/>
      <c r="S667" s="87"/>
      <c r="T667" s="87">
        <v>3807.15</v>
      </c>
      <c r="U667" s="87">
        <v>3341.48</v>
      </c>
      <c r="V667" s="87"/>
      <c r="W667" s="87"/>
      <c r="X667" s="87"/>
      <c r="Y667" s="87"/>
      <c r="Z667" s="87"/>
      <c r="AA667" s="87"/>
      <c r="AB667" s="87"/>
      <c r="AC667" s="88"/>
    </row>
    <row r="668" spans="1:29" ht="120" x14ac:dyDescent="0.25">
      <c r="A668" s="85" t="s">
        <v>2119</v>
      </c>
      <c r="B668" s="85" t="s">
        <v>2120</v>
      </c>
      <c r="C668" s="86">
        <v>42915</v>
      </c>
      <c r="D668" s="86">
        <v>42915</v>
      </c>
      <c r="E668" s="86">
        <v>45291</v>
      </c>
      <c r="F668" s="85">
        <v>78</v>
      </c>
      <c r="G668" s="85" t="s">
        <v>2121</v>
      </c>
      <c r="H668" s="85" t="s">
        <v>2013</v>
      </c>
      <c r="I668" s="85" t="s">
        <v>1276</v>
      </c>
      <c r="J668" s="83">
        <v>117962</v>
      </c>
      <c r="K668" s="83">
        <v>106165.8</v>
      </c>
      <c r="L668" s="87"/>
      <c r="M668" s="87"/>
      <c r="N668" s="87">
        <v>100267.7</v>
      </c>
      <c r="O668" s="87">
        <v>90240.93</v>
      </c>
      <c r="P668" s="87"/>
      <c r="Q668" s="87"/>
      <c r="R668" s="87"/>
      <c r="S668" s="87"/>
      <c r="T668" s="87">
        <v>17694.3</v>
      </c>
      <c r="U668" s="87">
        <v>15924.87</v>
      </c>
      <c r="V668" s="87"/>
      <c r="W668" s="87"/>
      <c r="X668" s="87"/>
      <c r="Y668" s="87"/>
      <c r="Z668" s="87"/>
      <c r="AA668" s="87"/>
      <c r="AB668" s="87"/>
      <c r="AC668" s="88"/>
    </row>
    <row r="669" spans="1:29" ht="400" x14ac:dyDescent="0.25">
      <c r="A669" s="85" t="s">
        <v>2122</v>
      </c>
      <c r="B669" s="85" t="s">
        <v>2123</v>
      </c>
      <c r="C669" s="86">
        <v>42866</v>
      </c>
      <c r="D669" s="86">
        <v>42866</v>
      </c>
      <c r="E669" s="86">
        <v>45291</v>
      </c>
      <c r="F669" s="85">
        <v>79</v>
      </c>
      <c r="G669" s="85" t="s">
        <v>2124</v>
      </c>
      <c r="H669" s="85" t="s">
        <v>2013</v>
      </c>
      <c r="I669" s="85" t="s">
        <v>1069</v>
      </c>
      <c r="J669" s="83">
        <v>421869</v>
      </c>
      <c r="K669" s="83">
        <v>379682.11</v>
      </c>
      <c r="L669" s="87"/>
      <c r="M669" s="87"/>
      <c r="N669" s="87">
        <v>358588.65</v>
      </c>
      <c r="O669" s="87">
        <v>322729.78999999998</v>
      </c>
      <c r="P669" s="87"/>
      <c r="Q669" s="87"/>
      <c r="R669" s="87"/>
      <c r="S669" s="87"/>
      <c r="T669" s="87">
        <v>63280.35</v>
      </c>
      <c r="U669" s="87">
        <v>56952.32</v>
      </c>
      <c r="V669" s="87"/>
      <c r="W669" s="87"/>
      <c r="X669" s="87"/>
      <c r="Y669" s="87"/>
      <c r="Z669" s="87"/>
      <c r="AA669" s="87"/>
      <c r="AB669" s="87"/>
      <c r="AC669" s="88"/>
    </row>
    <row r="670" spans="1:29" ht="120" x14ac:dyDescent="0.25">
      <c r="A670" s="85" t="s">
        <v>2125</v>
      </c>
      <c r="B670" s="85" t="s">
        <v>2126</v>
      </c>
      <c r="C670" s="86">
        <v>42923</v>
      </c>
      <c r="D670" s="86">
        <v>42923</v>
      </c>
      <c r="E670" s="86">
        <v>45291</v>
      </c>
      <c r="F670" s="85">
        <v>77</v>
      </c>
      <c r="G670" s="85" t="s">
        <v>2127</v>
      </c>
      <c r="H670" s="85" t="s">
        <v>2013</v>
      </c>
      <c r="I670" s="85" t="s">
        <v>909</v>
      </c>
      <c r="J670" s="83">
        <v>82459</v>
      </c>
      <c r="K670" s="83">
        <v>82125.11</v>
      </c>
      <c r="L670" s="87"/>
      <c r="M670" s="87"/>
      <c r="N670" s="87">
        <v>70090.149999999994</v>
      </c>
      <c r="O670" s="87">
        <v>69806.34</v>
      </c>
      <c r="P670" s="87"/>
      <c r="Q670" s="87"/>
      <c r="R670" s="87"/>
      <c r="S670" s="87"/>
      <c r="T670" s="87">
        <v>12368.85</v>
      </c>
      <c r="U670" s="87">
        <v>12318.77</v>
      </c>
      <c r="V670" s="87"/>
      <c r="W670" s="87"/>
      <c r="X670" s="87"/>
      <c r="Y670" s="87"/>
      <c r="Z670" s="87"/>
      <c r="AA670" s="87"/>
      <c r="AB670" s="87"/>
      <c r="AC670" s="88"/>
    </row>
    <row r="671" spans="1:29" ht="60" x14ac:dyDescent="0.25">
      <c r="A671" s="85" t="s">
        <v>2128</v>
      </c>
      <c r="B671" s="85" t="s">
        <v>2129</v>
      </c>
      <c r="C671" s="86">
        <v>42844</v>
      </c>
      <c r="D671" s="86">
        <v>42844</v>
      </c>
      <c r="E671" s="86">
        <v>45230</v>
      </c>
      <c r="F671" s="85">
        <v>78</v>
      </c>
      <c r="G671" s="85" t="s">
        <v>2130</v>
      </c>
      <c r="H671" s="85" t="s">
        <v>2013</v>
      </c>
      <c r="I671" s="85" t="s">
        <v>909</v>
      </c>
      <c r="J671" s="83">
        <v>423772</v>
      </c>
      <c r="K671" s="83">
        <v>381394.8</v>
      </c>
      <c r="L671" s="87"/>
      <c r="M671" s="87"/>
      <c r="N671" s="87">
        <v>360206.2</v>
      </c>
      <c r="O671" s="87">
        <v>324185.58</v>
      </c>
      <c r="P671" s="87"/>
      <c r="Q671" s="87"/>
      <c r="R671" s="87"/>
      <c r="S671" s="87"/>
      <c r="T671" s="87">
        <v>63565.8</v>
      </c>
      <c r="U671" s="87">
        <v>57209.22</v>
      </c>
      <c r="V671" s="87"/>
      <c r="W671" s="87"/>
      <c r="X671" s="87"/>
      <c r="Y671" s="87"/>
      <c r="Z671" s="87"/>
      <c r="AA671" s="87"/>
      <c r="AB671" s="87"/>
      <c r="AC671" s="88"/>
    </row>
    <row r="672" spans="1:29" ht="70" x14ac:dyDescent="0.25">
      <c r="A672" s="85" t="s">
        <v>2131</v>
      </c>
      <c r="B672" s="85" t="s">
        <v>2132</v>
      </c>
      <c r="C672" s="86">
        <v>42921</v>
      </c>
      <c r="D672" s="86">
        <v>42921</v>
      </c>
      <c r="E672" s="86">
        <v>45107</v>
      </c>
      <c r="F672" s="85">
        <v>71</v>
      </c>
      <c r="G672" s="85" t="s">
        <v>2133</v>
      </c>
      <c r="H672" s="85" t="s">
        <v>2013</v>
      </c>
      <c r="I672" s="85" t="s">
        <v>775</v>
      </c>
      <c r="J672" s="83">
        <v>273403</v>
      </c>
      <c r="K672" s="83">
        <v>246062.71</v>
      </c>
      <c r="L672" s="87"/>
      <c r="M672" s="87"/>
      <c r="N672" s="87">
        <v>232392.55</v>
      </c>
      <c r="O672" s="87">
        <v>209153.3</v>
      </c>
      <c r="P672" s="87"/>
      <c r="Q672" s="87"/>
      <c r="R672" s="87"/>
      <c r="S672" s="87"/>
      <c r="T672" s="87">
        <v>41010.449999999997</v>
      </c>
      <c r="U672" s="87">
        <v>36909.410000000003</v>
      </c>
      <c r="V672" s="87"/>
      <c r="W672" s="87"/>
      <c r="X672" s="87"/>
      <c r="Y672" s="87"/>
      <c r="Z672" s="87"/>
      <c r="AA672" s="87"/>
      <c r="AB672" s="87"/>
      <c r="AC672" s="88"/>
    </row>
    <row r="673" spans="1:29" ht="70" x14ac:dyDescent="0.25">
      <c r="A673" s="85" t="s">
        <v>2135</v>
      </c>
      <c r="B673" s="85" t="s">
        <v>2136</v>
      </c>
      <c r="C673" s="86">
        <v>42866</v>
      </c>
      <c r="D673" s="86">
        <v>42866</v>
      </c>
      <c r="E673" s="86">
        <v>45260</v>
      </c>
      <c r="F673" s="85">
        <v>78</v>
      </c>
      <c r="G673" s="85" t="s">
        <v>2137</v>
      </c>
      <c r="H673" s="85" t="s">
        <v>2013</v>
      </c>
      <c r="I673" s="85" t="s">
        <v>924</v>
      </c>
      <c r="J673" s="83">
        <v>247748.4</v>
      </c>
      <c r="K673" s="83">
        <v>208635.95</v>
      </c>
      <c r="L673" s="87"/>
      <c r="M673" s="87"/>
      <c r="N673" s="87">
        <v>210586.14</v>
      </c>
      <c r="O673" s="87">
        <v>177340.55</v>
      </c>
      <c r="P673" s="87"/>
      <c r="Q673" s="87"/>
      <c r="R673" s="87"/>
      <c r="S673" s="87"/>
      <c r="T673" s="87">
        <v>37162.26</v>
      </c>
      <c r="U673" s="87">
        <v>31295.4</v>
      </c>
      <c r="V673" s="87"/>
      <c r="W673" s="87"/>
      <c r="X673" s="87"/>
      <c r="Y673" s="87"/>
      <c r="Z673" s="87"/>
      <c r="AA673" s="87"/>
      <c r="AB673" s="87"/>
      <c r="AC673" s="88"/>
    </row>
    <row r="674" spans="1:29" ht="409.5" x14ac:dyDescent="0.25">
      <c r="A674" s="85" t="s">
        <v>2138</v>
      </c>
      <c r="B674" s="85" t="s">
        <v>2139</v>
      </c>
      <c r="C674" s="86">
        <v>42906</v>
      </c>
      <c r="D674" s="86">
        <v>42906</v>
      </c>
      <c r="E674" s="86">
        <v>45199</v>
      </c>
      <c r="F674" s="85">
        <v>75</v>
      </c>
      <c r="G674" s="85" t="s">
        <v>2140</v>
      </c>
      <c r="H674" s="85" t="s">
        <v>2013</v>
      </c>
      <c r="I674" s="85" t="s">
        <v>905</v>
      </c>
      <c r="J674" s="83">
        <v>105528</v>
      </c>
      <c r="K674" s="83">
        <v>94975.2</v>
      </c>
      <c r="L674" s="87"/>
      <c r="M674" s="87"/>
      <c r="N674" s="87">
        <v>89698.8</v>
      </c>
      <c r="O674" s="87">
        <v>80728.92</v>
      </c>
      <c r="P674" s="87"/>
      <c r="Q674" s="87"/>
      <c r="R674" s="87"/>
      <c r="S674" s="87"/>
      <c r="T674" s="87">
        <v>15829.2</v>
      </c>
      <c r="U674" s="87">
        <v>14246.28</v>
      </c>
      <c r="V674" s="87"/>
      <c r="W674" s="87"/>
      <c r="X674" s="87"/>
      <c r="Y674" s="87"/>
      <c r="Z674" s="87"/>
      <c r="AA674" s="87"/>
      <c r="AB674" s="87"/>
      <c r="AC674" s="88"/>
    </row>
    <row r="675" spans="1:29" ht="400" x14ac:dyDescent="0.25">
      <c r="A675" s="85" t="s">
        <v>2141</v>
      </c>
      <c r="B675" s="85" t="s">
        <v>2142</v>
      </c>
      <c r="C675" s="86">
        <v>42892</v>
      </c>
      <c r="D675" s="86">
        <v>42892</v>
      </c>
      <c r="E675" s="86">
        <v>45291</v>
      </c>
      <c r="F675" s="85">
        <v>78</v>
      </c>
      <c r="G675" s="85" t="s">
        <v>2143</v>
      </c>
      <c r="H675" s="85" t="s">
        <v>2013</v>
      </c>
      <c r="I675" s="85" t="s">
        <v>2144</v>
      </c>
      <c r="J675" s="83">
        <v>251556</v>
      </c>
      <c r="K675" s="83">
        <v>226400.4</v>
      </c>
      <c r="L675" s="87"/>
      <c r="M675" s="87"/>
      <c r="N675" s="87">
        <v>213822.6</v>
      </c>
      <c r="O675" s="87">
        <v>192440.34</v>
      </c>
      <c r="P675" s="87"/>
      <c r="Q675" s="87"/>
      <c r="R675" s="87"/>
      <c r="S675" s="87"/>
      <c r="T675" s="87">
        <v>37733.4</v>
      </c>
      <c r="U675" s="87">
        <v>33960.06</v>
      </c>
      <c r="V675" s="87"/>
      <c r="W675" s="87"/>
      <c r="X675" s="87"/>
      <c r="Y675" s="87"/>
      <c r="Z675" s="87"/>
      <c r="AA675" s="87"/>
      <c r="AB675" s="87"/>
      <c r="AC675" s="88"/>
    </row>
    <row r="676" spans="1:29" ht="140" x14ac:dyDescent="0.25">
      <c r="A676" s="85" t="s">
        <v>2145</v>
      </c>
      <c r="B676" s="85" t="s">
        <v>2146</v>
      </c>
      <c r="C676" s="86">
        <v>42850</v>
      </c>
      <c r="D676" s="86">
        <v>42850</v>
      </c>
      <c r="E676" s="86">
        <v>45291</v>
      </c>
      <c r="F676" s="85">
        <v>80</v>
      </c>
      <c r="G676" s="85" t="s">
        <v>2147</v>
      </c>
      <c r="H676" s="85" t="s">
        <v>2013</v>
      </c>
      <c r="I676" s="85" t="s">
        <v>909</v>
      </c>
      <c r="J676" s="83">
        <v>57347</v>
      </c>
      <c r="K676" s="83">
        <v>55612.31</v>
      </c>
      <c r="L676" s="87"/>
      <c r="M676" s="87"/>
      <c r="N676" s="87">
        <v>48744.95</v>
      </c>
      <c r="O676" s="87">
        <v>47270.46</v>
      </c>
      <c r="P676" s="87"/>
      <c r="Q676" s="87"/>
      <c r="R676" s="87"/>
      <c r="S676" s="87"/>
      <c r="T676" s="87">
        <v>8602.0499999999993</v>
      </c>
      <c r="U676" s="87">
        <v>8341.85</v>
      </c>
      <c r="V676" s="87"/>
      <c r="W676" s="87"/>
      <c r="X676" s="87"/>
      <c r="Y676" s="87"/>
      <c r="Z676" s="87"/>
      <c r="AA676" s="87"/>
      <c r="AB676" s="87"/>
      <c r="AC676" s="88"/>
    </row>
    <row r="677" spans="1:29" ht="140" x14ac:dyDescent="0.25">
      <c r="A677" s="85" t="s">
        <v>2148</v>
      </c>
      <c r="B677" s="85" t="s">
        <v>2149</v>
      </c>
      <c r="C677" s="86">
        <v>42943</v>
      </c>
      <c r="D677" s="86">
        <v>42943</v>
      </c>
      <c r="E677" s="86">
        <v>45291</v>
      </c>
      <c r="F677" s="85">
        <v>77</v>
      </c>
      <c r="G677" s="85" t="s">
        <v>2150</v>
      </c>
      <c r="H677" s="85" t="s">
        <v>2013</v>
      </c>
      <c r="I677" s="85" t="s">
        <v>924</v>
      </c>
      <c r="J677" s="83">
        <v>75389</v>
      </c>
      <c r="K677" s="83">
        <v>67850.11</v>
      </c>
      <c r="L677" s="87"/>
      <c r="M677" s="87"/>
      <c r="N677" s="87">
        <v>64080.65</v>
      </c>
      <c r="O677" s="87">
        <v>57672.59</v>
      </c>
      <c r="P677" s="87"/>
      <c r="Q677" s="87"/>
      <c r="R677" s="87"/>
      <c r="S677" s="87"/>
      <c r="T677" s="87">
        <v>11308.35</v>
      </c>
      <c r="U677" s="87">
        <v>10177.52</v>
      </c>
      <c r="V677" s="87"/>
      <c r="W677" s="87"/>
      <c r="X677" s="87"/>
      <c r="Y677" s="87"/>
      <c r="Z677" s="87"/>
      <c r="AA677" s="87"/>
      <c r="AB677" s="87"/>
      <c r="AC677" s="88"/>
    </row>
    <row r="678" spans="1:29" ht="300" x14ac:dyDescent="0.25">
      <c r="A678" s="85" t="s">
        <v>2151</v>
      </c>
      <c r="B678" s="85" t="s">
        <v>2152</v>
      </c>
      <c r="C678" s="86">
        <v>42919</v>
      </c>
      <c r="D678" s="86">
        <v>42919</v>
      </c>
      <c r="E678" s="86">
        <v>45260</v>
      </c>
      <c r="F678" s="85">
        <v>76</v>
      </c>
      <c r="G678" s="85" t="s">
        <v>2153</v>
      </c>
      <c r="H678" s="85" t="s">
        <v>2013</v>
      </c>
      <c r="I678" s="85" t="s">
        <v>1011</v>
      </c>
      <c r="J678" s="83">
        <v>156064</v>
      </c>
      <c r="K678" s="83">
        <v>116602.12</v>
      </c>
      <c r="L678" s="87"/>
      <c r="M678" s="87"/>
      <c r="N678" s="87">
        <v>132654.39999999999</v>
      </c>
      <c r="O678" s="87">
        <v>99111.8</v>
      </c>
      <c r="P678" s="87"/>
      <c r="Q678" s="87"/>
      <c r="R678" s="87"/>
      <c r="S678" s="87"/>
      <c r="T678" s="87">
        <v>23409.599999999999</v>
      </c>
      <c r="U678" s="87">
        <v>17490.32</v>
      </c>
      <c r="V678" s="87"/>
      <c r="W678" s="87"/>
      <c r="X678" s="87"/>
      <c r="Y678" s="87"/>
      <c r="Z678" s="87"/>
      <c r="AA678" s="87"/>
      <c r="AB678" s="87"/>
      <c r="AC678" s="88"/>
    </row>
    <row r="679" spans="1:29" ht="409.5" x14ac:dyDescent="0.25">
      <c r="A679" s="85" t="s">
        <v>2154</v>
      </c>
      <c r="B679" s="85" t="s">
        <v>2155</v>
      </c>
      <c r="C679" s="86">
        <v>42867</v>
      </c>
      <c r="D679" s="86">
        <v>42867</v>
      </c>
      <c r="E679" s="86">
        <v>45291</v>
      </c>
      <c r="F679" s="85">
        <v>79</v>
      </c>
      <c r="G679" s="85" t="s">
        <v>2611</v>
      </c>
      <c r="H679" s="85" t="s">
        <v>2013</v>
      </c>
      <c r="I679" s="85" t="s">
        <v>1008</v>
      </c>
      <c r="J679" s="83">
        <v>351035</v>
      </c>
      <c r="K679" s="83">
        <v>314366.49</v>
      </c>
      <c r="L679" s="87"/>
      <c r="M679" s="87"/>
      <c r="N679" s="87">
        <v>298379.75</v>
      </c>
      <c r="O679" s="87">
        <v>267211.51</v>
      </c>
      <c r="P679" s="87"/>
      <c r="Q679" s="87"/>
      <c r="R679" s="87"/>
      <c r="S679" s="87"/>
      <c r="T679" s="87">
        <v>52655.25</v>
      </c>
      <c r="U679" s="87">
        <v>47154.98</v>
      </c>
      <c r="V679" s="87"/>
      <c r="W679" s="87"/>
      <c r="X679" s="87"/>
      <c r="Y679" s="87"/>
      <c r="Z679" s="87"/>
      <c r="AA679" s="87"/>
      <c r="AB679" s="87"/>
      <c r="AC679" s="88"/>
    </row>
    <row r="680" spans="1:29" ht="120" x14ac:dyDescent="0.25">
      <c r="A680" s="85" t="s">
        <v>2156</v>
      </c>
      <c r="B680" s="85" t="s">
        <v>2157</v>
      </c>
      <c r="C680" s="86">
        <v>42885</v>
      </c>
      <c r="D680" s="86">
        <v>42885</v>
      </c>
      <c r="E680" s="86">
        <v>45291</v>
      </c>
      <c r="F680" s="85">
        <v>79</v>
      </c>
      <c r="G680" s="85" t="s">
        <v>2158</v>
      </c>
      <c r="H680" s="85" t="s">
        <v>2013</v>
      </c>
      <c r="I680" s="85" t="s">
        <v>1029</v>
      </c>
      <c r="J680" s="83">
        <v>78107</v>
      </c>
      <c r="K680" s="83">
        <v>68915.520000000004</v>
      </c>
      <c r="L680" s="87"/>
      <c r="M680" s="87"/>
      <c r="N680" s="87">
        <v>66390.95</v>
      </c>
      <c r="O680" s="87">
        <v>58578.2</v>
      </c>
      <c r="P680" s="87"/>
      <c r="Q680" s="87"/>
      <c r="R680" s="87"/>
      <c r="S680" s="87"/>
      <c r="T680" s="87">
        <v>11716.05</v>
      </c>
      <c r="U680" s="87">
        <v>10337.32</v>
      </c>
      <c r="V680" s="87"/>
      <c r="W680" s="87"/>
      <c r="X680" s="87"/>
      <c r="Y680" s="87"/>
      <c r="Z680" s="87"/>
      <c r="AA680" s="87"/>
      <c r="AB680" s="87"/>
      <c r="AC680" s="88"/>
    </row>
    <row r="681" spans="1:29" ht="80" x14ac:dyDescent="0.25">
      <c r="A681" s="85" t="s">
        <v>2159</v>
      </c>
      <c r="B681" s="85" t="s">
        <v>2160</v>
      </c>
      <c r="C681" s="86">
        <v>42899</v>
      </c>
      <c r="D681" s="86">
        <v>42899</v>
      </c>
      <c r="E681" s="86">
        <v>45291</v>
      </c>
      <c r="F681" s="85">
        <v>79</v>
      </c>
      <c r="G681" s="85" t="s">
        <v>2161</v>
      </c>
      <c r="H681" s="85" t="s">
        <v>2013</v>
      </c>
      <c r="I681" s="85" t="s">
        <v>1029</v>
      </c>
      <c r="J681" s="83">
        <v>492435</v>
      </c>
      <c r="K681" s="83">
        <v>443191.51</v>
      </c>
      <c r="L681" s="87"/>
      <c r="M681" s="87"/>
      <c r="N681" s="87">
        <v>418569.75</v>
      </c>
      <c r="O681" s="87">
        <v>376712.78</v>
      </c>
      <c r="P681" s="87"/>
      <c r="Q681" s="87"/>
      <c r="R681" s="87"/>
      <c r="S681" s="87"/>
      <c r="T681" s="87">
        <v>73865.25</v>
      </c>
      <c r="U681" s="87">
        <v>66478.73</v>
      </c>
      <c r="V681" s="87"/>
      <c r="W681" s="87"/>
      <c r="X681" s="87"/>
      <c r="Y681" s="87"/>
      <c r="Z681" s="87"/>
      <c r="AA681" s="87"/>
      <c r="AB681" s="87"/>
      <c r="AC681" s="88"/>
    </row>
    <row r="682" spans="1:29" ht="110" x14ac:dyDescent="0.25">
      <c r="A682" s="85" t="s">
        <v>2162</v>
      </c>
      <c r="B682" s="85" t="s">
        <v>2163</v>
      </c>
      <c r="C682" s="86">
        <v>42906</v>
      </c>
      <c r="D682" s="86">
        <v>42906</v>
      </c>
      <c r="E682" s="86">
        <v>45260</v>
      </c>
      <c r="F682" s="85">
        <v>77</v>
      </c>
      <c r="G682" s="85" t="s">
        <v>1130</v>
      </c>
      <c r="H682" s="85" t="s">
        <v>2013</v>
      </c>
      <c r="I682" s="85" t="s">
        <v>901</v>
      </c>
      <c r="J682" s="83">
        <v>357277.21</v>
      </c>
      <c r="K682" s="83">
        <v>320243.02</v>
      </c>
      <c r="L682" s="87"/>
      <c r="M682" s="87"/>
      <c r="N682" s="87">
        <v>303685.62</v>
      </c>
      <c r="O682" s="87">
        <v>272206.56</v>
      </c>
      <c r="P682" s="87"/>
      <c r="Q682" s="87"/>
      <c r="R682" s="87"/>
      <c r="S682" s="87"/>
      <c r="T682" s="87">
        <v>53591.59</v>
      </c>
      <c r="U682" s="87">
        <v>48036.46</v>
      </c>
      <c r="V682" s="87"/>
      <c r="W682" s="87"/>
      <c r="X682" s="87"/>
      <c r="Y682" s="87"/>
      <c r="Z682" s="87"/>
      <c r="AA682" s="87"/>
      <c r="AB682" s="87"/>
      <c r="AC682" s="88"/>
    </row>
    <row r="683" spans="1:29" ht="130" x14ac:dyDescent="0.25">
      <c r="A683" s="85" t="s">
        <v>2164</v>
      </c>
      <c r="B683" s="85" t="s">
        <v>2165</v>
      </c>
      <c r="C683" s="86">
        <v>42898</v>
      </c>
      <c r="D683" s="86">
        <v>42898</v>
      </c>
      <c r="E683" s="86">
        <v>45199</v>
      </c>
      <c r="F683" s="85">
        <v>75</v>
      </c>
      <c r="G683" s="85" t="s">
        <v>2166</v>
      </c>
      <c r="H683" s="85" t="s">
        <v>2013</v>
      </c>
      <c r="I683" s="85" t="s">
        <v>790</v>
      </c>
      <c r="J683" s="83">
        <v>43397</v>
      </c>
      <c r="K683" s="83">
        <v>39057.300000000003</v>
      </c>
      <c r="L683" s="87"/>
      <c r="M683" s="87"/>
      <c r="N683" s="87">
        <v>36887.449999999997</v>
      </c>
      <c r="O683" s="87">
        <v>33198.699999999997</v>
      </c>
      <c r="P683" s="87"/>
      <c r="Q683" s="87"/>
      <c r="R683" s="87"/>
      <c r="S683" s="87"/>
      <c r="T683" s="87">
        <v>6509.55</v>
      </c>
      <c r="U683" s="87">
        <v>5858.6</v>
      </c>
      <c r="V683" s="87"/>
      <c r="W683" s="87"/>
      <c r="X683" s="87"/>
      <c r="Y683" s="87"/>
      <c r="Z683" s="87"/>
      <c r="AA683" s="87"/>
      <c r="AB683" s="87"/>
      <c r="AC683" s="88"/>
    </row>
    <row r="684" spans="1:29" ht="80" x14ac:dyDescent="0.25">
      <c r="A684" s="85" t="s">
        <v>2167</v>
      </c>
      <c r="B684" s="85" t="s">
        <v>2168</v>
      </c>
      <c r="C684" s="86">
        <v>42868</v>
      </c>
      <c r="D684" s="86">
        <v>42868</v>
      </c>
      <c r="E684" s="86">
        <v>45181</v>
      </c>
      <c r="F684" s="85">
        <v>76</v>
      </c>
      <c r="G684" s="85" t="s">
        <v>2169</v>
      </c>
      <c r="H684" s="85" t="s">
        <v>2013</v>
      </c>
      <c r="I684" s="85" t="s">
        <v>932</v>
      </c>
      <c r="J684" s="83">
        <v>567637</v>
      </c>
      <c r="K684" s="83">
        <v>579564.31000000006</v>
      </c>
      <c r="L684" s="87"/>
      <c r="M684" s="87"/>
      <c r="N684" s="87">
        <v>482491.45</v>
      </c>
      <c r="O684" s="87">
        <v>492629.66</v>
      </c>
      <c r="P684" s="87"/>
      <c r="Q684" s="87"/>
      <c r="R684" s="87"/>
      <c r="S684" s="87"/>
      <c r="T684" s="87">
        <v>85145.55</v>
      </c>
      <c r="U684" s="87">
        <v>86934.65</v>
      </c>
      <c r="V684" s="87"/>
      <c r="W684" s="87"/>
      <c r="X684" s="87"/>
      <c r="Y684" s="87"/>
      <c r="Z684" s="87"/>
      <c r="AA684" s="87"/>
      <c r="AB684" s="87"/>
      <c r="AC684" s="88"/>
    </row>
    <row r="685" spans="1:29" ht="70" x14ac:dyDescent="0.25">
      <c r="A685" s="85" t="s">
        <v>2170</v>
      </c>
      <c r="B685" s="85" t="s">
        <v>2171</v>
      </c>
      <c r="C685" s="86">
        <v>42849</v>
      </c>
      <c r="D685" s="86">
        <v>42849</v>
      </c>
      <c r="E685" s="86">
        <v>45139</v>
      </c>
      <c r="F685" s="85">
        <v>75</v>
      </c>
      <c r="G685" s="85" t="s">
        <v>2172</v>
      </c>
      <c r="H685" s="85" t="s">
        <v>2013</v>
      </c>
      <c r="I685" s="85" t="s">
        <v>982</v>
      </c>
      <c r="J685" s="83">
        <v>137724</v>
      </c>
      <c r="K685" s="83">
        <v>120236.17</v>
      </c>
      <c r="L685" s="87"/>
      <c r="M685" s="87"/>
      <c r="N685" s="87">
        <v>117065.4</v>
      </c>
      <c r="O685" s="87">
        <v>102200.73</v>
      </c>
      <c r="P685" s="87"/>
      <c r="Q685" s="87"/>
      <c r="R685" s="87"/>
      <c r="S685" s="87"/>
      <c r="T685" s="87">
        <v>20658.599999999999</v>
      </c>
      <c r="U685" s="87">
        <v>18035.439999999999</v>
      </c>
      <c r="V685" s="87"/>
      <c r="W685" s="87"/>
      <c r="X685" s="87"/>
      <c r="Y685" s="87"/>
      <c r="Z685" s="87"/>
      <c r="AA685" s="87"/>
      <c r="AB685" s="87"/>
      <c r="AC685" s="88"/>
    </row>
    <row r="686" spans="1:29" ht="80" x14ac:dyDescent="0.25">
      <c r="A686" s="85" t="s">
        <v>2173</v>
      </c>
      <c r="B686" s="85" t="s">
        <v>2174</v>
      </c>
      <c r="C686" s="86">
        <v>42885</v>
      </c>
      <c r="D686" s="86">
        <v>42885</v>
      </c>
      <c r="E686" s="86">
        <v>45289</v>
      </c>
      <c r="F686" s="85">
        <v>79</v>
      </c>
      <c r="G686" s="85" t="s">
        <v>2175</v>
      </c>
      <c r="H686" s="85" t="s">
        <v>2013</v>
      </c>
      <c r="I686" s="85" t="s">
        <v>2088</v>
      </c>
      <c r="J686" s="83">
        <v>203025</v>
      </c>
      <c r="K686" s="83">
        <v>166785.19</v>
      </c>
      <c r="L686" s="87"/>
      <c r="M686" s="87"/>
      <c r="N686" s="87">
        <v>172571.25</v>
      </c>
      <c r="O686" s="87">
        <v>141767.42000000001</v>
      </c>
      <c r="P686" s="87"/>
      <c r="Q686" s="87"/>
      <c r="R686" s="87"/>
      <c r="S686" s="87"/>
      <c r="T686" s="87">
        <v>30453.75</v>
      </c>
      <c r="U686" s="87">
        <v>25017.77</v>
      </c>
      <c r="V686" s="87"/>
      <c r="W686" s="87"/>
      <c r="X686" s="87"/>
      <c r="Y686" s="87"/>
      <c r="Z686" s="87"/>
      <c r="AA686" s="87"/>
      <c r="AB686" s="87"/>
      <c r="AC686" s="88"/>
    </row>
    <row r="687" spans="1:29" ht="220" x14ac:dyDescent="0.25">
      <c r="A687" s="85" t="s">
        <v>2176</v>
      </c>
      <c r="B687" s="85" t="s">
        <v>2177</v>
      </c>
      <c r="C687" s="86">
        <v>42935</v>
      </c>
      <c r="D687" s="86">
        <v>42935</v>
      </c>
      <c r="E687" s="86">
        <v>45291</v>
      </c>
      <c r="F687" s="85">
        <v>77</v>
      </c>
      <c r="G687" s="85" t="s">
        <v>2178</v>
      </c>
      <c r="H687" s="85" t="s">
        <v>2013</v>
      </c>
      <c r="I687" s="85" t="s">
        <v>1547</v>
      </c>
      <c r="J687" s="83">
        <v>154143.07999999999</v>
      </c>
      <c r="K687" s="83">
        <v>138728.76999999999</v>
      </c>
      <c r="L687" s="87"/>
      <c r="M687" s="87"/>
      <c r="N687" s="87">
        <v>131021.61</v>
      </c>
      <c r="O687" s="87">
        <v>117919.45</v>
      </c>
      <c r="P687" s="87"/>
      <c r="Q687" s="87"/>
      <c r="R687" s="87"/>
      <c r="S687" s="87"/>
      <c r="T687" s="87">
        <v>23121.47</v>
      </c>
      <c r="U687" s="87">
        <v>20809.32</v>
      </c>
      <c r="V687" s="87"/>
      <c r="W687" s="87"/>
      <c r="X687" s="87"/>
      <c r="Y687" s="87"/>
      <c r="Z687" s="87"/>
      <c r="AA687" s="87"/>
      <c r="AB687" s="87"/>
      <c r="AC687" s="88"/>
    </row>
    <row r="688" spans="1:29" ht="90" x14ac:dyDescent="0.25">
      <c r="A688" s="85" t="s">
        <v>2179</v>
      </c>
      <c r="B688" s="85" t="s">
        <v>2180</v>
      </c>
      <c r="C688" s="86">
        <v>42887</v>
      </c>
      <c r="D688" s="86">
        <v>42887</v>
      </c>
      <c r="E688" s="86">
        <v>45291</v>
      </c>
      <c r="F688" s="85">
        <v>79</v>
      </c>
      <c r="G688" s="85" t="s">
        <v>2181</v>
      </c>
      <c r="H688" s="85" t="s">
        <v>2013</v>
      </c>
      <c r="I688" s="85" t="s">
        <v>1011</v>
      </c>
      <c r="J688" s="83">
        <v>518416</v>
      </c>
      <c r="K688" s="83">
        <v>466574.4</v>
      </c>
      <c r="L688" s="87"/>
      <c r="M688" s="87"/>
      <c r="N688" s="87">
        <v>440653.6</v>
      </c>
      <c r="O688" s="87">
        <v>396588.24</v>
      </c>
      <c r="P688" s="87"/>
      <c r="Q688" s="87"/>
      <c r="R688" s="87"/>
      <c r="S688" s="87"/>
      <c r="T688" s="87">
        <v>77762.399999999994</v>
      </c>
      <c r="U688" s="87">
        <v>69986.16</v>
      </c>
      <c r="V688" s="87"/>
      <c r="W688" s="87"/>
      <c r="X688" s="87"/>
      <c r="Y688" s="87"/>
      <c r="Z688" s="87"/>
      <c r="AA688" s="87"/>
      <c r="AB688" s="87"/>
      <c r="AC688" s="88"/>
    </row>
    <row r="689" spans="1:29" ht="130" x14ac:dyDescent="0.25">
      <c r="A689" s="85" t="s">
        <v>2182</v>
      </c>
      <c r="B689" s="85" t="s">
        <v>2183</v>
      </c>
      <c r="C689" s="86">
        <v>42864</v>
      </c>
      <c r="D689" s="86">
        <v>42864</v>
      </c>
      <c r="E689" s="86">
        <v>45291</v>
      </c>
      <c r="F689" s="85">
        <v>79</v>
      </c>
      <c r="G689" s="85" t="s">
        <v>2184</v>
      </c>
      <c r="H689" s="85" t="s">
        <v>2013</v>
      </c>
      <c r="I689" s="85" t="s">
        <v>775</v>
      </c>
      <c r="J689" s="83">
        <v>51556</v>
      </c>
      <c r="K689" s="83">
        <v>52375.31</v>
      </c>
      <c r="L689" s="87"/>
      <c r="M689" s="87"/>
      <c r="N689" s="87">
        <v>43822.6</v>
      </c>
      <c r="O689" s="87">
        <v>44519.01</v>
      </c>
      <c r="P689" s="87"/>
      <c r="Q689" s="87"/>
      <c r="R689" s="87"/>
      <c r="S689" s="87"/>
      <c r="T689" s="87">
        <v>7733.4</v>
      </c>
      <c r="U689" s="87">
        <v>7856.3</v>
      </c>
      <c r="V689" s="87"/>
      <c r="W689" s="87"/>
      <c r="X689" s="87"/>
      <c r="Y689" s="87"/>
      <c r="Z689" s="87"/>
      <c r="AA689" s="87"/>
      <c r="AB689" s="87"/>
      <c r="AC689" s="88"/>
    </row>
    <row r="690" spans="1:29" ht="80" x14ac:dyDescent="0.25">
      <c r="A690" s="85" t="s">
        <v>2185</v>
      </c>
      <c r="B690" s="85" t="s">
        <v>2186</v>
      </c>
      <c r="C690" s="86">
        <v>42933</v>
      </c>
      <c r="D690" s="86">
        <v>42933</v>
      </c>
      <c r="E690" s="86">
        <v>45107</v>
      </c>
      <c r="F690" s="85">
        <v>71</v>
      </c>
      <c r="G690" s="85" t="s">
        <v>2187</v>
      </c>
      <c r="H690" s="85" t="s">
        <v>2013</v>
      </c>
      <c r="I690" s="85" t="s">
        <v>775</v>
      </c>
      <c r="J690" s="83">
        <v>111047</v>
      </c>
      <c r="K690" s="83">
        <v>99942.31</v>
      </c>
      <c r="L690" s="87"/>
      <c r="M690" s="87"/>
      <c r="N690" s="87">
        <v>94389.95</v>
      </c>
      <c r="O690" s="87">
        <v>84950.96</v>
      </c>
      <c r="P690" s="87"/>
      <c r="Q690" s="87"/>
      <c r="R690" s="87"/>
      <c r="S690" s="87"/>
      <c r="T690" s="87">
        <v>16657.05</v>
      </c>
      <c r="U690" s="87">
        <v>14991.35</v>
      </c>
      <c r="V690" s="87"/>
      <c r="W690" s="87"/>
      <c r="X690" s="87"/>
      <c r="Y690" s="87"/>
      <c r="Z690" s="87"/>
      <c r="AA690" s="87"/>
      <c r="AB690" s="87"/>
      <c r="AC690" s="88"/>
    </row>
    <row r="691" spans="1:29" ht="110" x14ac:dyDescent="0.25">
      <c r="A691" s="85" t="s">
        <v>2188</v>
      </c>
      <c r="B691" s="85" t="s">
        <v>2189</v>
      </c>
      <c r="C691" s="86">
        <v>42866</v>
      </c>
      <c r="D691" s="86">
        <v>42866</v>
      </c>
      <c r="E691" s="86">
        <v>45291</v>
      </c>
      <c r="F691" s="85">
        <v>79</v>
      </c>
      <c r="G691" s="85" t="s">
        <v>2190</v>
      </c>
      <c r="H691" s="85" t="s">
        <v>2013</v>
      </c>
      <c r="I691" s="85" t="s">
        <v>1134</v>
      </c>
      <c r="J691" s="83">
        <v>67848</v>
      </c>
      <c r="K691" s="83">
        <v>61063.199999999997</v>
      </c>
      <c r="L691" s="87"/>
      <c r="M691" s="87"/>
      <c r="N691" s="87">
        <v>57670.8</v>
      </c>
      <c r="O691" s="87">
        <v>51903.72</v>
      </c>
      <c r="P691" s="87"/>
      <c r="Q691" s="87"/>
      <c r="R691" s="87"/>
      <c r="S691" s="87"/>
      <c r="T691" s="87">
        <v>10177.200000000001</v>
      </c>
      <c r="U691" s="87">
        <v>9159.48</v>
      </c>
      <c r="V691" s="87"/>
      <c r="W691" s="87"/>
      <c r="X691" s="87"/>
      <c r="Y691" s="87"/>
      <c r="Z691" s="87"/>
      <c r="AA691" s="87"/>
      <c r="AB691" s="87"/>
      <c r="AC691" s="88"/>
    </row>
    <row r="692" spans="1:29" ht="110" x14ac:dyDescent="0.25">
      <c r="A692" s="85" t="s">
        <v>2191</v>
      </c>
      <c r="B692" s="85" t="s">
        <v>2192</v>
      </c>
      <c r="C692" s="86">
        <v>42921</v>
      </c>
      <c r="D692" s="86">
        <v>42921</v>
      </c>
      <c r="E692" s="86">
        <v>45138</v>
      </c>
      <c r="F692" s="85">
        <v>72</v>
      </c>
      <c r="G692" s="85" t="s">
        <v>2193</v>
      </c>
      <c r="H692" s="85" t="s">
        <v>2013</v>
      </c>
      <c r="I692" s="85" t="s">
        <v>936</v>
      </c>
      <c r="J692" s="83">
        <v>51472</v>
      </c>
      <c r="K692" s="83">
        <v>46324.800000000003</v>
      </c>
      <c r="L692" s="87"/>
      <c r="M692" s="87"/>
      <c r="N692" s="87">
        <v>43751.199999999997</v>
      </c>
      <c r="O692" s="87">
        <v>39376.080000000002</v>
      </c>
      <c r="P692" s="87"/>
      <c r="Q692" s="87"/>
      <c r="R692" s="87"/>
      <c r="S692" s="87"/>
      <c r="T692" s="87">
        <v>7720.8</v>
      </c>
      <c r="U692" s="87">
        <v>6948.72</v>
      </c>
      <c r="V692" s="87"/>
      <c r="W692" s="87"/>
      <c r="X692" s="87"/>
      <c r="Y692" s="87"/>
      <c r="Z692" s="87"/>
      <c r="AA692" s="87"/>
      <c r="AB692" s="87"/>
      <c r="AC692" s="88"/>
    </row>
    <row r="693" spans="1:29" ht="90" x14ac:dyDescent="0.25">
      <c r="A693" s="85" t="s">
        <v>2194</v>
      </c>
      <c r="B693" s="85" t="s">
        <v>2195</v>
      </c>
      <c r="C693" s="86">
        <v>42905</v>
      </c>
      <c r="D693" s="86">
        <v>42905</v>
      </c>
      <c r="E693" s="86">
        <v>45291</v>
      </c>
      <c r="F693" s="85">
        <v>78</v>
      </c>
      <c r="G693" s="85" t="s">
        <v>904</v>
      </c>
      <c r="H693" s="85" t="s">
        <v>2013</v>
      </c>
      <c r="I693" s="85" t="s">
        <v>790</v>
      </c>
      <c r="J693" s="83">
        <v>196284</v>
      </c>
      <c r="K693" s="83">
        <v>162048.34</v>
      </c>
      <c r="L693" s="87"/>
      <c r="M693" s="87"/>
      <c r="N693" s="87">
        <v>166841.4</v>
      </c>
      <c r="O693" s="87">
        <v>137741.09</v>
      </c>
      <c r="P693" s="87"/>
      <c r="Q693" s="87"/>
      <c r="R693" s="87"/>
      <c r="S693" s="87"/>
      <c r="T693" s="87">
        <v>29442.6</v>
      </c>
      <c r="U693" s="87">
        <v>24307.25</v>
      </c>
      <c r="V693" s="87"/>
      <c r="W693" s="87"/>
      <c r="X693" s="87"/>
      <c r="Y693" s="87"/>
      <c r="Z693" s="87"/>
      <c r="AA693" s="87"/>
      <c r="AB693" s="87"/>
      <c r="AC693" s="88"/>
    </row>
    <row r="694" spans="1:29" ht="80" x14ac:dyDescent="0.25">
      <c r="A694" s="85" t="s">
        <v>2196</v>
      </c>
      <c r="B694" s="85" t="s">
        <v>2197</v>
      </c>
      <c r="C694" s="86">
        <v>42923</v>
      </c>
      <c r="D694" s="86">
        <v>42923</v>
      </c>
      <c r="E694" s="86">
        <v>45289</v>
      </c>
      <c r="F694" s="85">
        <v>77</v>
      </c>
      <c r="G694" s="85" t="s">
        <v>2134</v>
      </c>
      <c r="H694" s="85" t="s">
        <v>2013</v>
      </c>
      <c r="I694" s="85" t="s">
        <v>905</v>
      </c>
      <c r="J694" s="83">
        <v>65340</v>
      </c>
      <c r="K694" s="83">
        <v>58806</v>
      </c>
      <c r="L694" s="87"/>
      <c r="M694" s="87"/>
      <c r="N694" s="87">
        <v>55539</v>
      </c>
      <c r="O694" s="87">
        <v>49985.1</v>
      </c>
      <c r="P694" s="87"/>
      <c r="Q694" s="87"/>
      <c r="R694" s="87"/>
      <c r="S694" s="87"/>
      <c r="T694" s="87">
        <v>9801</v>
      </c>
      <c r="U694" s="87">
        <v>8820.9</v>
      </c>
      <c r="V694" s="87"/>
      <c r="W694" s="87"/>
      <c r="X694" s="87"/>
      <c r="Y694" s="87"/>
      <c r="Z694" s="87"/>
      <c r="AA694" s="87"/>
      <c r="AB694" s="87"/>
      <c r="AC694" s="88"/>
    </row>
    <row r="695" spans="1:29" ht="100" x14ac:dyDescent="0.25">
      <c r="A695" s="85" t="s">
        <v>2198</v>
      </c>
      <c r="B695" s="85" t="s">
        <v>2199</v>
      </c>
      <c r="C695" s="86">
        <v>42893</v>
      </c>
      <c r="D695" s="86">
        <v>42893</v>
      </c>
      <c r="E695" s="86">
        <v>45138</v>
      </c>
      <c r="F695" s="85">
        <v>73</v>
      </c>
      <c r="G695" s="85" t="s">
        <v>2193</v>
      </c>
      <c r="H695" s="85" t="s">
        <v>2013</v>
      </c>
      <c r="I695" s="85" t="s">
        <v>936</v>
      </c>
      <c r="J695" s="83">
        <v>169278</v>
      </c>
      <c r="K695" s="83">
        <v>164864.20000000001</v>
      </c>
      <c r="L695" s="87"/>
      <c r="M695" s="87"/>
      <c r="N695" s="87">
        <v>143886.29999999999</v>
      </c>
      <c r="O695" s="87">
        <v>140134.57</v>
      </c>
      <c r="P695" s="87"/>
      <c r="Q695" s="87"/>
      <c r="R695" s="87"/>
      <c r="S695" s="87"/>
      <c r="T695" s="87">
        <v>25391.7</v>
      </c>
      <c r="U695" s="87">
        <v>24729.63</v>
      </c>
      <c r="V695" s="87"/>
      <c r="W695" s="87"/>
      <c r="X695" s="87"/>
      <c r="Y695" s="87"/>
      <c r="Z695" s="87"/>
      <c r="AA695" s="87"/>
      <c r="AB695" s="87"/>
      <c r="AC695" s="88"/>
    </row>
    <row r="696" spans="1:29" ht="409.5" x14ac:dyDescent="0.25">
      <c r="A696" s="85" t="s">
        <v>2200</v>
      </c>
      <c r="B696" s="85" t="s">
        <v>2201</v>
      </c>
      <c r="C696" s="86">
        <v>42902</v>
      </c>
      <c r="D696" s="86">
        <v>42902</v>
      </c>
      <c r="E696" s="86">
        <v>45291</v>
      </c>
      <c r="F696" s="85">
        <v>78</v>
      </c>
      <c r="G696" s="85" t="s">
        <v>2202</v>
      </c>
      <c r="H696" s="85" t="s">
        <v>2013</v>
      </c>
      <c r="I696" s="85" t="s">
        <v>1112</v>
      </c>
      <c r="J696" s="83">
        <v>63454</v>
      </c>
      <c r="K696" s="83">
        <v>45284.66</v>
      </c>
      <c r="L696" s="87"/>
      <c r="M696" s="87"/>
      <c r="N696" s="87">
        <v>53935.9</v>
      </c>
      <c r="O696" s="87">
        <v>38491.97</v>
      </c>
      <c r="P696" s="87"/>
      <c r="Q696" s="87"/>
      <c r="R696" s="87"/>
      <c r="S696" s="87"/>
      <c r="T696" s="87">
        <v>9518.1</v>
      </c>
      <c r="U696" s="87">
        <v>6792.69</v>
      </c>
      <c r="V696" s="87"/>
      <c r="W696" s="87"/>
      <c r="X696" s="87"/>
      <c r="Y696" s="87"/>
      <c r="Z696" s="87"/>
      <c r="AA696" s="87"/>
      <c r="AB696" s="87"/>
      <c r="AC696" s="88"/>
    </row>
    <row r="697" spans="1:29" ht="220" x14ac:dyDescent="0.25">
      <c r="A697" s="85" t="s">
        <v>2203</v>
      </c>
      <c r="B697" s="85" t="s">
        <v>2204</v>
      </c>
      <c r="C697" s="86">
        <v>42970</v>
      </c>
      <c r="D697" s="86">
        <v>42970</v>
      </c>
      <c r="E697" s="86">
        <v>45291</v>
      </c>
      <c r="F697" s="85">
        <v>76</v>
      </c>
      <c r="G697" s="85" t="s">
        <v>2205</v>
      </c>
      <c r="H697" s="85" t="s">
        <v>2013</v>
      </c>
      <c r="I697" s="85" t="s">
        <v>905</v>
      </c>
      <c r="J697" s="83">
        <v>163098</v>
      </c>
      <c r="K697" s="83">
        <v>136197.99</v>
      </c>
      <c r="L697" s="87"/>
      <c r="M697" s="87"/>
      <c r="N697" s="87">
        <v>138633.29999999999</v>
      </c>
      <c r="O697" s="87">
        <v>115768.3</v>
      </c>
      <c r="P697" s="87"/>
      <c r="Q697" s="87"/>
      <c r="R697" s="87"/>
      <c r="S697" s="87"/>
      <c r="T697" s="87">
        <v>24464.7</v>
      </c>
      <c r="U697" s="87">
        <v>20429.689999999999</v>
      </c>
      <c r="V697" s="87"/>
      <c r="W697" s="87"/>
      <c r="X697" s="87"/>
      <c r="Y697" s="87"/>
      <c r="Z697" s="87"/>
      <c r="AA697" s="87"/>
      <c r="AB697" s="87"/>
      <c r="AC697" s="88"/>
    </row>
    <row r="698" spans="1:29" ht="70" x14ac:dyDescent="0.25">
      <c r="A698" s="85" t="s">
        <v>2206</v>
      </c>
      <c r="B698" s="85" t="s">
        <v>2207</v>
      </c>
      <c r="C698" s="86">
        <v>42857</v>
      </c>
      <c r="D698" s="86">
        <v>42857</v>
      </c>
      <c r="E698" s="86">
        <v>45291</v>
      </c>
      <c r="F698" s="85">
        <v>79</v>
      </c>
      <c r="G698" s="85" t="s">
        <v>2208</v>
      </c>
      <c r="H698" s="85" t="s">
        <v>2013</v>
      </c>
      <c r="I698" s="85" t="s">
        <v>2526</v>
      </c>
      <c r="J698" s="83">
        <v>1071153</v>
      </c>
      <c r="K698" s="83">
        <v>1027141.09</v>
      </c>
      <c r="L698" s="87"/>
      <c r="M698" s="87"/>
      <c r="N698" s="87">
        <v>910480.05</v>
      </c>
      <c r="O698" s="87">
        <v>873069.92</v>
      </c>
      <c r="P698" s="87"/>
      <c r="Q698" s="87"/>
      <c r="R698" s="87"/>
      <c r="S698" s="87"/>
      <c r="T698" s="87">
        <v>160672.95000000001</v>
      </c>
      <c r="U698" s="87">
        <v>154071.17000000001</v>
      </c>
      <c r="V698" s="87"/>
      <c r="W698" s="87"/>
      <c r="X698" s="87"/>
      <c r="Y698" s="87"/>
      <c r="Z698" s="87"/>
      <c r="AA698" s="87"/>
      <c r="AB698" s="87"/>
      <c r="AC698" s="88"/>
    </row>
    <row r="699" spans="1:29" ht="70" x14ac:dyDescent="0.25">
      <c r="A699" s="85" t="s">
        <v>2209</v>
      </c>
      <c r="B699" s="85" t="s">
        <v>2071</v>
      </c>
      <c r="C699" s="86">
        <v>42913</v>
      </c>
      <c r="D699" s="86">
        <v>42913</v>
      </c>
      <c r="E699" s="86">
        <v>45230</v>
      </c>
      <c r="F699" s="85">
        <v>76</v>
      </c>
      <c r="G699" s="85" t="s">
        <v>2106</v>
      </c>
      <c r="H699" s="85" t="s">
        <v>2013</v>
      </c>
      <c r="I699" s="85" t="s">
        <v>1052</v>
      </c>
      <c r="J699" s="83">
        <v>118225</v>
      </c>
      <c r="K699" s="83">
        <v>110520</v>
      </c>
      <c r="L699" s="87"/>
      <c r="M699" s="87"/>
      <c r="N699" s="87">
        <v>100491.25</v>
      </c>
      <c r="O699" s="87">
        <v>93941.99</v>
      </c>
      <c r="P699" s="87"/>
      <c r="Q699" s="87"/>
      <c r="R699" s="87"/>
      <c r="S699" s="87"/>
      <c r="T699" s="87">
        <v>17733.75</v>
      </c>
      <c r="U699" s="87">
        <v>16578.009999999998</v>
      </c>
      <c r="V699" s="87"/>
      <c r="W699" s="87"/>
      <c r="X699" s="87"/>
      <c r="Y699" s="87"/>
      <c r="Z699" s="87"/>
      <c r="AA699" s="87"/>
      <c r="AB699" s="87"/>
      <c r="AC699" s="88"/>
    </row>
    <row r="700" spans="1:29" ht="50" x14ac:dyDescent="0.25">
      <c r="A700" s="85" t="s">
        <v>2210</v>
      </c>
      <c r="B700" s="85" t="s">
        <v>2211</v>
      </c>
      <c r="C700" s="86">
        <v>42937</v>
      </c>
      <c r="D700" s="86">
        <v>42937</v>
      </c>
      <c r="E700" s="86">
        <v>45291</v>
      </c>
      <c r="F700" s="85">
        <v>77</v>
      </c>
      <c r="G700" s="85" t="s">
        <v>2212</v>
      </c>
      <c r="H700" s="85" t="s">
        <v>2013</v>
      </c>
      <c r="I700" s="85" t="s">
        <v>1056</v>
      </c>
      <c r="J700" s="83">
        <v>105542</v>
      </c>
      <c r="K700" s="83">
        <v>94987.8</v>
      </c>
      <c r="L700" s="87"/>
      <c r="M700" s="87"/>
      <c r="N700" s="87">
        <v>89710.7</v>
      </c>
      <c r="O700" s="87">
        <v>80739.63</v>
      </c>
      <c r="P700" s="87"/>
      <c r="Q700" s="87"/>
      <c r="R700" s="87"/>
      <c r="S700" s="87"/>
      <c r="T700" s="87">
        <v>15831.3</v>
      </c>
      <c r="U700" s="87">
        <v>14248.17</v>
      </c>
      <c r="V700" s="87"/>
      <c r="W700" s="87"/>
      <c r="X700" s="87"/>
      <c r="Y700" s="87"/>
      <c r="Z700" s="87"/>
      <c r="AA700" s="87"/>
      <c r="AB700" s="87"/>
      <c r="AC700" s="88"/>
    </row>
    <row r="701" spans="1:29" ht="90" x14ac:dyDescent="0.25">
      <c r="A701" s="85" t="s">
        <v>2213</v>
      </c>
      <c r="B701" s="85" t="s">
        <v>2214</v>
      </c>
      <c r="C701" s="86">
        <v>42853</v>
      </c>
      <c r="D701" s="86">
        <v>42853</v>
      </c>
      <c r="E701" s="86">
        <v>45291</v>
      </c>
      <c r="F701" s="85">
        <v>80</v>
      </c>
      <c r="G701" s="85" t="s">
        <v>2215</v>
      </c>
      <c r="H701" s="85" t="s">
        <v>2013</v>
      </c>
      <c r="I701" s="85" t="s">
        <v>786</v>
      </c>
      <c r="J701" s="83">
        <v>1358136</v>
      </c>
      <c r="K701" s="83">
        <v>1219698.7</v>
      </c>
      <c r="L701" s="87"/>
      <c r="M701" s="87"/>
      <c r="N701" s="87">
        <v>1154415.6000000001</v>
      </c>
      <c r="O701" s="87">
        <v>1036743.89</v>
      </c>
      <c r="P701" s="87"/>
      <c r="Q701" s="87"/>
      <c r="R701" s="87"/>
      <c r="S701" s="87"/>
      <c r="T701" s="87">
        <v>203720.4</v>
      </c>
      <c r="U701" s="87">
        <v>182954.81</v>
      </c>
      <c r="V701" s="87"/>
      <c r="W701" s="87"/>
      <c r="X701" s="87"/>
      <c r="Y701" s="87"/>
      <c r="Z701" s="87"/>
      <c r="AA701" s="87"/>
      <c r="AB701" s="87"/>
      <c r="AC701" s="88"/>
    </row>
    <row r="702" spans="1:29" ht="120" x14ac:dyDescent="0.25">
      <c r="A702" s="85" t="s">
        <v>2216</v>
      </c>
      <c r="B702" s="85" t="s">
        <v>2217</v>
      </c>
      <c r="C702" s="86">
        <v>42915</v>
      </c>
      <c r="D702" s="86">
        <v>42915</v>
      </c>
      <c r="E702" s="86">
        <v>45289</v>
      </c>
      <c r="F702" s="85">
        <v>78</v>
      </c>
      <c r="G702" s="85" t="s">
        <v>2218</v>
      </c>
      <c r="H702" s="85" t="s">
        <v>2013</v>
      </c>
      <c r="I702" s="85" t="s">
        <v>905</v>
      </c>
      <c r="J702" s="83">
        <v>130504.21</v>
      </c>
      <c r="K702" s="83">
        <v>117371.32</v>
      </c>
      <c r="L702" s="87"/>
      <c r="M702" s="87"/>
      <c r="N702" s="87">
        <v>110928.57</v>
      </c>
      <c r="O702" s="87">
        <v>99765.62</v>
      </c>
      <c r="P702" s="87"/>
      <c r="Q702" s="87"/>
      <c r="R702" s="87"/>
      <c r="S702" s="87"/>
      <c r="T702" s="87">
        <v>19575.64</v>
      </c>
      <c r="U702" s="87">
        <v>17605.7</v>
      </c>
      <c r="V702" s="87"/>
      <c r="W702" s="87"/>
      <c r="X702" s="87"/>
      <c r="Y702" s="87"/>
      <c r="Z702" s="87"/>
      <c r="AA702" s="87"/>
      <c r="AB702" s="87"/>
      <c r="AC702" s="88"/>
    </row>
    <row r="703" spans="1:29" ht="150" x14ac:dyDescent="0.25">
      <c r="A703" s="85" t="s">
        <v>2219</v>
      </c>
      <c r="B703" s="85" t="s">
        <v>2220</v>
      </c>
      <c r="C703" s="86">
        <v>42885</v>
      </c>
      <c r="D703" s="86">
        <v>42885</v>
      </c>
      <c r="E703" s="86">
        <v>45291</v>
      </c>
      <c r="F703" s="85">
        <v>79</v>
      </c>
      <c r="G703" s="85" t="s">
        <v>2221</v>
      </c>
      <c r="H703" s="85" t="s">
        <v>2013</v>
      </c>
      <c r="I703" s="85" t="s">
        <v>1112</v>
      </c>
      <c r="J703" s="83">
        <v>105397</v>
      </c>
      <c r="K703" s="83">
        <v>90882.06</v>
      </c>
      <c r="L703" s="87"/>
      <c r="M703" s="87"/>
      <c r="N703" s="87">
        <v>89587.45</v>
      </c>
      <c r="O703" s="87">
        <v>77249.759999999995</v>
      </c>
      <c r="P703" s="87"/>
      <c r="Q703" s="87"/>
      <c r="R703" s="87"/>
      <c r="S703" s="87"/>
      <c r="T703" s="87">
        <v>15809.55</v>
      </c>
      <c r="U703" s="87">
        <v>13632.3</v>
      </c>
      <c r="V703" s="87"/>
      <c r="W703" s="87"/>
      <c r="X703" s="87"/>
      <c r="Y703" s="87"/>
      <c r="Z703" s="87"/>
      <c r="AA703" s="87"/>
      <c r="AB703" s="87"/>
      <c r="AC703" s="88"/>
    </row>
    <row r="704" spans="1:29" ht="100" x14ac:dyDescent="0.25">
      <c r="A704" s="85" t="s">
        <v>2222</v>
      </c>
      <c r="B704" s="85" t="s">
        <v>2223</v>
      </c>
      <c r="C704" s="86">
        <v>42900</v>
      </c>
      <c r="D704" s="86">
        <v>42900</v>
      </c>
      <c r="E704" s="86">
        <v>45291</v>
      </c>
      <c r="F704" s="85">
        <v>78</v>
      </c>
      <c r="G704" s="85" t="s">
        <v>2224</v>
      </c>
      <c r="H704" s="85" t="s">
        <v>2013</v>
      </c>
      <c r="I704" s="85" t="s">
        <v>928</v>
      </c>
      <c r="J704" s="83">
        <v>503283.5</v>
      </c>
      <c r="K704" s="83">
        <v>452955.15</v>
      </c>
      <c r="L704" s="87"/>
      <c r="M704" s="87"/>
      <c r="N704" s="87">
        <v>427790.97</v>
      </c>
      <c r="O704" s="87">
        <v>385011.87</v>
      </c>
      <c r="P704" s="87"/>
      <c r="Q704" s="87"/>
      <c r="R704" s="87"/>
      <c r="S704" s="87"/>
      <c r="T704" s="87">
        <v>75492.53</v>
      </c>
      <c r="U704" s="87">
        <v>67943.28</v>
      </c>
      <c r="V704" s="87"/>
      <c r="W704" s="87"/>
      <c r="X704" s="87"/>
      <c r="Y704" s="87"/>
      <c r="Z704" s="87"/>
      <c r="AA704" s="87"/>
      <c r="AB704" s="87"/>
      <c r="AC704" s="88"/>
    </row>
    <row r="705" spans="1:29" ht="60" x14ac:dyDescent="0.25">
      <c r="A705" s="85" t="s">
        <v>2225</v>
      </c>
      <c r="B705" s="85" t="s">
        <v>2226</v>
      </c>
      <c r="C705" s="86">
        <v>42957</v>
      </c>
      <c r="D705" s="86">
        <v>42957</v>
      </c>
      <c r="E705" s="86">
        <v>45291</v>
      </c>
      <c r="F705" s="85">
        <v>76</v>
      </c>
      <c r="G705" s="85" t="s">
        <v>2227</v>
      </c>
      <c r="H705" s="85" t="s">
        <v>2013</v>
      </c>
      <c r="I705" s="85" t="s">
        <v>1096</v>
      </c>
      <c r="J705" s="83">
        <v>400316</v>
      </c>
      <c r="K705" s="83">
        <v>360284.4</v>
      </c>
      <c r="L705" s="87"/>
      <c r="M705" s="87"/>
      <c r="N705" s="87">
        <v>340268.6</v>
      </c>
      <c r="O705" s="87">
        <v>306241.74</v>
      </c>
      <c r="P705" s="87"/>
      <c r="Q705" s="87"/>
      <c r="R705" s="87"/>
      <c r="S705" s="87"/>
      <c r="T705" s="87">
        <v>60047.4</v>
      </c>
      <c r="U705" s="87">
        <v>54042.66</v>
      </c>
      <c r="V705" s="87"/>
      <c r="W705" s="87"/>
      <c r="X705" s="87"/>
      <c r="Y705" s="87"/>
      <c r="Z705" s="87"/>
      <c r="AA705" s="87"/>
      <c r="AB705" s="87"/>
      <c r="AC705" s="88"/>
    </row>
    <row r="706" spans="1:29" ht="120" x14ac:dyDescent="0.25">
      <c r="A706" s="85" t="s">
        <v>2228</v>
      </c>
      <c r="B706" s="85" t="s">
        <v>2229</v>
      </c>
      <c r="C706" s="86">
        <v>42928</v>
      </c>
      <c r="D706" s="86">
        <v>42928</v>
      </c>
      <c r="E706" s="86">
        <v>45291</v>
      </c>
      <c r="F706" s="85">
        <v>77</v>
      </c>
      <c r="G706" s="85" t="s">
        <v>2100</v>
      </c>
      <c r="H706" s="85" t="s">
        <v>2013</v>
      </c>
      <c r="I706" s="85" t="s">
        <v>925</v>
      </c>
      <c r="J706" s="83">
        <v>495189</v>
      </c>
      <c r="K706" s="83">
        <v>386558.37</v>
      </c>
      <c r="L706" s="87"/>
      <c r="M706" s="87"/>
      <c r="N706" s="87">
        <v>420910.65</v>
      </c>
      <c r="O706" s="87">
        <v>328574.59999999998</v>
      </c>
      <c r="P706" s="87"/>
      <c r="Q706" s="87"/>
      <c r="R706" s="87"/>
      <c r="S706" s="87"/>
      <c r="T706" s="87">
        <v>74278.350000000006</v>
      </c>
      <c r="U706" s="87">
        <v>57983.77</v>
      </c>
      <c r="V706" s="87"/>
      <c r="W706" s="87"/>
      <c r="X706" s="87"/>
      <c r="Y706" s="87"/>
      <c r="Z706" s="87"/>
      <c r="AA706" s="87"/>
      <c r="AB706" s="87"/>
      <c r="AC706" s="88"/>
    </row>
    <row r="707" spans="1:29" ht="90" x14ac:dyDescent="0.25">
      <c r="A707" s="85" t="s">
        <v>2230</v>
      </c>
      <c r="B707" s="85" t="s">
        <v>2231</v>
      </c>
      <c r="C707" s="86">
        <v>42905</v>
      </c>
      <c r="D707" s="86">
        <v>42905</v>
      </c>
      <c r="E707" s="86">
        <v>45278</v>
      </c>
      <c r="F707" s="85">
        <v>78</v>
      </c>
      <c r="G707" s="85" t="s">
        <v>2232</v>
      </c>
      <c r="H707" s="85" t="s">
        <v>2013</v>
      </c>
      <c r="I707" s="85" t="s">
        <v>922</v>
      </c>
      <c r="J707" s="83">
        <v>340012</v>
      </c>
      <c r="K707" s="83">
        <v>289042.17</v>
      </c>
      <c r="L707" s="87"/>
      <c r="M707" s="87"/>
      <c r="N707" s="87">
        <v>289010.2</v>
      </c>
      <c r="O707" s="87">
        <v>245685.83</v>
      </c>
      <c r="P707" s="87"/>
      <c r="Q707" s="87"/>
      <c r="R707" s="87"/>
      <c r="S707" s="87"/>
      <c r="T707" s="87">
        <v>51001.8</v>
      </c>
      <c r="U707" s="87">
        <v>43356.34</v>
      </c>
      <c r="V707" s="87"/>
      <c r="W707" s="87"/>
      <c r="X707" s="87"/>
      <c r="Y707" s="87"/>
      <c r="Z707" s="87"/>
      <c r="AA707" s="87"/>
      <c r="AB707" s="87"/>
      <c r="AC707" s="88"/>
    </row>
    <row r="708" spans="1:29" ht="130" x14ac:dyDescent="0.25">
      <c r="A708" s="85" t="s">
        <v>2233</v>
      </c>
      <c r="B708" s="85" t="s">
        <v>2234</v>
      </c>
      <c r="C708" s="86">
        <v>42830</v>
      </c>
      <c r="D708" s="86">
        <v>42830</v>
      </c>
      <c r="E708" s="86">
        <v>45291</v>
      </c>
      <c r="F708" s="85">
        <v>80</v>
      </c>
      <c r="G708" s="85" t="s">
        <v>2235</v>
      </c>
      <c r="H708" s="85" t="s">
        <v>2013</v>
      </c>
      <c r="I708" s="85" t="s">
        <v>905</v>
      </c>
      <c r="J708" s="83">
        <v>40575</v>
      </c>
      <c r="K708" s="83">
        <v>36517.51</v>
      </c>
      <c r="L708" s="87"/>
      <c r="M708" s="87"/>
      <c r="N708" s="87">
        <v>34488.75</v>
      </c>
      <c r="O708" s="87">
        <v>31039.88</v>
      </c>
      <c r="P708" s="87"/>
      <c r="Q708" s="87"/>
      <c r="R708" s="87"/>
      <c r="S708" s="87"/>
      <c r="T708" s="87">
        <v>6086.25</v>
      </c>
      <c r="U708" s="87">
        <v>5477.63</v>
      </c>
      <c r="V708" s="87"/>
      <c r="W708" s="87"/>
      <c r="X708" s="87"/>
      <c r="Y708" s="87"/>
      <c r="Z708" s="87"/>
      <c r="AA708" s="87"/>
      <c r="AB708" s="87"/>
      <c r="AC708" s="88"/>
    </row>
    <row r="709" spans="1:29" ht="110" x14ac:dyDescent="0.25">
      <c r="A709" s="85" t="s">
        <v>2236</v>
      </c>
      <c r="B709" s="85" t="s">
        <v>2237</v>
      </c>
      <c r="C709" s="86">
        <v>42902</v>
      </c>
      <c r="D709" s="86">
        <v>42902</v>
      </c>
      <c r="E709" s="86">
        <v>45260</v>
      </c>
      <c r="F709" s="85">
        <v>77</v>
      </c>
      <c r="G709" s="85" t="s">
        <v>2238</v>
      </c>
      <c r="H709" s="85" t="s">
        <v>2013</v>
      </c>
      <c r="I709" s="85" t="s">
        <v>790</v>
      </c>
      <c r="J709" s="83">
        <v>116432</v>
      </c>
      <c r="K709" s="83">
        <v>109352.86</v>
      </c>
      <c r="L709" s="87"/>
      <c r="M709" s="87"/>
      <c r="N709" s="87">
        <v>98967.2</v>
      </c>
      <c r="O709" s="87">
        <v>92949.93</v>
      </c>
      <c r="P709" s="87"/>
      <c r="Q709" s="87"/>
      <c r="R709" s="87"/>
      <c r="S709" s="87"/>
      <c r="T709" s="87">
        <v>17464.8</v>
      </c>
      <c r="U709" s="87">
        <v>16402.93</v>
      </c>
      <c r="V709" s="87"/>
      <c r="W709" s="87"/>
      <c r="X709" s="87"/>
      <c r="Y709" s="87"/>
      <c r="Z709" s="87"/>
      <c r="AA709" s="87"/>
      <c r="AB709" s="87"/>
      <c r="AC709" s="88"/>
    </row>
    <row r="710" spans="1:29" ht="40" x14ac:dyDescent="0.25">
      <c r="A710" s="85" t="s">
        <v>2239</v>
      </c>
      <c r="B710" s="85" t="s">
        <v>2240</v>
      </c>
      <c r="C710" s="86">
        <v>42881</v>
      </c>
      <c r="D710" s="86">
        <v>42881</v>
      </c>
      <c r="E710" s="86">
        <v>45291</v>
      </c>
      <c r="F710" s="85">
        <v>79</v>
      </c>
      <c r="G710" s="85" t="s">
        <v>2241</v>
      </c>
      <c r="H710" s="85" t="s">
        <v>2013</v>
      </c>
      <c r="I710" s="85" t="s">
        <v>2242</v>
      </c>
      <c r="J710" s="83">
        <v>273806.08000000002</v>
      </c>
      <c r="K710" s="83">
        <v>143033.76</v>
      </c>
      <c r="L710" s="87"/>
      <c r="M710" s="87"/>
      <c r="N710" s="87">
        <v>232735.16</v>
      </c>
      <c r="O710" s="87">
        <v>121578.69</v>
      </c>
      <c r="P710" s="87"/>
      <c r="Q710" s="87"/>
      <c r="R710" s="87"/>
      <c r="S710" s="87"/>
      <c r="T710" s="87">
        <v>41070.92</v>
      </c>
      <c r="U710" s="87">
        <v>21455.07</v>
      </c>
      <c r="V710" s="87"/>
      <c r="W710" s="87"/>
      <c r="X710" s="87"/>
      <c r="Y710" s="87"/>
      <c r="Z710" s="87"/>
      <c r="AA710" s="87"/>
      <c r="AB710" s="87"/>
      <c r="AC710" s="88"/>
    </row>
    <row r="711" spans="1:29" ht="80" x14ac:dyDescent="0.25">
      <c r="A711" s="85" t="s">
        <v>2243</v>
      </c>
      <c r="B711" s="85" t="s">
        <v>2244</v>
      </c>
      <c r="C711" s="86">
        <v>42891</v>
      </c>
      <c r="D711" s="86">
        <v>42891</v>
      </c>
      <c r="E711" s="86">
        <v>45078</v>
      </c>
      <c r="F711" s="85">
        <v>71</v>
      </c>
      <c r="G711" s="85" t="s">
        <v>2245</v>
      </c>
      <c r="H711" s="85" t="s">
        <v>2013</v>
      </c>
      <c r="I711" s="85" t="s">
        <v>2530</v>
      </c>
      <c r="J711" s="83">
        <v>1659418.33</v>
      </c>
      <c r="K711" s="83">
        <v>1493440.73</v>
      </c>
      <c r="L711" s="87"/>
      <c r="M711" s="87"/>
      <c r="N711" s="87">
        <v>1410505.58</v>
      </c>
      <c r="O711" s="87">
        <v>1269424.6100000001</v>
      </c>
      <c r="P711" s="87"/>
      <c r="Q711" s="87"/>
      <c r="R711" s="87"/>
      <c r="S711" s="87"/>
      <c r="T711" s="87">
        <v>248912.75</v>
      </c>
      <c r="U711" s="87">
        <v>224016.12</v>
      </c>
      <c r="V711" s="87"/>
      <c r="W711" s="87"/>
      <c r="X711" s="87"/>
      <c r="Y711" s="87"/>
      <c r="Z711" s="87"/>
      <c r="AA711" s="87"/>
      <c r="AB711" s="87"/>
      <c r="AC711" s="88"/>
    </row>
    <row r="712" spans="1:29" ht="80" x14ac:dyDescent="0.25">
      <c r="A712" s="85" t="s">
        <v>2246</v>
      </c>
      <c r="B712" s="85" t="s">
        <v>2247</v>
      </c>
      <c r="C712" s="86">
        <v>42913</v>
      </c>
      <c r="D712" s="86">
        <v>42913</v>
      </c>
      <c r="E712" s="86">
        <v>45291</v>
      </c>
      <c r="F712" s="85">
        <v>78</v>
      </c>
      <c r="G712" s="85" t="s">
        <v>2248</v>
      </c>
      <c r="H712" s="85" t="s">
        <v>2013</v>
      </c>
      <c r="I712" s="85" t="s">
        <v>950</v>
      </c>
      <c r="J712" s="83">
        <v>48454</v>
      </c>
      <c r="K712" s="83">
        <v>43271.9</v>
      </c>
      <c r="L712" s="87"/>
      <c r="M712" s="87"/>
      <c r="N712" s="87">
        <v>41185.9</v>
      </c>
      <c r="O712" s="87">
        <v>36781.129999999997</v>
      </c>
      <c r="P712" s="87"/>
      <c r="Q712" s="87"/>
      <c r="R712" s="87"/>
      <c r="S712" s="87"/>
      <c r="T712" s="87">
        <v>7268.1</v>
      </c>
      <c r="U712" s="87">
        <v>6490.77</v>
      </c>
      <c r="V712" s="87"/>
      <c r="W712" s="87"/>
      <c r="X712" s="87"/>
      <c r="Y712" s="87"/>
      <c r="Z712" s="87"/>
      <c r="AA712" s="87"/>
      <c r="AB712" s="87"/>
      <c r="AC712" s="88"/>
    </row>
    <row r="713" spans="1:29" ht="80" x14ac:dyDescent="0.25">
      <c r="A713" s="85" t="s">
        <v>2249</v>
      </c>
      <c r="B713" s="85" t="s">
        <v>2250</v>
      </c>
      <c r="C713" s="86">
        <v>42858</v>
      </c>
      <c r="D713" s="86">
        <v>42858</v>
      </c>
      <c r="E713" s="86">
        <v>45291</v>
      </c>
      <c r="F713" s="85">
        <v>79</v>
      </c>
      <c r="G713" s="85" t="s">
        <v>2251</v>
      </c>
      <c r="H713" s="85" t="s">
        <v>2013</v>
      </c>
      <c r="I713" s="85" t="s">
        <v>2252</v>
      </c>
      <c r="J713" s="83">
        <v>691021</v>
      </c>
      <c r="K713" s="83">
        <v>596278.34</v>
      </c>
      <c r="L713" s="87"/>
      <c r="M713" s="87"/>
      <c r="N713" s="87">
        <v>587367.85</v>
      </c>
      <c r="O713" s="87">
        <v>506836.6</v>
      </c>
      <c r="P713" s="87"/>
      <c r="Q713" s="87"/>
      <c r="R713" s="87"/>
      <c r="S713" s="87"/>
      <c r="T713" s="87">
        <v>103653.15</v>
      </c>
      <c r="U713" s="87">
        <v>89441.74</v>
      </c>
      <c r="V713" s="87"/>
      <c r="W713" s="87"/>
      <c r="X713" s="87"/>
      <c r="Y713" s="87"/>
      <c r="Z713" s="87"/>
      <c r="AA713" s="87"/>
      <c r="AB713" s="87"/>
      <c r="AC713" s="88"/>
    </row>
    <row r="714" spans="1:29" ht="30" x14ac:dyDescent="0.25">
      <c r="A714" s="85" t="s">
        <v>2253</v>
      </c>
      <c r="B714" s="85" t="s">
        <v>2254</v>
      </c>
      <c r="C714" s="86">
        <v>42893</v>
      </c>
      <c r="D714" s="86">
        <v>42893</v>
      </c>
      <c r="E714" s="86">
        <v>45230</v>
      </c>
      <c r="F714" s="85">
        <v>76</v>
      </c>
      <c r="G714" s="85" t="s">
        <v>2255</v>
      </c>
      <c r="H714" s="85" t="s">
        <v>2013</v>
      </c>
      <c r="I714" s="85" t="s">
        <v>950</v>
      </c>
      <c r="J714" s="83">
        <v>83876</v>
      </c>
      <c r="K714" s="83">
        <v>73335.39</v>
      </c>
      <c r="L714" s="87"/>
      <c r="M714" s="87"/>
      <c r="N714" s="87">
        <v>71294.600000000006</v>
      </c>
      <c r="O714" s="87">
        <v>62335.08</v>
      </c>
      <c r="P714" s="87"/>
      <c r="Q714" s="87"/>
      <c r="R714" s="87"/>
      <c r="S714" s="87"/>
      <c r="T714" s="87">
        <v>12581.4</v>
      </c>
      <c r="U714" s="87">
        <v>11000.31</v>
      </c>
      <c r="V714" s="87"/>
      <c r="W714" s="87"/>
      <c r="X714" s="87"/>
      <c r="Y714" s="87"/>
      <c r="Z714" s="87"/>
      <c r="AA714" s="87"/>
      <c r="AB714" s="87"/>
      <c r="AC714" s="88"/>
    </row>
    <row r="715" spans="1:29" ht="90" x14ac:dyDescent="0.25">
      <c r="A715" s="85" t="s">
        <v>2256</v>
      </c>
      <c r="B715" s="85" t="s">
        <v>2257</v>
      </c>
      <c r="C715" s="86">
        <v>42843</v>
      </c>
      <c r="D715" s="86">
        <v>42843</v>
      </c>
      <c r="E715" s="86">
        <v>45291</v>
      </c>
      <c r="F715" s="85">
        <v>80</v>
      </c>
      <c r="G715" s="85" t="s">
        <v>2258</v>
      </c>
      <c r="H715" s="85" t="s">
        <v>2013</v>
      </c>
      <c r="I715" s="85" t="s">
        <v>950</v>
      </c>
      <c r="J715" s="83">
        <v>323849</v>
      </c>
      <c r="K715" s="83">
        <v>303458.84999999998</v>
      </c>
      <c r="L715" s="87"/>
      <c r="M715" s="87"/>
      <c r="N715" s="87">
        <v>275271.65000000002</v>
      </c>
      <c r="O715" s="87">
        <v>257940.02</v>
      </c>
      <c r="P715" s="87"/>
      <c r="Q715" s="87"/>
      <c r="R715" s="87"/>
      <c r="S715" s="87"/>
      <c r="T715" s="87">
        <v>48577.35</v>
      </c>
      <c r="U715" s="87">
        <v>45518.83</v>
      </c>
      <c r="V715" s="87"/>
      <c r="W715" s="87"/>
      <c r="X715" s="87"/>
      <c r="Y715" s="87"/>
      <c r="Z715" s="87"/>
      <c r="AA715" s="87"/>
      <c r="AB715" s="87"/>
      <c r="AC715" s="88"/>
    </row>
    <row r="716" spans="1:29" ht="80" x14ac:dyDescent="0.25">
      <c r="A716" s="85" t="s">
        <v>2259</v>
      </c>
      <c r="B716" s="85" t="s">
        <v>2260</v>
      </c>
      <c r="C716" s="86">
        <v>43045</v>
      </c>
      <c r="D716" s="86">
        <v>43070</v>
      </c>
      <c r="E716" s="86">
        <v>45291</v>
      </c>
      <c r="F716" s="85">
        <v>73</v>
      </c>
      <c r="G716" s="85" t="s">
        <v>111</v>
      </c>
      <c r="H716" s="85" t="s">
        <v>2261</v>
      </c>
      <c r="I716" s="85" t="s">
        <v>595</v>
      </c>
      <c r="J716" s="83">
        <v>15612862</v>
      </c>
      <c r="K716" s="83">
        <v>14046320.85</v>
      </c>
      <c r="L716" s="87"/>
      <c r="M716" s="87"/>
      <c r="N716" s="87">
        <v>13270932</v>
      </c>
      <c r="O716" s="87">
        <v>11939372.699999999</v>
      </c>
      <c r="P716" s="87"/>
      <c r="Q716" s="87"/>
      <c r="R716" s="87"/>
      <c r="S716" s="87"/>
      <c r="T716" s="87">
        <v>2341930</v>
      </c>
      <c r="U716" s="87">
        <v>2106948.15</v>
      </c>
      <c r="V716" s="87"/>
      <c r="W716" s="87"/>
      <c r="X716" s="87"/>
      <c r="Y716" s="87"/>
      <c r="Z716" s="87"/>
      <c r="AA716" s="87"/>
      <c r="AB716" s="87"/>
      <c r="AC716" s="88"/>
    </row>
    <row r="717" spans="1:29" ht="80" x14ac:dyDescent="0.25">
      <c r="A717" s="85" t="s">
        <v>2262</v>
      </c>
      <c r="B717" s="85" t="s">
        <v>2263</v>
      </c>
      <c r="C717" s="86">
        <v>42997</v>
      </c>
      <c r="D717" s="86">
        <v>42997</v>
      </c>
      <c r="E717" s="86">
        <v>45291</v>
      </c>
      <c r="F717" s="85">
        <v>75</v>
      </c>
      <c r="G717" s="85" t="s">
        <v>111</v>
      </c>
      <c r="H717" s="85" t="s">
        <v>2264</v>
      </c>
      <c r="I717" s="85" t="s">
        <v>595</v>
      </c>
      <c r="J717" s="83">
        <v>13634651.199999999</v>
      </c>
      <c r="K717" s="83">
        <v>11750611</v>
      </c>
      <c r="L717" s="87"/>
      <c r="M717" s="87"/>
      <c r="N717" s="87">
        <v>11589453.52</v>
      </c>
      <c r="O717" s="87">
        <v>9988019.3699999992</v>
      </c>
      <c r="P717" s="87"/>
      <c r="Q717" s="87"/>
      <c r="R717" s="87"/>
      <c r="S717" s="87"/>
      <c r="T717" s="87">
        <v>2045197.68</v>
      </c>
      <c r="U717" s="87">
        <v>1762591.63</v>
      </c>
      <c r="V717" s="87"/>
      <c r="W717" s="87"/>
      <c r="X717" s="87"/>
      <c r="Y717" s="87"/>
      <c r="Z717" s="87"/>
      <c r="AA717" s="87"/>
      <c r="AB717" s="87"/>
      <c r="AC717" s="88"/>
    </row>
    <row r="718" spans="1:29" ht="100" x14ac:dyDescent="0.25">
      <c r="A718" s="85" t="s">
        <v>2265</v>
      </c>
      <c r="B718" s="85" t="s">
        <v>2266</v>
      </c>
      <c r="C718" s="86">
        <v>44275</v>
      </c>
      <c r="D718" s="86">
        <v>44275</v>
      </c>
      <c r="E718" s="86">
        <v>45291</v>
      </c>
      <c r="F718" s="85">
        <v>34</v>
      </c>
      <c r="G718" s="85" t="s">
        <v>111</v>
      </c>
      <c r="H718" s="85" t="s">
        <v>2267</v>
      </c>
      <c r="I718" s="85" t="s">
        <v>595</v>
      </c>
      <c r="J718" s="83">
        <v>8948658</v>
      </c>
      <c r="K718" s="83">
        <v>8872793.1699999999</v>
      </c>
      <c r="L718" s="87"/>
      <c r="M718" s="87"/>
      <c r="N718" s="87">
        <v>6809331</v>
      </c>
      <c r="O718" s="87">
        <v>6744845.8899999997</v>
      </c>
      <c r="P718" s="87"/>
      <c r="Q718" s="87"/>
      <c r="R718" s="87"/>
      <c r="S718" s="87"/>
      <c r="T718" s="87">
        <v>2139327</v>
      </c>
      <c r="U718" s="87">
        <v>2127947.2799999998</v>
      </c>
      <c r="V718" s="87"/>
      <c r="W718" s="87"/>
      <c r="X718" s="87"/>
      <c r="Y718" s="87"/>
      <c r="Z718" s="87"/>
      <c r="AA718" s="87"/>
      <c r="AB718" s="87"/>
      <c r="AC718" s="88"/>
    </row>
    <row r="719" spans="1:29" ht="110" x14ac:dyDescent="0.25">
      <c r="A719" s="85" t="s">
        <v>2268</v>
      </c>
      <c r="B719" s="85" t="s">
        <v>2269</v>
      </c>
      <c r="C719" s="86">
        <v>43670</v>
      </c>
      <c r="D719" s="86">
        <v>43670</v>
      </c>
      <c r="E719" s="86">
        <v>45291</v>
      </c>
      <c r="F719" s="85">
        <v>54</v>
      </c>
      <c r="G719" s="85" t="s">
        <v>2270</v>
      </c>
      <c r="H719" s="85" t="s">
        <v>32</v>
      </c>
      <c r="I719" s="85" t="s">
        <v>909</v>
      </c>
      <c r="J719" s="83">
        <v>1433790.48</v>
      </c>
      <c r="K719" s="83">
        <v>1265147.5900000001</v>
      </c>
      <c r="L719" s="87">
        <v>1019143.05</v>
      </c>
      <c r="M719" s="87">
        <v>915259.42</v>
      </c>
      <c r="N719" s="87"/>
      <c r="O719" s="87"/>
      <c r="P719" s="87"/>
      <c r="Q719" s="87"/>
      <c r="R719" s="87"/>
      <c r="S719" s="87"/>
      <c r="T719" s="87">
        <v>49170.36</v>
      </c>
      <c r="U719" s="87">
        <v>40817.19</v>
      </c>
      <c r="V719" s="87">
        <v>43449.43</v>
      </c>
      <c r="W719" s="87">
        <v>39104.49</v>
      </c>
      <c r="X719" s="87">
        <v>322027.64</v>
      </c>
      <c r="Y719" s="87">
        <v>269966.49</v>
      </c>
      <c r="Z719" s="87"/>
      <c r="AA719" s="87">
        <v>0</v>
      </c>
      <c r="AB719" s="87"/>
      <c r="AC719" s="88"/>
    </row>
    <row r="720" spans="1:29" ht="150" x14ac:dyDescent="0.25">
      <c r="A720" s="85" t="s">
        <v>2271</v>
      </c>
      <c r="B720" s="85" t="s">
        <v>2272</v>
      </c>
      <c r="C720" s="86">
        <v>43665</v>
      </c>
      <c r="D720" s="86">
        <v>43647</v>
      </c>
      <c r="E720" s="86">
        <v>45291</v>
      </c>
      <c r="F720" s="85">
        <v>54</v>
      </c>
      <c r="G720" s="85" t="s">
        <v>2273</v>
      </c>
      <c r="H720" s="85" t="s">
        <v>32</v>
      </c>
      <c r="I720" s="85" t="s">
        <v>905</v>
      </c>
      <c r="J720" s="83">
        <v>944059.68</v>
      </c>
      <c r="K720" s="83">
        <v>703482.02</v>
      </c>
      <c r="L720" s="87">
        <v>468668.09</v>
      </c>
      <c r="M720" s="87">
        <v>418508.1</v>
      </c>
      <c r="N720" s="87"/>
      <c r="O720" s="87"/>
      <c r="P720" s="87"/>
      <c r="Q720" s="87"/>
      <c r="R720" s="87"/>
      <c r="S720" s="87"/>
      <c r="T720" s="87">
        <v>82234.320000000007</v>
      </c>
      <c r="U720" s="87">
        <v>64743.37</v>
      </c>
      <c r="V720" s="87">
        <v>18146.7</v>
      </c>
      <c r="W720" s="87">
        <v>16426.91</v>
      </c>
      <c r="X720" s="87">
        <v>375010.57</v>
      </c>
      <c r="Y720" s="87">
        <v>203803.64</v>
      </c>
      <c r="Z720" s="87"/>
      <c r="AA720" s="87"/>
      <c r="AB720" s="87"/>
      <c r="AC720" s="88"/>
    </row>
    <row r="721" spans="1:29" ht="160" x14ac:dyDescent="0.25">
      <c r="A721" s="85" t="s">
        <v>2274</v>
      </c>
      <c r="B721" s="85" t="s">
        <v>2275</v>
      </c>
      <c r="C721" s="86">
        <v>43762</v>
      </c>
      <c r="D721" s="86">
        <v>43770</v>
      </c>
      <c r="E721" s="86">
        <v>44742</v>
      </c>
      <c r="F721" s="85">
        <v>32</v>
      </c>
      <c r="G721" s="85" t="s">
        <v>2276</v>
      </c>
      <c r="H721" s="85" t="s">
        <v>32</v>
      </c>
      <c r="I721" s="85" t="s">
        <v>909</v>
      </c>
      <c r="J721" s="83">
        <v>875094.63</v>
      </c>
      <c r="K721" s="83">
        <v>741342.2</v>
      </c>
      <c r="L721" s="87">
        <v>374879.03</v>
      </c>
      <c r="M721" s="87">
        <v>313518.25</v>
      </c>
      <c r="N721" s="87"/>
      <c r="O721" s="87"/>
      <c r="P721" s="87"/>
      <c r="Q721" s="87"/>
      <c r="R721" s="87"/>
      <c r="S721" s="87"/>
      <c r="T721" s="87">
        <v>89494.71</v>
      </c>
      <c r="U721" s="87">
        <v>74306.41</v>
      </c>
      <c r="V721" s="87">
        <v>13956.28</v>
      </c>
      <c r="W721" s="87">
        <v>12377.88</v>
      </c>
      <c r="X721" s="87">
        <v>396764.61</v>
      </c>
      <c r="Y721" s="87">
        <v>341139.66</v>
      </c>
      <c r="Z721" s="87"/>
      <c r="AA721" s="87">
        <v>0</v>
      </c>
      <c r="AB721" s="87"/>
      <c r="AC721" s="88"/>
    </row>
    <row r="722" spans="1:29" ht="100" x14ac:dyDescent="0.25">
      <c r="A722" s="85" t="s">
        <v>2277</v>
      </c>
      <c r="B722" s="85" t="s">
        <v>2278</v>
      </c>
      <c r="C722" s="86">
        <v>43853</v>
      </c>
      <c r="D722" s="86">
        <v>43831</v>
      </c>
      <c r="E722" s="86">
        <v>45291</v>
      </c>
      <c r="F722" s="85">
        <v>48</v>
      </c>
      <c r="G722" s="85" t="s">
        <v>2279</v>
      </c>
      <c r="H722" s="85" t="s">
        <v>32</v>
      </c>
      <c r="I722" s="85" t="s">
        <v>1069</v>
      </c>
      <c r="J722" s="83">
        <v>1034507</v>
      </c>
      <c r="K722" s="83">
        <v>585183.03</v>
      </c>
      <c r="L722" s="87">
        <v>801678.87</v>
      </c>
      <c r="M722" s="87">
        <v>503082.75</v>
      </c>
      <c r="N722" s="87"/>
      <c r="O722" s="87"/>
      <c r="P722" s="87"/>
      <c r="Q722" s="87"/>
      <c r="R722" s="87"/>
      <c r="S722" s="87"/>
      <c r="T722" s="87">
        <v>18888.900000000001</v>
      </c>
      <c r="U722" s="87">
        <v>11381.64</v>
      </c>
      <c r="V722" s="87">
        <v>34823.14</v>
      </c>
      <c r="W722" s="87">
        <v>21903.77</v>
      </c>
      <c r="X722" s="87">
        <v>179116.09</v>
      </c>
      <c r="Y722" s="87">
        <v>48814.87</v>
      </c>
      <c r="Z722" s="87"/>
      <c r="AA722" s="87"/>
      <c r="AB722" s="87"/>
      <c r="AC722" s="88"/>
    </row>
    <row r="723" spans="1:29" ht="220" x14ac:dyDescent="0.25">
      <c r="A723" s="85" t="s">
        <v>2280</v>
      </c>
      <c r="B723" s="85" t="s">
        <v>2281</v>
      </c>
      <c r="C723" s="86">
        <v>43790</v>
      </c>
      <c r="D723" s="86">
        <v>43831</v>
      </c>
      <c r="E723" s="86">
        <v>45291</v>
      </c>
      <c r="F723" s="85">
        <v>48</v>
      </c>
      <c r="G723" s="85" t="s">
        <v>2282</v>
      </c>
      <c r="H723" s="85" t="s">
        <v>32</v>
      </c>
      <c r="I723" s="85" t="s">
        <v>922</v>
      </c>
      <c r="J723" s="83">
        <v>816203</v>
      </c>
      <c r="K723" s="83">
        <v>672203.31</v>
      </c>
      <c r="L723" s="87">
        <v>538275.48</v>
      </c>
      <c r="M723" s="87">
        <v>518034.76</v>
      </c>
      <c r="N723" s="87"/>
      <c r="O723" s="87"/>
      <c r="P723" s="87"/>
      <c r="Q723" s="87"/>
      <c r="R723" s="87"/>
      <c r="S723" s="87"/>
      <c r="T723" s="87">
        <v>38309.910000000003</v>
      </c>
      <c r="U723" s="87">
        <v>36875.07</v>
      </c>
      <c r="V723" s="87">
        <v>27082.58</v>
      </c>
      <c r="W723" s="87">
        <v>26070.52</v>
      </c>
      <c r="X723" s="87">
        <v>212535.03</v>
      </c>
      <c r="Y723" s="87">
        <v>91222.96</v>
      </c>
      <c r="Z723" s="87"/>
      <c r="AA723" s="87"/>
      <c r="AB723" s="87"/>
      <c r="AC723" s="88"/>
    </row>
    <row r="724" spans="1:29" ht="70" x14ac:dyDescent="0.25">
      <c r="A724" s="85" t="s">
        <v>2283</v>
      </c>
      <c r="B724" s="85" t="s">
        <v>2284</v>
      </c>
      <c r="C724" s="86">
        <v>43593</v>
      </c>
      <c r="D724" s="86">
        <v>43647</v>
      </c>
      <c r="E724" s="86">
        <v>45291</v>
      </c>
      <c r="F724" s="85">
        <v>54</v>
      </c>
      <c r="G724" s="85" t="s">
        <v>2285</v>
      </c>
      <c r="H724" s="85" t="s">
        <v>32</v>
      </c>
      <c r="I724" s="85" t="s">
        <v>1029</v>
      </c>
      <c r="J724" s="83">
        <v>1339046.03</v>
      </c>
      <c r="K724" s="83">
        <v>517999.99</v>
      </c>
      <c r="L724" s="87">
        <v>460629.6</v>
      </c>
      <c r="M724" s="87">
        <v>453623.08</v>
      </c>
      <c r="N724" s="87"/>
      <c r="O724" s="87"/>
      <c r="P724" s="87"/>
      <c r="Q724" s="87"/>
      <c r="R724" s="87"/>
      <c r="S724" s="87"/>
      <c r="T724" s="87">
        <v>45855.66</v>
      </c>
      <c r="U724" s="87">
        <v>45688.33</v>
      </c>
      <c r="V724" s="87">
        <v>18627.259999999998</v>
      </c>
      <c r="W724" s="87">
        <v>18688.580000000002</v>
      </c>
      <c r="X724" s="87">
        <v>813933.51</v>
      </c>
      <c r="Y724" s="87">
        <v>0</v>
      </c>
      <c r="Z724" s="87"/>
      <c r="AA724" s="87"/>
      <c r="AB724" s="87"/>
      <c r="AC724" s="88"/>
    </row>
    <row r="725" spans="1:29" ht="110" x14ac:dyDescent="0.25">
      <c r="A725" s="85" t="s">
        <v>2286</v>
      </c>
      <c r="B725" s="85" t="s">
        <v>2287</v>
      </c>
      <c r="C725" s="86">
        <v>43677</v>
      </c>
      <c r="D725" s="86">
        <v>43677</v>
      </c>
      <c r="E725" s="86">
        <v>45107</v>
      </c>
      <c r="F725" s="85">
        <v>48</v>
      </c>
      <c r="G725" s="85" t="s">
        <v>2288</v>
      </c>
      <c r="H725" s="85" t="s">
        <v>32</v>
      </c>
      <c r="I725" s="85" t="s">
        <v>905</v>
      </c>
      <c r="J725" s="83">
        <v>808933.88</v>
      </c>
      <c r="K725" s="83">
        <v>725231.02</v>
      </c>
      <c r="L725" s="87">
        <v>370744.78</v>
      </c>
      <c r="M725" s="87">
        <v>350866.9</v>
      </c>
      <c r="N725" s="87"/>
      <c r="O725" s="87"/>
      <c r="P725" s="87"/>
      <c r="Q725" s="87"/>
      <c r="R725" s="87"/>
      <c r="S725" s="87"/>
      <c r="T725" s="87">
        <v>78282.41</v>
      </c>
      <c r="U725" s="87">
        <v>65869.38</v>
      </c>
      <c r="V725" s="87">
        <v>16730.13</v>
      </c>
      <c r="W725" s="87">
        <v>16105.63</v>
      </c>
      <c r="X725" s="87">
        <v>343176.56</v>
      </c>
      <c r="Y725" s="87">
        <v>292389.11</v>
      </c>
      <c r="Z725" s="87"/>
      <c r="AA725" s="87">
        <v>0</v>
      </c>
      <c r="AB725" s="87"/>
      <c r="AC725" s="88"/>
    </row>
    <row r="726" spans="1:29" ht="130" x14ac:dyDescent="0.25">
      <c r="A726" s="85" t="s">
        <v>2289</v>
      </c>
      <c r="B726" s="85" t="s">
        <v>33</v>
      </c>
      <c r="C726" s="86">
        <v>43881</v>
      </c>
      <c r="D726" s="86">
        <v>43922</v>
      </c>
      <c r="E726" s="86">
        <v>45291</v>
      </c>
      <c r="F726" s="85">
        <v>45</v>
      </c>
      <c r="G726" s="85" t="s">
        <v>2612</v>
      </c>
      <c r="H726" s="85" t="s">
        <v>32</v>
      </c>
      <c r="I726" s="85" t="s">
        <v>986</v>
      </c>
      <c r="J726" s="83">
        <v>1559458.22</v>
      </c>
      <c r="K726" s="83">
        <v>0</v>
      </c>
      <c r="L726" s="87">
        <v>706599.42</v>
      </c>
      <c r="M726" s="87"/>
      <c r="N726" s="87"/>
      <c r="O726" s="87"/>
      <c r="P726" s="87"/>
      <c r="Q726" s="87"/>
      <c r="R726" s="87"/>
      <c r="S726" s="87"/>
      <c r="T726" s="87">
        <v>152488.63</v>
      </c>
      <c r="U726" s="87"/>
      <c r="V726" s="87">
        <v>31778.52</v>
      </c>
      <c r="W726" s="87"/>
      <c r="X726" s="87">
        <v>668591.65</v>
      </c>
      <c r="Y726" s="87"/>
      <c r="Z726" s="87"/>
      <c r="AA726" s="87"/>
      <c r="AB726" s="87"/>
      <c r="AC726" s="88"/>
    </row>
    <row r="727" spans="1:29" ht="130" x14ac:dyDescent="0.25">
      <c r="A727" s="85" t="s">
        <v>2290</v>
      </c>
      <c r="B727" s="85" t="s">
        <v>2291</v>
      </c>
      <c r="C727" s="86">
        <v>43844</v>
      </c>
      <c r="D727" s="86">
        <v>43844</v>
      </c>
      <c r="E727" s="86">
        <v>45120</v>
      </c>
      <c r="F727" s="85">
        <v>42</v>
      </c>
      <c r="G727" s="85" t="s">
        <v>2292</v>
      </c>
      <c r="H727" s="85" t="s">
        <v>32</v>
      </c>
      <c r="I727" s="85" t="s">
        <v>909</v>
      </c>
      <c r="J727" s="83">
        <v>1025730.17</v>
      </c>
      <c r="K727" s="83">
        <v>878630.08</v>
      </c>
      <c r="L727" s="87">
        <v>519218.49</v>
      </c>
      <c r="M727" s="87">
        <v>460719.75</v>
      </c>
      <c r="N727" s="87"/>
      <c r="O727" s="87"/>
      <c r="P727" s="87"/>
      <c r="Q727" s="87"/>
      <c r="R727" s="87"/>
      <c r="S727" s="87"/>
      <c r="T727" s="87">
        <v>115940.86</v>
      </c>
      <c r="U727" s="87">
        <v>102871.01</v>
      </c>
      <c r="V727" s="87">
        <v>19407.84</v>
      </c>
      <c r="W727" s="87">
        <v>17256.59</v>
      </c>
      <c r="X727" s="87">
        <v>371162.98</v>
      </c>
      <c r="Y727" s="87">
        <v>297782.73</v>
      </c>
      <c r="Z727" s="87"/>
      <c r="AA727" s="87"/>
      <c r="AB727" s="87"/>
      <c r="AC727" s="88"/>
    </row>
    <row r="728" spans="1:29" ht="130" x14ac:dyDescent="0.25">
      <c r="A728" s="85" t="s">
        <v>2293</v>
      </c>
      <c r="B728" s="85" t="s">
        <v>2294</v>
      </c>
      <c r="C728" s="86">
        <v>43740</v>
      </c>
      <c r="D728" s="86">
        <v>43709</v>
      </c>
      <c r="E728" s="86">
        <v>45291</v>
      </c>
      <c r="F728" s="85">
        <v>52</v>
      </c>
      <c r="G728" s="85" t="s">
        <v>2295</v>
      </c>
      <c r="H728" s="85" t="s">
        <v>32</v>
      </c>
      <c r="I728" s="85" t="s">
        <v>925</v>
      </c>
      <c r="J728" s="83">
        <v>4150458.24</v>
      </c>
      <c r="K728" s="83">
        <v>2554784.56</v>
      </c>
      <c r="L728" s="87">
        <v>1893540.49</v>
      </c>
      <c r="M728" s="87">
        <v>1647693.09</v>
      </c>
      <c r="N728" s="87"/>
      <c r="O728" s="87"/>
      <c r="P728" s="87"/>
      <c r="Q728" s="87"/>
      <c r="R728" s="87"/>
      <c r="S728" s="87"/>
      <c r="T728" s="87">
        <v>402655.53</v>
      </c>
      <c r="U728" s="87">
        <v>341478.78</v>
      </c>
      <c r="V728" s="87">
        <v>85380.74</v>
      </c>
      <c r="W728" s="87">
        <v>75290.86</v>
      </c>
      <c r="X728" s="87">
        <v>1768881.48</v>
      </c>
      <c r="Y728" s="87">
        <v>490321.83</v>
      </c>
      <c r="Z728" s="87"/>
      <c r="AA728" s="87"/>
      <c r="AB728" s="87"/>
      <c r="AC728" s="88"/>
    </row>
    <row r="729" spans="1:29" ht="140" x14ac:dyDescent="0.25">
      <c r="A729" s="85" t="s">
        <v>2296</v>
      </c>
      <c r="B729" s="85" t="s">
        <v>2297</v>
      </c>
      <c r="C729" s="86">
        <v>43850</v>
      </c>
      <c r="D729" s="86">
        <v>43831</v>
      </c>
      <c r="E729" s="86">
        <v>45138</v>
      </c>
      <c r="F729" s="85">
        <v>43</v>
      </c>
      <c r="G729" s="85" t="s">
        <v>2298</v>
      </c>
      <c r="H729" s="85" t="s">
        <v>32</v>
      </c>
      <c r="I729" s="85" t="s">
        <v>925</v>
      </c>
      <c r="J729" s="83">
        <v>490736.97</v>
      </c>
      <c r="K729" s="83">
        <v>441633.09</v>
      </c>
      <c r="L729" s="87">
        <v>414778.49</v>
      </c>
      <c r="M729" s="87">
        <v>373277.47</v>
      </c>
      <c r="N729" s="87"/>
      <c r="O729" s="87"/>
      <c r="P729" s="87"/>
      <c r="Q729" s="87"/>
      <c r="R729" s="87"/>
      <c r="S729" s="87"/>
      <c r="T729" s="87">
        <v>578.47</v>
      </c>
      <c r="U729" s="87">
        <v>519.66</v>
      </c>
      <c r="V729" s="87">
        <v>21937.5</v>
      </c>
      <c r="W729" s="87">
        <v>19743.75</v>
      </c>
      <c r="X729" s="87">
        <v>53442.51</v>
      </c>
      <c r="Y729" s="87">
        <v>48092.21</v>
      </c>
      <c r="Z729" s="87"/>
      <c r="AA729" s="87"/>
      <c r="AB729" s="87"/>
      <c r="AC729" s="88"/>
    </row>
    <row r="730" spans="1:29" ht="120" x14ac:dyDescent="0.25">
      <c r="A730" s="85" t="s">
        <v>2299</v>
      </c>
      <c r="B730" s="85" t="s">
        <v>2300</v>
      </c>
      <c r="C730" s="86">
        <v>43815</v>
      </c>
      <c r="D730" s="86">
        <v>43815</v>
      </c>
      <c r="E730" s="86">
        <v>45168</v>
      </c>
      <c r="F730" s="85">
        <v>45</v>
      </c>
      <c r="G730" s="85" t="s">
        <v>2301</v>
      </c>
      <c r="H730" s="85" t="s">
        <v>32</v>
      </c>
      <c r="I730" s="85" t="s">
        <v>905</v>
      </c>
      <c r="J730" s="83">
        <v>2865089.16</v>
      </c>
      <c r="K730" s="83">
        <v>1985728.93</v>
      </c>
      <c r="L730" s="87">
        <v>1604550.24</v>
      </c>
      <c r="M730" s="87">
        <v>1444095.22</v>
      </c>
      <c r="N730" s="87"/>
      <c r="O730" s="87"/>
      <c r="P730" s="87"/>
      <c r="Q730" s="87"/>
      <c r="R730" s="87"/>
      <c r="S730" s="87"/>
      <c r="T730" s="87">
        <v>204678.66</v>
      </c>
      <c r="U730" s="87">
        <v>184210.79</v>
      </c>
      <c r="V730" s="87">
        <v>64491.92</v>
      </c>
      <c r="W730" s="87">
        <v>58042.73</v>
      </c>
      <c r="X730" s="87">
        <v>991368.34</v>
      </c>
      <c r="Y730" s="87">
        <v>299380.19</v>
      </c>
      <c r="Z730" s="87"/>
      <c r="AA730" s="87"/>
      <c r="AB730" s="87"/>
      <c r="AC730" s="88"/>
    </row>
    <row r="731" spans="1:29" ht="110" x14ac:dyDescent="0.25">
      <c r="A731" s="85" t="s">
        <v>2302</v>
      </c>
      <c r="B731" s="85" t="s">
        <v>2303</v>
      </c>
      <c r="C731" s="86">
        <v>43755</v>
      </c>
      <c r="D731" s="86">
        <v>43647</v>
      </c>
      <c r="E731" s="86">
        <v>45123</v>
      </c>
      <c r="F731" s="85">
        <v>45</v>
      </c>
      <c r="G731" s="85" t="s">
        <v>2304</v>
      </c>
      <c r="H731" s="85" t="s">
        <v>32</v>
      </c>
      <c r="I731" s="85" t="s">
        <v>1303</v>
      </c>
      <c r="J731" s="83">
        <v>749480.95999999996</v>
      </c>
      <c r="K731" s="83">
        <v>581335.64</v>
      </c>
      <c r="L731" s="87">
        <v>491922.42</v>
      </c>
      <c r="M731" s="87">
        <v>382842.97</v>
      </c>
      <c r="N731" s="87"/>
      <c r="O731" s="87"/>
      <c r="P731" s="87"/>
      <c r="Q731" s="87"/>
      <c r="R731" s="87"/>
      <c r="S731" s="87"/>
      <c r="T731" s="87">
        <v>35314.230000000003</v>
      </c>
      <c r="U731" s="87">
        <v>25456.18</v>
      </c>
      <c r="V731" s="87">
        <v>16544.89</v>
      </c>
      <c r="W731" s="87">
        <v>12935.34</v>
      </c>
      <c r="X731" s="87">
        <v>205699.42</v>
      </c>
      <c r="Y731" s="87">
        <v>160101.15</v>
      </c>
      <c r="Z731" s="87"/>
      <c r="AA731" s="87"/>
      <c r="AB731" s="87"/>
      <c r="AC731" s="88"/>
    </row>
    <row r="732" spans="1:29" ht="110" x14ac:dyDescent="0.25">
      <c r="A732" s="85" t="s">
        <v>2305</v>
      </c>
      <c r="B732" s="85" t="s">
        <v>2306</v>
      </c>
      <c r="C732" s="86">
        <v>43759</v>
      </c>
      <c r="D732" s="86">
        <v>43759</v>
      </c>
      <c r="E732" s="86">
        <v>45291</v>
      </c>
      <c r="F732" s="85">
        <v>51</v>
      </c>
      <c r="G732" s="85" t="s">
        <v>2613</v>
      </c>
      <c r="H732" s="85" t="s">
        <v>32</v>
      </c>
      <c r="I732" s="85" t="s">
        <v>1276</v>
      </c>
      <c r="J732" s="83">
        <v>1275287.1200000001</v>
      </c>
      <c r="K732" s="83">
        <v>1119203.8</v>
      </c>
      <c r="L732" s="87">
        <v>1024805.18</v>
      </c>
      <c r="M732" s="87">
        <v>899378.17</v>
      </c>
      <c r="N732" s="87"/>
      <c r="O732" s="87"/>
      <c r="P732" s="87"/>
      <c r="Q732" s="87"/>
      <c r="R732" s="87"/>
      <c r="S732" s="87"/>
      <c r="T732" s="87">
        <v>78719.960000000006</v>
      </c>
      <c r="U732" s="87">
        <v>69086.149999999994</v>
      </c>
      <c r="V732" s="87">
        <v>25764.3</v>
      </c>
      <c r="W732" s="87">
        <v>22611.07</v>
      </c>
      <c r="X732" s="87">
        <v>145997.68</v>
      </c>
      <c r="Y732" s="87">
        <v>128128.41</v>
      </c>
      <c r="Z732" s="87"/>
      <c r="AA732" s="87"/>
      <c r="AB732" s="87"/>
      <c r="AC732" s="88"/>
    </row>
    <row r="733" spans="1:29" ht="100" x14ac:dyDescent="0.25">
      <c r="A733" s="85" t="s">
        <v>2307</v>
      </c>
      <c r="B733" s="85" t="s">
        <v>2308</v>
      </c>
      <c r="C733" s="86">
        <v>43794</v>
      </c>
      <c r="D733" s="86">
        <v>43770</v>
      </c>
      <c r="E733" s="86">
        <v>45230</v>
      </c>
      <c r="F733" s="85">
        <v>48</v>
      </c>
      <c r="G733" s="85" t="s">
        <v>2309</v>
      </c>
      <c r="H733" s="85" t="s">
        <v>32</v>
      </c>
      <c r="I733" s="85" t="s">
        <v>923</v>
      </c>
      <c r="J733" s="83">
        <v>4015257</v>
      </c>
      <c r="K733" s="83">
        <v>2351289.2599999998</v>
      </c>
      <c r="L733" s="87">
        <v>1732647.36</v>
      </c>
      <c r="M733" s="87">
        <v>1706823.39</v>
      </c>
      <c r="N733" s="87"/>
      <c r="O733" s="87"/>
      <c r="P733" s="87"/>
      <c r="Q733" s="87"/>
      <c r="R733" s="87"/>
      <c r="S733" s="87"/>
      <c r="T733" s="87">
        <v>408738.68</v>
      </c>
      <c r="U733" s="87">
        <v>388212.75</v>
      </c>
      <c r="V733" s="87">
        <v>64646.01</v>
      </c>
      <c r="W733" s="87">
        <v>64092.55</v>
      </c>
      <c r="X733" s="87">
        <v>1809224.95</v>
      </c>
      <c r="Y733" s="87">
        <v>192160.57</v>
      </c>
      <c r="Z733" s="87"/>
      <c r="AA733" s="87"/>
      <c r="AB733" s="87"/>
      <c r="AC733" s="88"/>
    </row>
    <row r="734" spans="1:29" ht="190" x14ac:dyDescent="0.25">
      <c r="A734" s="85" t="s">
        <v>2310</v>
      </c>
      <c r="B734" s="85" t="s">
        <v>2311</v>
      </c>
      <c r="C734" s="86">
        <v>43846</v>
      </c>
      <c r="D734" s="86">
        <v>43846</v>
      </c>
      <c r="E734" s="86">
        <v>45274</v>
      </c>
      <c r="F734" s="85">
        <v>47</v>
      </c>
      <c r="G734" s="85" t="s">
        <v>2312</v>
      </c>
      <c r="H734" s="85" t="s">
        <v>32</v>
      </c>
      <c r="I734" s="85" t="s">
        <v>1303</v>
      </c>
      <c r="J734" s="83">
        <v>474462.09</v>
      </c>
      <c r="K734" s="83">
        <v>548426.80000000005</v>
      </c>
      <c r="L734" s="87">
        <v>403292.78</v>
      </c>
      <c r="M734" s="87">
        <v>501502.87</v>
      </c>
      <c r="N734" s="87"/>
      <c r="O734" s="87"/>
      <c r="P734" s="87"/>
      <c r="Q734" s="87"/>
      <c r="R734" s="87"/>
      <c r="S734" s="87"/>
      <c r="T734" s="87"/>
      <c r="U734" s="87"/>
      <c r="V734" s="87">
        <v>17792.330000000002</v>
      </c>
      <c r="W734" s="87">
        <v>22125.13</v>
      </c>
      <c r="X734" s="87">
        <v>53376.98</v>
      </c>
      <c r="Y734" s="87">
        <v>24798.799999999999</v>
      </c>
      <c r="Z734" s="87"/>
      <c r="AA734" s="87"/>
      <c r="AB734" s="87"/>
      <c r="AC734" s="88"/>
    </row>
    <row r="735" spans="1:29" ht="70" x14ac:dyDescent="0.25">
      <c r="A735" s="85" t="s">
        <v>2313</v>
      </c>
      <c r="B735" s="85" t="s">
        <v>2314</v>
      </c>
      <c r="C735" s="86">
        <v>43860</v>
      </c>
      <c r="D735" s="86">
        <v>43831</v>
      </c>
      <c r="E735" s="86">
        <v>44561</v>
      </c>
      <c r="F735" s="85">
        <v>24</v>
      </c>
      <c r="G735" s="85" t="s">
        <v>2614</v>
      </c>
      <c r="H735" s="85" t="s">
        <v>32</v>
      </c>
      <c r="I735" s="85" t="s">
        <v>1008</v>
      </c>
      <c r="J735" s="83">
        <v>19733.09</v>
      </c>
      <c r="K735" s="83">
        <v>425835.55</v>
      </c>
      <c r="L735" s="87">
        <v>10049.450000000001</v>
      </c>
      <c r="M735" s="87">
        <v>339266.89</v>
      </c>
      <c r="N735" s="87"/>
      <c r="O735" s="87"/>
      <c r="P735" s="87"/>
      <c r="Q735" s="87"/>
      <c r="R735" s="87"/>
      <c r="S735" s="87"/>
      <c r="T735" s="87">
        <v>1635.54</v>
      </c>
      <c r="U735" s="87">
        <v>44648.34</v>
      </c>
      <c r="V735" s="87">
        <v>475.39</v>
      </c>
      <c r="W735" s="87">
        <v>16412.62</v>
      </c>
      <c r="X735" s="87">
        <v>7572.71</v>
      </c>
      <c r="Y735" s="87">
        <v>25507.7</v>
      </c>
      <c r="Z735" s="87"/>
      <c r="AA735" s="87"/>
      <c r="AB735" s="87"/>
      <c r="AC735" s="88"/>
    </row>
    <row r="736" spans="1:29" ht="110" x14ac:dyDescent="0.25">
      <c r="A736" s="85" t="s">
        <v>2315</v>
      </c>
      <c r="B736" s="85" t="s">
        <v>2316</v>
      </c>
      <c r="C736" s="86">
        <v>43847</v>
      </c>
      <c r="D736" s="86">
        <v>43831</v>
      </c>
      <c r="E736" s="86">
        <v>45046</v>
      </c>
      <c r="F736" s="85">
        <v>40</v>
      </c>
      <c r="G736" s="85" t="s">
        <v>2317</v>
      </c>
      <c r="H736" s="85" t="s">
        <v>32</v>
      </c>
      <c r="I736" s="85" t="s">
        <v>923</v>
      </c>
      <c r="J736" s="83">
        <v>276832.11</v>
      </c>
      <c r="K736" s="83">
        <v>199818.86</v>
      </c>
      <c r="L736" s="87">
        <v>229972.7</v>
      </c>
      <c r="M736" s="87">
        <v>167741.67000000001</v>
      </c>
      <c r="N736" s="87"/>
      <c r="O736" s="87"/>
      <c r="P736" s="87"/>
      <c r="Q736" s="87"/>
      <c r="R736" s="87"/>
      <c r="S736" s="87"/>
      <c r="T736" s="87">
        <v>7094.9</v>
      </c>
      <c r="U736" s="87">
        <v>4767.3999999999996</v>
      </c>
      <c r="V736" s="87">
        <v>9941.1299999999992</v>
      </c>
      <c r="W736" s="87">
        <v>7321.15</v>
      </c>
      <c r="X736" s="87">
        <v>29823.38</v>
      </c>
      <c r="Y736" s="87">
        <v>19988.64</v>
      </c>
      <c r="Z736" s="87"/>
      <c r="AA736" s="87"/>
      <c r="AB736" s="87"/>
      <c r="AC736" s="88"/>
    </row>
    <row r="737" spans="1:29" ht="70" x14ac:dyDescent="0.25">
      <c r="A737" s="85" t="s">
        <v>2318</v>
      </c>
      <c r="B737" s="85" t="s">
        <v>2319</v>
      </c>
      <c r="C737" s="86">
        <v>43775</v>
      </c>
      <c r="D737" s="86">
        <v>43775</v>
      </c>
      <c r="E737" s="86">
        <v>45082</v>
      </c>
      <c r="F737" s="85">
        <v>43</v>
      </c>
      <c r="G737" s="85" t="s">
        <v>2320</v>
      </c>
      <c r="H737" s="85" t="s">
        <v>32</v>
      </c>
      <c r="I737" s="85" t="s">
        <v>901</v>
      </c>
      <c r="J737" s="83">
        <v>1098066.55</v>
      </c>
      <c r="K737" s="83">
        <v>988259.89</v>
      </c>
      <c r="L737" s="87">
        <v>476766.36</v>
      </c>
      <c r="M737" s="87">
        <v>429089.72</v>
      </c>
      <c r="N737" s="87"/>
      <c r="O737" s="87"/>
      <c r="P737" s="87"/>
      <c r="Q737" s="87"/>
      <c r="R737" s="87"/>
      <c r="S737" s="87"/>
      <c r="T737" s="87">
        <v>111065.72</v>
      </c>
      <c r="U737" s="87">
        <v>99959.15</v>
      </c>
      <c r="V737" s="87">
        <v>14263.17</v>
      </c>
      <c r="W737" s="87">
        <v>12836.85</v>
      </c>
      <c r="X737" s="87">
        <v>495971.3</v>
      </c>
      <c r="Y737" s="87">
        <v>446374.17</v>
      </c>
      <c r="Z737" s="87"/>
      <c r="AA737" s="87"/>
      <c r="AB737" s="87"/>
      <c r="AC737" s="88"/>
    </row>
    <row r="738" spans="1:29" ht="110" x14ac:dyDescent="0.25">
      <c r="A738" s="85" t="s">
        <v>2321</v>
      </c>
      <c r="B738" s="85" t="s">
        <v>2322</v>
      </c>
      <c r="C738" s="86">
        <v>43812</v>
      </c>
      <c r="D738" s="86">
        <v>43770</v>
      </c>
      <c r="E738" s="86">
        <v>45291</v>
      </c>
      <c r="F738" s="85">
        <v>50</v>
      </c>
      <c r="G738" s="85" t="s">
        <v>2323</v>
      </c>
      <c r="H738" s="85" t="s">
        <v>32</v>
      </c>
      <c r="I738" s="85" t="s">
        <v>1096</v>
      </c>
      <c r="J738" s="83">
        <v>1378678.78</v>
      </c>
      <c r="K738" s="83">
        <v>362613.93</v>
      </c>
      <c r="L738" s="87">
        <v>1171876.96</v>
      </c>
      <c r="M738" s="87">
        <v>330357.74</v>
      </c>
      <c r="N738" s="87"/>
      <c r="O738" s="87"/>
      <c r="P738" s="87"/>
      <c r="Q738" s="87"/>
      <c r="R738" s="87"/>
      <c r="S738" s="87"/>
      <c r="T738" s="87"/>
      <c r="U738" s="87"/>
      <c r="V738" s="87">
        <v>31020.28</v>
      </c>
      <c r="W738" s="87">
        <v>8744.77</v>
      </c>
      <c r="X738" s="87">
        <v>175781.54</v>
      </c>
      <c r="Y738" s="87">
        <v>23511.42</v>
      </c>
      <c r="Z738" s="87"/>
      <c r="AA738" s="87"/>
      <c r="AB738" s="87"/>
      <c r="AC738" s="88"/>
    </row>
    <row r="739" spans="1:29" ht="110" x14ac:dyDescent="0.25">
      <c r="A739" s="85" t="s">
        <v>2324</v>
      </c>
      <c r="B739" s="85" t="s">
        <v>2325</v>
      </c>
      <c r="C739" s="86">
        <v>43847</v>
      </c>
      <c r="D739" s="86">
        <v>43847</v>
      </c>
      <c r="E739" s="86">
        <v>45291</v>
      </c>
      <c r="F739" s="85">
        <v>48</v>
      </c>
      <c r="G739" s="85" t="s">
        <v>2615</v>
      </c>
      <c r="H739" s="85" t="s">
        <v>32</v>
      </c>
      <c r="I739" s="85" t="s">
        <v>779</v>
      </c>
      <c r="J739" s="83">
        <v>1630237.06</v>
      </c>
      <c r="K739" s="83">
        <v>600582.17000000004</v>
      </c>
      <c r="L739" s="87">
        <v>1385701.5</v>
      </c>
      <c r="M739" s="87">
        <v>567407.43000000005</v>
      </c>
      <c r="N739" s="87"/>
      <c r="O739" s="87"/>
      <c r="P739" s="87"/>
      <c r="Q739" s="87"/>
      <c r="R739" s="87"/>
      <c r="S739" s="87"/>
      <c r="T739" s="87"/>
      <c r="U739" s="87"/>
      <c r="V739" s="87">
        <v>36680.339999999997</v>
      </c>
      <c r="W739" s="87">
        <v>15019.58</v>
      </c>
      <c r="X739" s="87">
        <v>207855.22</v>
      </c>
      <c r="Y739" s="87">
        <v>18155.16</v>
      </c>
      <c r="Z739" s="87"/>
      <c r="AA739" s="87"/>
      <c r="AB739" s="87"/>
      <c r="AC739" s="88"/>
    </row>
    <row r="740" spans="1:29" ht="80" x14ac:dyDescent="0.25">
      <c r="A740" s="85" t="s">
        <v>2326</v>
      </c>
      <c r="B740" s="85" t="s">
        <v>2327</v>
      </c>
      <c r="C740" s="86">
        <v>43711</v>
      </c>
      <c r="D740" s="86">
        <v>43678</v>
      </c>
      <c r="E740" s="86">
        <v>45291</v>
      </c>
      <c r="F740" s="85">
        <v>53</v>
      </c>
      <c r="G740" s="85" t="s">
        <v>2328</v>
      </c>
      <c r="H740" s="85" t="s">
        <v>32</v>
      </c>
      <c r="I740" s="85" t="s">
        <v>2329</v>
      </c>
      <c r="J740" s="83">
        <v>1019016.69</v>
      </c>
      <c r="K740" s="83">
        <v>965713.46</v>
      </c>
      <c r="L740" s="87">
        <v>866164.18</v>
      </c>
      <c r="M740" s="87">
        <v>829388.63</v>
      </c>
      <c r="N740" s="87"/>
      <c r="O740" s="87"/>
      <c r="P740" s="87"/>
      <c r="Q740" s="87"/>
      <c r="R740" s="87"/>
      <c r="S740" s="87"/>
      <c r="T740" s="87"/>
      <c r="U740" s="87"/>
      <c r="V740" s="87">
        <v>30570.5</v>
      </c>
      <c r="W740" s="87">
        <v>29272.54</v>
      </c>
      <c r="X740" s="87">
        <v>122282.01</v>
      </c>
      <c r="Y740" s="87">
        <v>109021.97</v>
      </c>
      <c r="Z740" s="87"/>
      <c r="AA740" s="87">
        <v>-1969.68</v>
      </c>
      <c r="AB740" s="87"/>
      <c r="AC740" s="88"/>
    </row>
    <row r="741" spans="1:29" ht="150" x14ac:dyDescent="0.25">
      <c r="A741" s="85" t="s">
        <v>2330</v>
      </c>
      <c r="B741" s="85" t="s">
        <v>2331</v>
      </c>
      <c r="C741" s="86">
        <v>43942</v>
      </c>
      <c r="D741" s="86">
        <v>43922</v>
      </c>
      <c r="E741" s="86">
        <v>45291</v>
      </c>
      <c r="F741" s="85">
        <v>45</v>
      </c>
      <c r="G741" s="85" t="s">
        <v>2332</v>
      </c>
      <c r="H741" s="85" t="s">
        <v>32</v>
      </c>
      <c r="I741" s="85" t="s">
        <v>786</v>
      </c>
      <c r="J741" s="83">
        <v>2614475.2200000002</v>
      </c>
      <c r="K741" s="83">
        <v>2134973.4500000002</v>
      </c>
      <c r="L741" s="87">
        <v>2222303.94</v>
      </c>
      <c r="M741" s="87">
        <v>1814727.45</v>
      </c>
      <c r="N741" s="87"/>
      <c r="O741" s="87"/>
      <c r="P741" s="87"/>
      <c r="Q741" s="87"/>
      <c r="R741" s="87"/>
      <c r="S741" s="87"/>
      <c r="T741" s="87"/>
      <c r="U741" s="87"/>
      <c r="V741" s="87">
        <v>98042.82</v>
      </c>
      <c r="W741" s="87">
        <v>80061.490000000005</v>
      </c>
      <c r="X741" s="87">
        <v>294128.46000000002</v>
      </c>
      <c r="Y741" s="87">
        <v>240184.51</v>
      </c>
      <c r="Z741" s="87"/>
      <c r="AA741" s="87"/>
      <c r="AB741" s="87"/>
      <c r="AC741" s="88"/>
    </row>
    <row r="742" spans="1:29" ht="140" x14ac:dyDescent="0.25">
      <c r="A742" s="85" t="s">
        <v>76</v>
      </c>
      <c r="B742" s="85" t="s">
        <v>2333</v>
      </c>
      <c r="C742" s="86">
        <v>43826</v>
      </c>
      <c r="D742" s="86">
        <v>43831</v>
      </c>
      <c r="E742" s="86">
        <v>45107</v>
      </c>
      <c r="F742" s="85">
        <v>42</v>
      </c>
      <c r="G742" s="85" t="s">
        <v>2334</v>
      </c>
      <c r="H742" s="85" t="s">
        <v>32</v>
      </c>
      <c r="I742" s="85" t="s">
        <v>2242</v>
      </c>
      <c r="J742" s="83">
        <v>338457.93</v>
      </c>
      <c r="K742" s="83">
        <v>302939.15000000002</v>
      </c>
      <c r="L742" s="87">
        <v>279407.26</v>
      </c>
      <c r="M742" s="87">
        <v>251466.53</v>
      </c>
      <c r="N742" s="87"/>
      <c r="O742" s="87"/>
      <c r="P742" s="87"/>
      <c r="Q742" s="87"/>
      <c r="R742" s="87"/>
      <c r="S742" s="87"/>
      <c r="T742" s="87">
        <v>2014.59</v>
      </c>
      <c r="U742" s="87">
        <v>1754.06</v>
      </c>
      <c r="V742" s="87">
        <v>12268.66</v>
      </c>
      <c r="W742" s="87">
        <v>11041.79</v>
      </c>
      <c r="X742" s="87">
        <v>44767.42</v>
      </c>
      <c r="Y742" s="87">
        <v>38676.769999999997</v>
      </c>
      <c r="Z742" s="87"/>
      <c r="AA742" s="87"/>
      <c r="AB742" s="87"/>
      <c r="AC742" s="88"/>
    </row>
    <row r="743" spans="1:29" ht="140" x14ac:dyDescent="0.25">
      <c r="A743" s="85" t="s">
        <v>2335</v>
      </c>
      <c r="B743" s="85" t="s">
        <v>2336</v>
      </c>
      <c r="C743" s="86">
        <v>43804</v>
      </c>
      <c r="D743" s="86">
        <v>43804</v>
      </c>
      <c r="E743" s="86">
        <v>44681</v>
      </c>
      <c r="F743" s="85">
        <v>29</v>
      </c>
      <c r="G743" s="85" t="s">
        <v>2337</v>
      </c>
      <c r="H743" s="85" t="s">
        <v>32</v>
      </c>
      <c r="I743" s="85" t="s">
        <v>1303</v>
      </c>
      <c r="J743" s="83">
        <v>333337.75</v>
      </c>
      <c r="K743" s="83">
        <v>311486.37</v>
      </c>
      <c r="L743" s="87">
        <v>283337.08</v>
      </c>
      <c r="M743" s="87">
        <v>269372.33</v>
      </c>
      <c r="N743" s="87"/>
      <c r="O743" s="87"/>
      <c r="P743" s="87"/>
      <c r="Q743" s="87"/>
      <c r="R743" s="87"/>
      <c r="S743" s="87"/>
      <c r="T743" s="87"/>
      <c r="U743" s="87"/>
      <c r="V743" s="87">
        <v>12500.17</v>
      </c>
      <c r="W743" s="87">
        <v>11884.07</v>
      </c>
      <c r="X743" s="87">
        <v>37500.5</v>
      </c>
      <c r="Y743" s="87">
        <v>30229.97</v>
      </c>
      <c r="Z743" s="87"/>
      <c r="AA743" s="87"/>
      <c r="AB743" s="87"/>
      <c r="AC743" s="88"/>
    </row>
    <row r="744" spans="1:29" ht="110" x14ac:dyDescent="0.25">
      <c r="A744" s="85" t="s">
        <v>2338</v>
      </c>
      <c r="B744" s="85" t="s">
        <v>2339</v>
      </c>
      <c r="C744" s="86">
        <v>43875</v>
      </c>
      <c r="D744" s="86">
        <v>43891</v>
      </c>
      <c r="E744" s="86">
        <v>45077</v>
      </c>
      <c r="F744" s="85">
        <v>39</v>
      </c>
      <c r="G744" s="85" t="s">
        <v>2340</v>
      </c>
      <c r="H744" s="85" t="s">
        <v>32</v>
      </c>
      <c r="I744" s="85" t="s">
        <v>937</v>
      </c>
      <c r="J744" s="83">
        <v>306525.93</v>
      </c>
      <c r="K744" s="83">
        <v>275821.12</v>
      </c>
      <c r="L744" s="87">
        <v>260547.04</v>
      </c>
      <c r="M744" s="87">
        <v>234492.34</v>
      </c>
      <c r="N744" s="87"/>
      <c r="O744" s="87"/>
      <c r="P744" s="87"/>
      <c r="Q744" s="87"/>
      <c r="R744" s="87"/>
      <c r="S744" s="87"/>
      <c r="T744" s="87"/>
      <c r="U744" s="87"/>
      <c r="V744" s="87">
        <v>11494.72</v>
      </c>
      <c r="W744" s="87">
        <v>10345.25</v>
      </c>
      <c r="X744" s="87">
        <v>34484.17</v>
      </c>
      <c r="Y744" s="87">
        <v>30983.53</v>
      </c>
      <c r="Z744" s="87"/>
      <c r="AA744" s="87"/>
      <c r="AB744" s="87"/>
      <c r="AC744" s="88"/>
    </row>
    <row r="745" spans="1:29" ht="409.5" x14ac:dyDescent="0.25">
      <c r="A745" s="85" t="s">
        <v>2341</v>
      </c>
      <c r="B745" s="85" t="s">
        <v>2342</v>
      </c>
      <c r="C745" s="86">
        <v>43838</v>
      </c>
      <c r="D745" s="86">
        <v>43831</v>
      </c>
      <c r="E745" s="86">
        <v>45291</v>
      </c>
      <c r="F745" s="85">
        <v>48</v>
      </c>
      <c r="G745" s="85" t="s">
        <v>2616</v>
      </c>
      <c r="H745" s="85" t="s">
        <v>32</v>
      </c>
      <c r="I745" s="85" t="s">
        <v>928</v>
      </c>
      <c r="J745" s="83">
        <v>2085478.53</v>
      </c>
      <c r="K745" s="83">
        <v>1755849.55</v>
      </c>
      <c r="L745" s="87">
        <v>1510383.44</v>
      </c>
      <c r="M745" s="87">
        <v>1409093.3</v>
      </c>
      <c r="N745" s="87"/>
      <c r="O745" s="87"/>
      <c r="P745" s="87"/>
      <c r="Q745" s="87"/>
      <c r="R745" s="87"/>
      <c r="S745" s="87"/>
      <c r="T745" s="87">
        <v>125292.68</v>
      </c>
      <c r="U745" s="87">
        <v>104632.66</v>
      </c>
      <c r="V745" s="87">
        <v>62924.89</v>
      </c>
      <c r="W745" s="87">
        <v>59881.27</v>
      </c>
      <c r="X745" s="87">
        <v>386877.52</v>
      </c>
      <c r="Y745" s="87">
        <v>182242.32</v>
      </c>
      <c r="Z745" s="87"/>
      <c r="AA745" s="87"/>
      <c r="AB745" s="87"/>
      <c r="AC745" s="88"/>
    </row>
    <row r="746" spans="1:29" ht="170" x14ac:dyDescent="0.25">
      <c r="A746" s="85" t="s">
        <v>2343</v>
      </c>
      <c r="B746" s="85" t="s">
        <v>2344</v>
      </c>
      <c r="C746" s="86">
        <v>43840</v>
      </c>
      <c r="D746" s="86">
        <v>43840</v>
      </c>
      <c r="E746" s="86">
        <v>45291</v>
      </c>
      <c r="F746" s="85">
        <v>48</v>
      </c>
      <c r="G746" s="85" t="s">
        <v>2345</v>
      </c>
      <c r="H746" s="85" t="s">
        <v>32</v>
      </c>
      <c r="I746" s="85" t="s">
        <v>1019</v>
      </c>
      <c r="J746" s="83">
        <v>861759.6</v>
      </c>
      <c r="K746" s="83">
        <v>838524.08</v>
      </c>
      <c r="L746" s="87">
        <v>686563.87</v>
      </c>
      <c r="M746" s="87">
        <v>670480.87</v>
      </c>
      <c r="N746" s="87"/>
      <c r="O746" s="87"/>
      <c r="P746" s="87"/>
      <c r="Q746" s="87"/>
      <c r="R746" s="87"/>
      <c r="S746" s="87"/>
      <c r="T746" s="87">
        <v>50280.02</v>
      </c>
      <c r="U746" s="87">
        <v>49098.66</v>
      </c>
      <c r="V746" s="87">
        <v>28838.73</v>
      </c>
      <c r="W746" s="87">
        <v>28159.84</v>
      </c>
      <c r="X746" s="87">
        <v>96076.98</v>
      </c>
      <c r="Y746" s="87">
        <v>90784.71</v>
      </c>
      <c r="Z746" s="87"/>
      <c r="AA746" s="87"/>
      <c r="AB746" s="87"/>
      <c r="AC746" s="88"/>
    </row>
    <row r="747" spans="1:29" ht="230" x14ac:dyDescent="0.25">
      <c r="A747" s="85" t="s">
        <v>2346</v>
      </c>
      <c r="B747" s="85" t="s">
        <v>2347</v>
      </c>
      <c r="C747" s="86">
        <v>43944</v>
      </c>
      <c r="D747" s="86">
        <v>43922</v>
      </c>
      <c r="E747" s="86">
        <v>45291</v>
      </c>
      <c r="F747" s="85">
        <v>45</v>
      </c>
      <c r="G747" s="85" t="s">
        <v>2617</v>
      </c>
      <c r="H747" s="85" t="s">
        <v>32</v>
      </c>
      <c r="I747" s="85" t="s">
        <v>936</v>
      </c>
      <c r="J747" s="83">
        <v>2704093.1</v>
      </c>
      <c r="K747" s="83">
        <v>814727.7</v>
      </c>
      <c r="L747" s="87">
        <v>1808807.79</v>
      </c>
      <c r="M747" s="87">
        <v>655430.43000000005</v>
      </c>
      <c r="N747" s="87"/>
      <c r="O747" s="87"/>
      <c r="P747" s="87"/>
      <c r="Q747" s="87"/>
      <c r="R747" s="87"/>
      <c r="S747" s="87"/>
      <c r="T747" s="87">
        <v>119111.65</v>
      </c>
      <c r="U747" s="87">
        <v>42216.15</v>
      </c>
      <c r="V747" s="87">
        <v>76364.19</v>
      </c>
      <c r="W747" s="87">
        <v>27660.2</v>
      </c>
      <c r="X747" s="87">
        <v>699809.47</v>
      </c>
      <c r="Y747" s="87">
        <v>89420.92</v>
      </c>
      <c r="Z747" s="87"/>
      <c r="AA747" s="87"/>
      <c r="AB747" s="87"/>
      <c r="AC747" s="88"/>
    </row>
    <row r="748" spans="1:29" ht="170" x14ac:dyDescent="0.25">
      <c r="A748" s="85" t="s">
        <v>2348</v>
      </c>
      <c r="B748" s="85" t="s">
        <v>2349</v>
      </c>
      <c r="C748" s="86">
        <v>43853</v>
      </c>
      <c r="D748" s="86">
        <v>43831</v>
      </c>
      <c r="E748" s="86">
        <v>45291</v>
      </c>
      <c r="F748" s="85">
        <v>48</v>
      </c>
      <c r="G748" s="85" t="s">
        <v>2350</v>
      </c>
      <c r="H748" s="85" t="s">
        <v>32</v>
      </c>
      <c r="I748" s="85" t="s">
        <v>1029</v>
      </c>
      <c r="J748" s="83">
        <v>3805089.81</v>
      </c>
      <c r="K748" s="83">
        <v>2095294.55</v>
      </c>
      <c r="L748" s="87">
        <v>1004505.75</v>
      </c>
      <c r="M748" s="87">
        <v>904055.18</v>
      </c>
      <c r="N748" s="87"/>
      <c r="O748" s="87"/>
      <c r="P748" s="87"/>
      <c r="Q748" s="87"/>
      <c r="R748" s="87"/>
      <c r="S748" s="87"/>
      <c r="T748" s="87">
        <v>156301.32</v>
      </c>
      <c r="U748" s="87">
        <v>140671.19</v>
      </c>
      <c r="V748" s="87">
        <v>38583.660000000003</v>
      </c>
      <c r="W748" s="87">
        <v>34725.29</v>
      </c>
      <c r="X748" s="87">
        <v>2605699.08</v>
      </c>
      <c r="Y748" s="87">
        <v>1015842.89</v>
      </c>
      <c r="Z748" s="87"/>
      <c r="AA748" s="87"/>
      <c r="AB748" s="87"/>
      <c r="AC748" s="88"/>
    </row>
    <row r="749" spans="1:29" ht="150" x14ac:dyDescent="0.25">
      <c r="A749" s="85" t="s">
        <v>2351</v>
      </c>
      <c r="B749" s="85" t="s">
        <v>2352</v>
      </c>
      <c r="C749" s="86">
        <v>43881</v>
      </c>
      <c r="D749" s="86">
        <v>43862</v>
      </c>
      <c r="E749" s="86">
        <v>44957</v>
      </c>
      <c r="F749" s="85">
        <v>36</v>
      </c>
      <c r="G749" s="85" t="s">
        <v>2353</v>
      </c>
      <c r="H749" s="85" t="s">
        <v>32</v>
      </c>
      <c r="I749" s="85" t="s">
        <v>986</v>
      </c>
      <c r="J749" s="83">
        <v>533922.97</v>
      </c>
      <c r="K749" s="83">
        <v>481091.61</v>
      </c>
      <c r="L749" s="87">
        <v>453834.52</v>
      </c>
      <c r="M749" s="87">
        <v>409934.18</v>
      </c>
      <c r="N749" s="87"/>
      <c r="O749" s="87"/>
      <c r="P749" s="87"/>
      <c r="Q749" s="87"/>
      <c r="R749" s="87"/>
      <c r="S749" s="87"/>
      <c r="T749" s="87"/>
      <c r="U749" s="87"/>
      <c r="V749" s="87">
        <v>24026.54</v>
      </c>
      <c r="W749" s="87">
        <v>21702.400000000001</v>
      </c>
      <c r="X749" s="87">
        <v>56061.91</v>
      </c>
      <c r="Y749" s="87">
        <v>49455.03</v>
      </c>
      <c r="Z749" s="87"/>
      <c r="AA749" s="87"/>
      <c r="AB749" s="87"/>
      <c r="AC749" s="88"/>
    </row>
    <row r="750" spans="1:29" ht="80" x14ac:dyDescent="0.25">
      <c r="A750" s="85" t="s">
        <v>2354</v>
      </c>
      <c r="B750" s="85" t="s">
        <v>2355</v>
      </c>
      <c r="C750" s="86">
        <v>43857</v>
      </c>
      <c r="D750" s="86">
        <v>43831</v>
      </c>
      <c r="E750" s="86">
        <v>45291</v>
      </c>
      <c r="F750" s="85">
        <v>48</v>
      </c>
      <c r="G750" s="85" t="s">
        <v>2356</v>
      </c>
      <c r="H750" s="85" t="s">
        <v>32</v>
      </c>
      <c r="I750" s="85" t="s">
        <v>961</v>
      </c>
      <c r="J750" s="83">
        <v>666700.93999999994</v>
      </c>
      <c r="K750" s="83">
        <v>791649.84</v>
      </c>
      <c r="L750" s="87">
        <v>399381.62</v>
      </c>
      <c r="M750" s="87">
        <v>568711.06999999995</v>
      </c>
      <c r="N750" s="87"/>
      <c r="O750" s="87"/>
      <c r="P750" s="87"/>
      <c r="Q750" s="87"/>
      <c r="R750" s="87"/>
      <c r="S750" s="87"/>
      <c r="T750" s="87">
        <v>53706.53</v>
      </c>
      <c r="U750" s="87">
        <v>48272.32</v>
      </c>
      <c r="V750" s="87">
        <v>19196.080000000002</v>
      </c>
      <c r="W750" s="87">
        <v>28509.11</v>
      </c>
      <c r="X750" s="87">
        <v>194416.71</v>
      </c>
      <c r="Y750" s="87">
        <v>146157.34</v>
      </c>
      <c r="Z750" s="87"/>
      <c r="AA750" s="87"/>
      <c r="AB750" s="87"/>
      <c r="AC750" s="88"/>
    </row>
    <row r="751" spans="1:29" ht="120" x14ac:dyDescent="0.25">
      <c r="A751" s="85" t="s">
        <v>2357</v>
      </c>
      <c r="B751" s="85" t="s">
        <v>2358</v>
      </c>
      <c r="C751" s="86">
        <v>43839</v>
      </c>
      <c r="D751" s="86">
        <v>43831</v>
      </c>
      <c r="E751" s="86">
        <v>45291</v>
      </c>
      <c r="F751" s="85">
        <v>48</v>
      </c>
      <c r="G751" s="85" t="s">
        <v>2359</v>
      </c>
      <c r="H751" s="85" t="s">
        <v>32</v>
      </c>
      <c r="I751" s="85" t="s">
        <v>924</v>
      </c>
      <c r="J751" s="83">
        <v>5723874.5899999999</v>
      </c>
      <c r="K751" s="83">
        <v>3812176.65</v>
      </c>
      <c r="L751" s="87">
        <v>1793689.97</v>
      </c>
      <c r="M751" s="87">
        <v>1614320.97</v>
      </c>
      <c r="N751" s="87"/>
      <c r="O751" s="87"/>
      <c r="P751" s="87"/>
      <c r="Q751" s="87"/>
      <c r="R751" s="87"/>
      <c r="S751" s="87"/>
      <c r="T751" s="87">
        <v>574065.48</v>
      </c>
      <c r="U751" s="87">
        <v>516658.93</v>
      </c>
      <c r="V751" s="87">
        <v>62355.5</v>
      </c>
      <c r="W751" s="87">
        <v>56119.95</v>
      </c>
      <c r="X751" s="87">
        <v>3293763.64</v>
      </c>
      <c r="Y751" s="87">
        <v>1625076.8</v>
      </c>
      <c r="Z751" s="87"/>
      <c r="AA751" s="87"/>
      <c r="AB751" s="87"/>
      <c r="AC751" s="88"/>
    </row>
    <row r="752" spans="1:29" ht="220" x14ac:dyDescent="0.25">
      <c r="A752" s="85" t="s">
        <v>2360</v>
      </c>
      <c r="B752" s="85" t="s">
        <v>2361</v>
      </c>
      <c r="C752" s="86">
        <v>43935</v>
      </c>
      <c r="D752" s="86">
        <v>43922</v>
      </c>
      <c r="E752" s="86">
        <v>44925</v>
      </c>
      <c r="F752" s="85">
        <v>33</v>
      </c>
      <c r="G752" s="85" t="s">
        <v>2362</v>
      </c>
      <c r="H752" s="85" t="s">
        <v>32</v>
      </c>
      <c r="I752" s="85" t="s">
        <v>932</v>
      </c>
      <c r="J752" s="83">
        <v>2083017.1</v>
      </c>
      <c r="K752" s="83">
        <v>1978068.68</v>
      </c>
      <c r="L752" s="87">
        <v>1700520.41</v>
      </c>
      <c r="M752" s="87">
        <v>1530468.37</v>
      </c>
      <c r="N752" s="87"/>
      <c r="O752" s="87"/>
      <c r="P752" s="87"/>
      <c r="Q752" s="87"/>
      <c r="R752" s="87"/>
      <c r="S752" s="87"/>
      <c r="T752" s="87">
        <v>75596.62</v>
      </c>
      <c r="U752" s="87">
        <v>62738.55</v>
      </c>
      <c r="V752" s="87">
        <v>87409.91</v>
      </c>
      <c r="W752" s="87">
        <v>78668.92</v>
      </c>
      <c r="X752" s="87">
        <v>219490.16</v>
      </c>
      <c r="Y752" s="87">
        <v>306192.84000000003</v>
      </c>
      <c r="Z752" s="87"/>
      <c r="AA752" s="87"/>
      <c r="AB752" s="87"/>
      <c r="AC752" s="88"/>
    </row>
    <row r="753" spans="1:29" ht="80" x14ac:dyDescent="0.25">
      <c r="A753" s="85" t="s">
        <v>2363</v>
      </c>
      <c r="B753" s="85" t="s">
        <v>2364</v>
      </c>
      <c r="C753" s="86">
        <v>43889</v>
      </c>
      <c r="D753" s="86">
        <v>43891</v>
      </c>
      <c r="E753" s="86">
        <v>45199</v>
      </c>
      <c r="F753" s="85">
        <v>43</v>
      </c>
      <c r="G753" s="85" t="s">
        <v>2365</v>
      </c>
      <c r="H753" s="85" t="s">
        <v>32</v>
      </c>
      <c r="I753" s="85" t="s">
        <v>2610</v>
      </c>
      <c r="J753" s="83">
        <v>399560.51</v>
      </c>
      <c r="K753" s="83">
        <v>366171.47</v>
      </c>
      <c r="L753" s="87">
        <v>339626.43</v>
      </c>
      <c r="M753" s="87">
        <v>314936.99</v>
      </c>
      <c r="N753" s="87"/>
      <c r="O753" s="87"/>
      <c r="P753" s="87"/>
      <c r="Q753" s="87"/>
      <c r="R753" s="87"/>
      <c r="S753" s="87"/>
      <c r="T753" s="87"/>
      <c r="U753" s="87"/>
      <c r="V753" s="87">
        <v>11986.83</v>
      </c>
      <c r="W753" s="87">
        <v>11115.43</v>
      </c>
      <c r="X753" s="87">
        <v>47947.25</v>
      </c>
      <c r="Y753" s="87">
        <v>40119.050000000003</v>
      </c>
      <c r="Z753" s="87"/>
      <c r="AA753" s="87"/>
      <c r="AB753" s="87"/>
      <c r="AC753" s="88"/>
    </row>
    <row r="754" spans="1:29" ht="100" x14ac:dyDescent="0.25">
      <c r="A754" s="85" t="s">
        <v>2366</v>
      </c>
      <c r="B754" s="85" t="s">
        <v>2367</v>
      </c>
      <c r="C754" s="86">
        <v>43908</v>
      </c>
      <c r="D754" s="86">
        <v>43831</v>
      </c>
      <c r="E754" s="86">
        <v>45107</v>
      </c>
      <c r="F754" s="85">
        <v>42</v>
      </c>
      <c r="G754" s="85" t="s">
        <v>2368</v>
      </c>
      <c r="H754" s="85" t="s">
        <v>32</v>
      </c>
      <c r="I754" s="85" t="s">
        <v>2526</v>
      </c>
      <c r="J754" s="83">
        <v>2733411.91</v>
      </c>
      <c r="K754" s="83">
        <v>2251359.5499999998</v>
      </c>
      <c r="L754" s="87">
        <v>1913004.84</v>
      </c>
      <c r="M754" s="87">
        <v>1721704.36</v>
      </c>
      <c r="N754" s="87"/>
      <c r="O754" s="87"/>
      <c r="P754" s="87"/>
      <c r="Q754" s="87"/>
      <c r="R754" s="87"/>
      <c r="S754" s="87"/>
      <c r="T754" s="87">
        <v>101109.33</v>
      </c>
      <c r="U754" s="87">
        <v>90617.32</v>
      </c>
      <c r="V754" s="87">
        <v>81286.59</v>
      </c>
      <c r="W754" s="87">
        <v>73157.929999999993</v>
      </c>
      <c r="X754" s="87">
        <v>638011.15</v>
      </c>
      <c r="Y754" s="87">
        <v>365879.94</v>
      </c>
      <c r="Z754" s="87"/>
      <c r="AA754" s="87"/>
      <c r="AB754" s="87"/>
      <c r="AC754" s="88"/>
    </row>
    <row r="755" spans="1:29" ht="100" x14ac:dyDescent="0.25">
      <c r="A755" s="85" t="s">
        <v>2369</v>
      </c>
      <c r="B755" s="85" t="s">
        <v>2370</v>
      </c>
      <c r="C755" s="86">
        <v>42570</v>
      </c>
      <c r="D755" s="86">
        <v>42570</v>
      </c>
      <c r="E755" s="86">
        <v>45291</v>
      </c>
      <c r="F755" s="85">
        <v>90</v>
      </c>
      <c r="G755" s="85" t="s">
        <v>111</v>
      </c>
      <c r="H755" s="85" t="s">
        <v>32</v>
      </c>
      <c r="I755" s="85" t="s">
        <v>1893</v>
      </c>
      <c r="J755" s="83">
        <v>2486091</v>
      </c>
      <c r="K755" s="83">
        <v>2483951.14</v>
      </c>
      <c r="L755" s="87">
        <v>2113177</v>
      </c>
      <c r="M755" s="87">
        <v>2111358.46</v>
      </c>
      <c r="N755" s="87"/>
      <c r="O755" s="87"/>
      <c r="P755" s="87"/>
      <c r="Q755" s="87"/>
      <c r="R755" s="87"/>
      <c r="S755" s="87"/>
      <c r="T755" s="87">
        <v>372914</v>
      </c>
      <c r="U755" s="87">
        <v>372592.68</v>
      </c>
      <c r="V755" s="87"/>
      <c r="W755" s="87"/>
      <c r="X755" s="87"/>
      <c r="Y755" s="87"/>
      <c r="Z755" s="87"/>
      <c r="AA755" s="87"/>
      <c r="AB755" s="87"/>
      <c r="AC755" s="88"/>
    </row>
    <row r="756" spans="1:29" ht="100" x14ac:dyDescent="0.25">
      <c r="A756" s="85" t="s">
        <v>2371</v>
      </c>
      <c r="B756" s="85" t="s">
        <v>2372</v>
      </c>
      <c r="C756" s="86">
        <v>44879</v>
      </c>
      <c r="D756" s="86">
        <v>44774</v>
      </c>
      <c r="E756" s="86">
        <v>45291</v>
      </c>
      <c r="F756" s="85">
        <v>17</v>
      </c>
      <c r="G756" s="85" t="s">
        <v>2373</v>
      </c>
      <c r="H756" s="85" t="s">
        <v>32</v>
      </c>
      <c r="I756" s="85" t="s">
        <v>2374</v>
      </c>
      <c r="J756" s="83">
        <v>4640000</v>
      </c>
      <c r="K756" s="83">
        <v>403898</v>
      </c>
      <c r="L756" s="87">
        <v>480886</v>
      </c>
      <c r="M756" s="87">
        <v>148435.01999999999</v>
      </c>
      <c r="N756" s="87"/>
      <c r="O756" s="87"/>
      <c r="P756" s="87"/>
      <c r="Q756" s="87"/>
      <c r="R756" s="87"/>
      <c r="S756" s="87"/>
      <c r="T756" s="87">
        <v>810147</v>
      </c>
      <c r="U756" s="87">
        <v>250161.73</v>
      </c>
      <c r="V756" s="87">
        <v>16972</v>
      </c>
      <c r="W756" s="87">
        <v>5301.25</v>
      </c>
      <c r="X756" s="87">
        <v>3331995</v>
      </c>
      <c r="Y756" s="87"/>
      <c r="Z756" s="87"/>
      <c r="AA756" s="87"/>
      <c r="AB756" s="87"/>
      <c r="AC756" s="88"/>
    </row>
    <row r="757" spans="1:29" ht="90" x14ac:dyDescent="0.25">
      <c r="A757" s="85" t="s">
        <v>2375</v>
      </c>
      <c r="B757" s="85" t="s">
        <v>2376</v>
      </c>
      <c r="C757" s="86">
        <v>42984</v>
      </c>
      <c r="D757" s="86">
        <v>42984</v>
      </c>
      <c r="E757" s="86">
        <v>45291</v>
      </c>
      <c r="F757" s="85">
        <v>76</v>
      </c>
      <c r="G757" s="85" t="s">
        <v>1970</v>
      </c>
      <c r="H757" s="85" t="s">
        <v>2377</v>
      </c>
      <c r="I757" s="85" t="s">
        <v>2378</v>
      </c>
      <c r="J757" s="83">
        <v>21450160.140000001</v>
      </c>
      <c r="K757" s="83">
        <v>17183415.859999999</v>
      </c>
      <c r="L757" s="87">
        <v>17264749.120000001</v>
      </c>
      <c r="M757" s="87">
        <v>15251372.84</v>
      </c>
      <c r="N757" s="87"/>
      <c r="O757" s="87"/>
      <c r="P757" s="87"/>
      <c r="Q757" s="87"/>
      <c r="R757" s="87"/>
      <c r="S757" s="87"/>
      <c r="T757" s="87">
        <v>3422229.41</v>
      </c>
      <c r="U757" s="87">
        <v>1450088.84</v>
      </c>
      <c r="V757" s="87"/>
      <c r="W757" s="87"/>
      <c r="X757" s="87"/>
      <c r="Y757" s="87"/>
      <c r="Z757" s="87"/>
      <c r="AA757" s="87"/>
      <c r="AB757" s="87">
        <v>763181.61</v>
      </c>
      <c r="AC757" s="88">
        <v>481954.18</v>
      </c>
    </row>
    <row r="758" spans="1:29" ht="70" x14ac:dyDescent="0.25">
      <c r="A758" s="85" t="s">
        <v>2379</v>
      </c>
      <c r="B758" s="85" t="s">
        <v>2380</v>
      </c>
      <c r="C758" s="86">
        <v>42999</v>
      </c>
      <c r="D758" s="86">
        <v>42999</v>
      </c>
      <c r="E758" s="86">
        <v>45291</v>
      </c>
      <c r="F758" s="85">
        <v>76</v>
      </c>
      <c r="G758" s="85" t="s">
        <v>2381</v>
      </c>
      <c r="H758" s="85" t="s">
        <v>2377</v>
      </c>
      <c r="I758" s="85" t="s">
        <v>857</v>
      </c>
      <c r="J758" s="83">
        <v>43600488</v>
      </c>
      <c r="K758" s="83">
        <v>27240241.18</v>
      </c>
      <c r="L758" s="87">
        <v>37060414.950000003</v>
      </c>
      <c r="M758" s="87">
        <v>24085151.129999999</v>
      </c>
      <c r="N758" s="87"/>
      <c r="O758" s="87"/>
      <c r="P758" s="87"/>
      <c r="Q758" s="87"/>
      <c r="R758" s="87"/>
      <c r="S758" s="87"/>
      <c r="T758" s="87">
        <v>3924044.03</v>
      </c>
      <c r="U758" s="87">
        <v>1893054.02</v>
      </c>
      <c r="V758" s="87"/>
      <c r="W758" s="87"/>
      <c r="X758" s="87"/>
      <c r="Y758" s="87"/>
      <c r="Z758" s="87"/>
      <c r="AA758" s="87"/>
      <c r="AB758" s="87">
        <v>2616029.02</v>
      </c>
      <c r="AC758" s="88">
        <v>1262036.03</v>
      </c>
    </row>
    <row r="759" spans="1:29" ht="140" x14ac:dyDescent="0.25">
      <c r="A759" s="85" t="s">
        <v>2382</v>
      </c>
      <c r="B759" s="85" t="s">
        <v>2383</v>
      </c>
      <c r="C759" s="86">
        <v>43024</v>
      </c>
      <c r="D759" s="86">
        <v>43024</v>
      </c>
      <c r="E759" s="86">
        <v>45291</v>
      </c>
      <c r="F759" s="85">
        <v>75</v>
      </c>
      <c r="G759" s="85" t="s">
        <v>2384</v>
      </c>
      <c r="H759" s="85" t="s">
        <v>2377</v>
      </c>
      <c r="I759" s="85" t="s">
        <v>2385</v>
      </c>
      <c r="J759" s="83">
        <v>11792875.189999999</v>
      </c>
      <c r="K759" s="83">
        <v>9563684.9399999995</v>
      </c>
      <c r="L759" s="87">
        <v>9069387.4399999995</v>
      </c>
      <c r="M759" s="87">
        <v>7878599.4199999999</v>
      </c>
      <c r="N759" s="87"/>
      <c r="O759" s="87"/>
      <c r="P759" s="87"/>
      <c r="Q759" s="87"/>
      <c r="R759" s="87"/>
      <c r="S759" s="87"/>
      <c r="T759" s="87">
        <v>1413556.92</v>
      </c>
      <c r="U759" s="87">
        <v>1008211.14</v>
      </c>
      <c r="V759" s="87"/>
      <c r="W759" s="87"/>
      <c r="X759" s="87"/>
      <c r="Y759" s="87"/>
      <c r="Z759" s="87"/>
      <c r="AA759" s="87"/>
      <c r="AB759" s="87">
        <v>1309930.83</v>
      </c>
      <c r="AC759" s="88">
        <v>676874.38</v>
      </c>
    </row>
    <row r="760" spans="1:29" ht="120" x14ac:dyDescent="0.25">
      <c r="A760" s="85" t="s">
        <v>2386</v>
      </c>
      <c r="B760" s="85" t="s">
        <v>2387</v>
      </c>
      <c r="C760" s="86">
        <v>43052</v>
      </c>
      <c r="D760" s="86">
        <v>43052</v>
      </c>
      <c r="E760" s="86">
        <v>45291</v>
      </c>
      <c r="F760" s="85">
        <v>74</v>
      </c>
      <c r="G760" s="85" t="s">
        <v>2388</v>
      </c>
      <c r="H760" s="85" t="s">
        <v>2377</v>
      </c>
      <c r="I760" s="85" t="s">
        <v>2389</v>
      </c>
      <c r="J760" s="83">
        <v>15238448.42</v>
      </c>
      <c r="K760" s="83">
        <v>12757955.83</v>
      </c>
      <c r="L760" s="87">
        <v>12051364.550000001</v>
      </c>
      <c r="M760" s="87">
        <v>10305921.66</v>
      </c>
      <c r="N760" s="87"/>
      <c r="O760" s="87"/>
      <c r="P760" s="87"/>
      <c r="Q760" s="87"/>
      <c r="R760" s="87"/>
      <c r="S760" s="87"/>
      <c r="T760" s="87">
        <v>1450033.41</v>
      </c>
      <c r="U760" s="87">
        <v>1177668.73</v>
      </c>
      <c r="V760" s="87"/>
      <c r="W760" s="87"/>
      <c r="X760" s="87"/>
      <c r="Y760" s="87"/>
      <c r="Z760" s="87"/>
      <c r="AA760" s="87"/>
      <c r="AB760" s="87">
        <v>1737050.46</v>
      </c>
      <c r="AC760" s="88">
        <v>1274365.4399999999</v>
      </c>
    </row>
    <row r="761" spans="1:29" ht="150" x14ac:dyDescent="0.25">
      <c r="A761" s="85" t="s">
        <v>2390</v>
      </c>
      <c r="B761" s="85" t="s">
        <v>2391</v>
      </c>
      <c r="C761" s="86">
        <v>43028</v>
      </c>
      <c r="D761" s="86">
        <v>43028</v>
      </c>
      <c r="E761" s="86">
        <v>45291</v>
      </c>
      <c r="F761" s="85">
        <v>75</v>
      </c>
      <c r="G761" s="85" t="s">
        <v>2392</v>
      </c>
      <c r="H761" s="85" t="s">
        <v>2377</v>
      </c>
      <c r="I761" s="85" t="s">
        <v>2393</v>
      </c>
      <c r="J761" s="83">
        <v>8758603</v>
      </c>
      <c r="K761" s="83">
        <v>7685833.5800000001</v>
      </c>
      <c r="L761" s="87">
        <v>7436737.3499999996</v>
      </c>
      <c r="M761" s="87">
        <v>6734362.4800000004</v>
      </c>
      <c r="N761" s="87"/>
      <c r="O761" s="87"/>
      <c r="P761" s="87"/>
      <c r="Q761" s="87"/>
      <c r="R761" s="87"/>
      <c r="S761" s="87"/>
      <c r="T761" s="87">
        <v>961425.53</v>
      </c>
      <c r="U761" s="87">
        <v>744167.39</v>
      </c>
      <c r="V761" s="87"/>
      <c r="W761" s="87"/>
      <c r="X761" s="87"/>
      <c r="Y761" s="87"/>
      <c r="Z761" s="87"/>
      <c r="AA761" s="87"/>
      <c r="AB761" s="87">
        <v>360440.12</v>
      </c>
      <c r="AC761" s="88">
        <v>207303.71</v>
      </c>
    </row>
    <row r="762" spans="1:29" ht="180" x14ac:dyDescent="0.25">
      <c r="A762" s="85" t="s">
        <v>2394</v>
      </c>
      <c r="B762" s="85" t="s">
        <v>2395</v>
      </c>
      <c r="C762" s="86">
        <v>43132</v>
      </c>
      <c r="D762" s="86">
        <v>43132</v>
      </c>
      <c r="E762" s="86">
        <v>45291</v>
      </c>
      <c r="F762" s="85">
        <v>71</v>
      </c>
      <c r="G762" s="85" t="s">
        <v>2396</v>
      </c>
      <c r="H762" s="85" t="s">
        <v>2377</v>
      </c>
      <c r="I762" s="85" t="s">
        <v>2397</v>
      </c>
      <c r="J762" s="83">
        <v>19587478.280000001</v>
      </c>
      <c r="K762" s="83">
        <v>16155739.109999999</v>
      </c>
      <c r="L762" s="87">
        <v>16492008.4</v>
      </c>
      <c r="M762" s="87">
        <v>13779581.6</v>
      </c>
      <c r="N762" s="87"/>
      <c r="O762" s="87"/>
      <c r="P762" s="87"/>
      <c r="Q762" s="87"/>
      <c r="R762" s="87"/>
      <c r="S762" s="87"/>
      <c r="T762" s="87">
        <v>1920219.1</v>
      </c>
      <c r="U762" s="87">
        <v>1599701.01</v>
      </c>
      <c r="V762" s="87"/>
      <c r="W762" s="87"/>
      <c r="X762" s="87"/>
      <c r="Y762" s="87"/>
      <c r="Z762" s="87"/>
      <c r="AA762" s="87"/>
      <c r="AB762" s="87">
        <v>1175250.78</v>
      </c>
      <c r="AC762" s="88">
        <v>776456.5</v>
      </c>
    </row>
    <row r="763" spans="1:29" ht="170" x14ac:dyDescent="0.25">
      <c r="A763" s="85" t="s">
        <v>2398</v>
      </c>
      <c r="B763" s="85" t="s">
        <v>2399</v>
      </c>
      <c r="C763" s="86">
        <v>43125</v>
      </c>
      <c r="D763" s="86">
        <v>43125</v>
      </c>
      <c r="E763" s="86">
        <v>44617</v>
      </c>
      <c r="F763" s="85">
        <v>50</v>
      </c>
      <c r="G763" s="85" t="s">
        <v>2400</v>
      </c>
      <c r="H763" s="85" t="s">
        <v>2377</v>
      </c>
      <c r="I763" s="85" t="s">
        <v>2401</v>
      </c>
      <c r="J763" s="83">
        <v>7643093.3399999999</v>
      </c>
      <c r="K763" s="83">
        <v>6780847.9100000001</v>
      </c>
      <c r="L763" s="87">
        <v>6496629.3200000003</v>
      </c>
      <c r="M763" s="87">
        <v>5868100.79</v>
      </c>
      <c r="N763" s="87"/>
      <c r="O763" s="87"/>
      <c r="P763" s="87"/>
      <c r="Q763" s="87"/>
      <c r="R763" s="87"/>
      <c r="S763" s="87"/>
      <c r="T763" s="87">
        <v>687878.43</v>
      </c>
      <c r="U763" s="87">
        <v>547648.29</v>
      </c>
      <c r="V763" s="87"/>
      <c r="W763" s="87"/>
      <c r="X763" s="87"/>
      <c r="Y763" s="87"/>
      <c r="Z763" s="87"/>
      <c r="AA763" s="87"/>
      <c r="AB763" s="87">
        <v>458585.59</v>
      </c>
      <c r="AC763" s="88">
        <v>365098.83</v>
      </c>
    </row>
    <row r="764" spans="1:29" ht="190" x14ac:dyDescent="0.25">
      <c r="A764" s="85" t="s">
        <v>2402</v>
      </c>
      <c r="B764" s="85" t="s">
        <v>2403</v>
      </c>
      <c r="C764" s="86">
        <v>43130</v>
      </c>
      <c r="D764" s="86">
        <v>43130</v>
      </c>
      <c r="E764" s="86">
        <v>45169</v>
      </c>
      <c r="F764" s="85">
        <v>68</v>
      </c>
      <c r="G764" s="85" t="s">
        <v>2404</v>
      </c>
      <c r="H764" s="85" t="s">
        <v>2377</v>
      </c>
      <c r="I764" s="85" t="s">
        <v>978</v>
      </c>
      <c r="J764" s="83">
        <v>4967015.5</v>
      </c>
      <c r="K764" s="83">
        <v>4470313.95</v>
      </c>
      <c r="L764" s="87">
        <v>4221963.1900000004</v>
      </c>
      <c r="M764" s="87">
        <v>3799766.87</v>
      </c>
      <c r="N764" s="87"/>
      <c r="O764" s="87"/>
      <c r="P764" s="87"/>
      <c r="Q764" s="87"/>
      <c r="R764" s="87"/>
      <c r="S764" s="87"/>
      <c r="T764" s="87">
        <v>447031.4</v>
      </c>
      <c r="U764" s="87">
        <v>402328.26</v>
      </c>
      <c r="V764" s="87"/>
      <c r="W764" s="87"/>
      <c r="X764" s="87"/>
      <c r="Y764" s="87"/>
      <c r="Z764" s="87"/>
      <c r="AA764" s="87"/>
      <c r="AB764" s="87">
        <v>298020.90999999997</v>
      </c>
      <c r="AC764" s="88">
        <v>268218.82</v>
      </c>
    </row>
    <row r="765" spans="1:29" ht="100" x14ac:dyDescent="0.25">
      <c r="A765" s="85" t="s">
        <v>2405</v>
      </c>
      <c r="B765" s="85" t="s">
        <v>2406</v>
      </c>
      <c r="C765" s="86">
        <v>43493</v>
      </c>
      <c r="D765" s="86">
        <v>43493</v>
      </c>
      <c r="E765" s="86">
        <v>45291</v>
      </c>
      <c r="F765" s="85">
        <v>60</v>
      </c>
      <c r="G765" s="85" t="s">
        <v>2407</v>
      </c>
      <c r="H765" s="85" t="s">
        <v>2377</v>
      </c>
      <c r="I765" s="85" t="s">
        <v>404</v>
      </c>
      <c r="J765" s="83">
        <v>140447122</v>
      </c>
      <c r="K765" s="83">
        <v>41968084.219999999</v>
      </c>
      <c r="L765" s="87">
        <v>83678558</v>
      </c>
      <c r="M765" s="87">
        <v>28627485.829999998</v>
      </c>
      <c r="N765" s="87"/>
      <c r="O765" s="87"/>
      <c r="P765" s="87"/>
      <c r="Q765" s="87"/>
      <c r="R765" s="87"/>
      <c r="S765" s="87"/>
      <c r="T765" s="87">
        <v>52318715</v>
      </c>
      <c r="U765" s="87">
        <v>11446793.289999999</v>
      </c>
      <c r="V765" s="87"/>
      <c r="W765" s="87"/>
      <c r="X765" s="87"/>
      <c r="Y765" s="87"/>
      <c r="Z765" s="87"/>
      <c r="AA765" s="87"/>
      <c r="AB765" s="87">
        <v>4449849</v>
      </c>
      <c r="AC765" s="88">
        <v>1893805.1</v>
      </c>
    </row>
    <row r="766" spans="1:29" ht="180" x14ac:dyDescent="0.25">
      <c r="A766" s="85" t="s">
        <v>2408</v>
      </c>
      <c r="B766" s="85" t="s">
        <v>2409</v>
      </c>
      <c r="C766" s="86">
        <v>43444</v>
      </c>
      <c r="D766" s="86">
        <v>43467</v>
      </c>
      <c r="E766" s="86">
        <v>45107</v>
      </c>
      <c r="F766" s="85">
        <v>54</v>
      </c>
      <c r="G766" s="85" t="s">
        <v>2410</v>
      </c>
      <c r="H766" s="85" t="s">
        <v>2377</v>
      </c>
      <c r="I766" s="85" t="s">
        <v>2411</v>
      </c>
      <c r="J766" s="83">
        <v>1394049</v>
      </c>
      <c r="K766" s="83">
        <v>1254644.1100000001</v>
      </c>
      <c r="L766" s="87">
        <v>1184941.6499999999</v>
      </c>
      <c r="M766" s="87">
        <v>1066447.48</v>
      </c>
      <c r="N766" s="87"/>
      <c r="O766" s="87"/>
      <c r="P766" s="87"/>
      <c r="Q766" s="87"/>
      <c r="R766" s="87"/>
      <c r="S766" s="87"/>
      <c r="T766" s="87">
        <v>125464.42</v>
      </c>
      <c r="U766" s="87">
        <v>112917.99</v>
      </c>
      <c r="V766" s="87"/>
      <c r="W766" s="87"/>
      <c r="X766" s="87"/>
      <c r="Y766" s="87"/>
      <c r="Z766" s="87"/>
      <c r="AA766" s="87"/>
      <c r="AB766" s="87">
        <v>83642.929999999993</v>
      </c>
      <c r="AC766" s="88">
        <v>75278.64</v>
      </c>
    </row>
    <row r="767" spans="1:29" ht="230" x14ac:dyDescent="0.25">
      <c r="A767" s="85" t="s">
        <v>2412</v>
      </c>
      <c r="B767" s="85" t="s">
        <v>2413</v>
      </c>
      <c r="C767" s="86">
        <v>43502</v>
      </c>
      <c r="D767" s="86">
        <v>43502</v>
      </c>
      <c r="E767" s="86">
        <v>45112</v>
      </c>
      <c r="F767" s="85">
        <v>53</v>
      </c>
      <c r="G767" s="85" t="s">
        <v>2414</v>
      </c>
      <c r="H767" s="85" t="s">
        <v>2377</v>
      </c>
      <c r="I767" s="85" t="s">
        <v>2415</v>
      </c>
      <c r="J767" s="83">
        <v>975834</v>
      </c>
      <c r="K767" s="83">
        <v>878250.6</v>
      </c>
      <c r="L767" s="87">
        <v>829458.9</v>
      </c>
      <c r="M767" s="87">
        <v>746513.01</v>
      </c>
      <c r="N767" s="87"/>
      <c r="O767" s="87"/>
      <c r="P767" s="87"/>
      <c r="Q767" s="87"/>
      <c r="R767" s="87"/>
      <c r="S767" s="87"/>
      <c r="T767" s="87">
        <v>87825.06</v>
      </c>
      <c r="U767" s="87">
        <v>79042.55</v>
      </c>
      <c r="V767" s="87"/>
      <c r="W767" s="87"/>
      <c r="X767" s="87"/>
      <c r="Y767" s="87"/>
      <c r="Z767" s="87"/>
      <c r="AA767" s="87"/>
      <c r="AB767" s="87">
        <v>58550.04</v>
      </c>
      <c r="AC767" s="88">
        <v>52695.040000000001</v>
      </c>
    </row>
    <row r="768" spans="1:29" ht="60" x14ac:dyDescent="0.25">
      <c r="A768" s="85" t="s">
        <v>2416</v>
      </c>
      <c r="B768" s="85" t="s">
        <v>2417</v>
      </c>
      <c r="C768" s="86">
        <v>43489</v>
      </c>
      <c r="D768" s="86">
        <v>43489</v>
      </c>
      <c r="E768" s="86">
        <v>45169</v>
      </c>
      <c r="F768" s="85">
        <v>56</v>
      </c>
      <c r="G768" s="85" t="s">
        <v>2418</v>
      </c>
      <c r="H768" s="85" t="s">
        <v>2377</v>
      </c>
      <c r="I768" s="85" t="s">
        <v>2419</v>
      </c>
      <c r="J768" s="83">
        <v>975834</v>
      </c>
      <c r="K768" s="83">
        <v>737379.71</v>
      </c>
      <c r="L768" s="87">
        <v>829458.9</v>
      </c>
      <c r="M768" s="87">
        <v>635996.16000000003</v>
      </c>
      <c r="N768" s="87"/>
      <c r="O768" s="87"/>
      <c r="P768" s="87"/>
      <c r="Q768" s="87"/>
      <c r="R768" s="87"/>
      <c r="S768" s="87"/>
      <c r="T768" s="87">
        <v>87825.06</v>
      </c>
      <c r="U768" s="87">
        <v>67340.78</v>
      </c>
      <c r="V768" s="87"/>
      <c r="W768" s="87"/>
      <c r="X768" s="87"/>
      <c r="Y768" s="87"/>
      <c r="Z768" s="87"/>
      <c r="AA768" s="87"/>
      <c r="AB768" s="87">
        <v>58550.04</v>
      </c>
      <c r="AC768" s="88">
        <v>34042.769999999997</v>
      </c>
    </row>
    <row r="769" spans="1:29" ht="80" x14ac:dyDescent="0.25">
      <c r="A769" s="85" t="s">
        <v>2422</v>
      </c>
      <c r="B769" s="85" t="s">
        <v>2423</v>
      </c>
      <c r="C769" s="86">
        <v>44852</v>
      </c>
      <c r="D769" s="86">
        <v>44852</v>
      </c>
      <c r="E769" s="86">
        <v>45216</v>
      </c>
      <c r="F769" s="85">
        <v>12</v>
      </c>
      <c r="G769" s="85" t="s">
        <v>2424</v>
      </c>
      <c r="H769" s="85" t="s">
        <v>2377</v>
      </c>
      <c r="I769" s="85" t="s">
        <v>2425</v>
      </c>
      <c r="J769" s="83">
        <v>10000</v>
      </c>
      <c r="K769" s="83">
        <v>9053.52</v>
      </c>
      <c r="L769" s="87">
        <v>8500</v>
      </c>
      <c r="M769" s="87">
        <v>7966.77</v>
      </c>
      <c r="N769" s="87"/>
      <c r="O769" s="87"/>
      <c r="P769" s="87"/>
      <c r="Q769" s="87"/>
      <c r="R769" s="87"/>
      <c r="S769" s="87"/>
      <c r="T769" s="87">
        <v>900</v>
      </c>
      <c r="U769" s="87">
        <v>843.54</v>
      </c>
      <c r="V769" s="87"/>
      <c r="W769" s="87"/>
      <c r="X769" s="87"/>
      <c r="Y769" s="87"/>
      <c r="Z769" s="87"/>
      <c r="AA769" s="87"/>
      <c r="AB769" s="87">
        <v>600</v>
      </c>
      <c r="AC769" s="88">
        <v>243.21</v>
      </c>
    </row>
    <row r="770" spans="1:29" ht="150" x14ac:dyDescent="0.25">
      <c r="A770" s="85" t="s">
        <v>2426</v>
      </c>
      <c r="B770" s="85" t="s">
        <v>2427</v>
      </c>
      <c r="C770" s="86">
        <v>44754</v>
      </c>
      <c r="D770" s="86">
        <v>44754</v>
      </c>
      <c r="E770" s="86">
        <v>45210</v>
      </c>
      <c r="F770" s="85">
        <v>15</v>
      </c>
      <c r="G770" s="85" t="s">
        <v>2428</v>
      </c>
      <c r="H770" s="85" t="s">
        <v>2377</v>
      </c>
      <c r="I770" s="85" t="s">
        <v>2429</v>
      </c>
      <c r="J770" s="83">
        <v>43592.24</v>
      </c>
      <c r="K770" s="83">
        <v>5975.75</v>
      </c>
      <c r="L770" s="87">
        <v>37053.4</v>
      </c>
      <c r="M770" s="87">
        <v>5079.38</v>
      </c>
      <c r="N770" s="87"/>
      <c r="O770" s="87"/>
      <c r="P770" s="87"/>
      <c r="Q770" s="87"/>
      <c r="R770" s="87"/>
      <c r="S770" s="87"/>
      <c r="T770" s="87">
        <v>3923.3</v>
      </c>
      <c r="U770" s="87">
        <v>537.82000000000005</v>
      </c>
      <c r="V770" s="87"/>
      <c r="W770" s="87"/>
      <c r="X770" s="87"/>
      <c r="Y770" s="87"/>
      <c r="Z770" s="87"/>
      <c r="AA770" s="87"/>
      <c r="AB770" s="87">
        <v>2615.54</v>
      </c>
      <c r="AC770" s="88">
        <v>358.55</v>
      </c>
    </row>
    <row r="771" spans="1:29" ht="150" x14ac:dyDescent="0.25">
      <c r="A771" s="85" t="s">
        <v>2430</v>
      </c>
      <c r="B771" s="85" t="s">
        <v>2431</v>
      </c>
      <c r="C771" s="86">
        <v>44830</v>
      </c>
      <c r="D771" s="86">
        <v>44830</v>
      </c>
      <c r="E771" s="86">
        <v>45194</v>
      </c>
      <c r="F771" s="85">
        <v>12</v>
      </c>
      <c r="G771" s="85" t="s">
        <v>2432</v>
      </c>
      <c r="H771" s="85" t="s">
        <v>2377</v>
      </c>
      <c r="I771" s="85" t="s">
        <v>2433</v>
      </c>
      <c r="J771" s="83">
        <v>9165.81</v>
      </c>
      <c r="K771" s="83">
        <v>6052.52</v>
      </c>
      <c r="L771" s="87">
        <v>7790.93</v>
      </c>
      <c r="M771" s="87">
        <v>5144.63</v>
      </c>
      <c r="N771" s="87"/>
      <c r="O771" s="87"/>
      <c r="P771" s="87"/>
      <c r="Q771" s="87"/>
      <c r="R771" s="87"/>
      <c r="S771" s="87"/>
      <c r="T771" s="87">
        <v>824.92</v>
      </c>
      <c r="U771" s="87">
        <v>544.72</v>
      </c>
      <c r="V771" s="87"/>
      <c r="W771" s="87"/>
      <c r="X771" s="87"/>
      <c r="Y771" s="87"/>
      <c r="Z771" s="87"/>
      <c r="AA771" s="87"/>
      <c r="AB771" s="87">
        <v>549.96</v>
      </c>
      <c r="AC771" s="88">
        <v>363.17</v>
      </c>
    </row>
    <row r="772" spans="1:29" ht="150" x14ac:dyDescent="0.25">
      <c r="A772" s="85" t="s">
        <v>2434</v>
      </c>
      <c r="B772" s="85" t="s">
        <v>2435</v>
      </c>
      <c r="C772" s="86">
        <v>44706</v>
      </c>
      <c r="D772" s="86">
        <v>44706</v>
      </c>
      <c r="E772" s="86">
        <v>45162</v>
      </c>
      <c r="F772" s="85">
        <v>15</v>
      </c>
      <c r="G772" s="85" t="s">
        <v>2436</v>
      </c>
      <c r="H772" s="85" t="s">
        <v>2377</v>
      </c>
      <c r="I772" s="85" t="s">
        <v>2437</v>
      </c>
      <c r="J772" s="83">
        <v>7000</v>
      </c>
      <c r="K772" s="83">
        <v>3409.63</v>
      </c>
      <c r="L772" s="87">
        <v>5950</v>
      </c>
      <c r="M772" s="87">
        <v>2898.19</v>
      </c>
      <c r="N772" s="87"/>
      <c r="O772" s="87"/>
      <c r="P772" s="87"/>
      <c r="Q772" s="87"/>
      <c r="R772" s="87"/>
      <c r="S772" s="87"/>
      <c r="T772" s="87">
        <v>630</v>
      </c>
      <c r="U772" s="87">
        <v>306.86</v>
      </c>
      <c r="V772" s="87"/>
      <c r="W772" s="87"/>
      <c r="X772" s="87"/>
      <c r="Y772" s="87"/>
      <c r="Z772" s="87"/>
      <c r="AA772" s="87"/>
      <c r="AB772" s="87">
        <v>420</v>
      </c>
      <c r="AC772" s="88">
        <v>204.58</v>
      </c>
    </row>
    <row r="773" spans="1:29" ht="140" x14ac:dyDescent="0.25">
      <c r="A773" s="85" t="s">
        <v>2439</v>
      </c>
      <c r="B773" s="85" t="s">
        <v>2440</v>
      </c>
      <c r="C773" s="86">
        <v>44824</v>
      </c>
      <c r="D773" s="86">
        <v>44824</v>
      </c>
      <c r="E773" s="86">
        <v>45126</v>
      </c>
      <c r="F773" s="85">
        <v>10</v>
      </c>
      <c r="G773" s="85" t="s">
        <v>2618</v>
      </c>
      <c r="H773" s="85" t="s">
        <v>2377</v>
      </c>
      <c r="I773" s="85" t="s">
        <v>2441</v>
      </c>
      <c r="J773" s="83">
        <v>14631</v>
      </c>
      <c r="K773" s="83">
        <v>12645.82</v>
      </c>
      <c r="L773" s="87">
        <v>12436.35</v>
      </c>
      <c r="M773" s="87">
        <v>10748.94</v>
      </c>
      <c r="N773" s="87"/>
      <c r="O773" s="87"/>
      <c r="P773" s="87"/>
      <c r="Q773" s="87"/>
      <c r="R773" s="87"/>
      <c r="S773" s="87"/>
      <c r="T773" s="87">
        <v>1316.79</v>
      </c>
      <c r="U773" s="87">
        <v>1138.1199999999999</v>
      </c>
      <c r="V773" s="87"/>
      <c r="W773" s="87"/>
      <c r="X773" s="87"/>
      <c r="Y773" s="87"/>
      <c r="Z773" s="87"/>
      <c r="AA773" s="87"/>
      <c r="AB773" s="87">
        <v>877.86</v>
      </c>
      <c r="AC773" s="88">
        <v>758.76</v>
      </c>
    </row>
    <row r="774" spans="1:29" ht="320" x14ac:dyDescent="0.25">
      <c r="A774" s="85" t="s">
        <v>2442</v>
      </c>
      <c r="B774" s="85" t="s">
        <v>2443</v>
      </c>
      <c r="C774" s="86">
        <v>44756</v>
      </c>
      <c r="D774" s="86">
        <v>44756</v>
      </c>
      <c r="E774" s="86">
        <v>45212</v>
      </c>
      <c r="F774" s="85">
        <v>15</v>
      </c>
      <c r="G774" s="85" t="s">
        <v>2444</v>
      </c>
      <c r="H774" s="85" t="s">
        <v>2377</v>
      </c>
      <c r="I774" s="85" t="s">
        <v>982</v>
      </c>
      <c r="J774" s="83">
        <v>48706</v>
      </c>
      <c r="K774" s="83">
        <v>16500.04</v>
      </c>
      <c r="L774" s="87">
        <v>41400.1</v>
      </c>
      <c r="M774" s="87">
        <v>14088.32</v>
      </c>
      <c r="N774" s="87"/>
      <c r="O774" s="87"/>
      <c r="P774" s="87"/>
      <c r="Q774" s="87"/>
      <c r="R774" s="87"/>
      <c r="S774" s="87"/>
      <c r="T774" s="87">
        <v>4383.54</v>
      </c>
      <c r="U774" s="87">
        <v>1491.69</v>
      </c>
      <c r="V774" s="87"/>
      <c r="W774" s="87"/>
      <c r="X774" s="87"/>
      <c r="Y774" s="87"/>
      <c r="Z774" s="87"/>
      <c r="AA774" s="87"/>
      <c r="AB774" s="87">
        <v>2922.36</v>
      </c>
      <c r="AC774" s="88">
        <v>920.03</v>
      </c>
    </row>
    <row r="775" spans="1:29" ht="130" x14ac:dyDescent="0.25">
      <c r="A775" s="85" t="s">
        <v>2445</v>
      </c>
      <c r="B775" s="85" t="s">
        <v>2619</v>
      </c>
      <c r="C775" s="86">
        <v>44659</v>
      </c>
      <c r="D775" s="86">
        <v>44659</v>
      </c>
      <c r="E775" s="86">
        <v>45114</v>
      </c>
      <c r="F775" s="85">
        <v>15</v>
      </c>
      <c r="G775" s="85" t="s">
        <v>2446</v>
      </c>
      <c r="H775" s="85" t="s">
        <v>2377</v>
      </c>
      <c r="I775" s="85" t="s">
        <v>2620</v>
      </c>
      <c r="J775" s="83">
        <v>10204.950000000001</v>
      </c>
      <c r="K775" s="83">
        <v>7770.61</v>
      </c>
      <c r="L775" s="87">
        <v>8674.2099999999991</v>
      </c>
      <c r="M775" s="87">
        <v>6605.02</v>
      </c>
      <c r="N775" s="87"/>
      <c r="O775" s="87"/>
      <c r="P775" s="87"/>
      <c r="Q775" s="87"/>
      <c r="R775" s="87"/>
      <c r="S775" s="87"/>
      <c r="T775" s="87">
        <v>918.45</v>
      </c>
      <c r="U775" s="87">
        <v>699.35</v>
      </c>
      <c r="V775" s="87"/>
      <c r="W775" s="87"/>
      <c r="X775" s="87"/>
      <c r="Y775" s="87"/>
      <c r="Z775" s="87"/>
      <c r="AA775" s="87"/>
      <c r="AB775" s="87">
        <v>612.29</v>
      </c>
      <c r="AC775" s="88">
        <v>466.24</v>
      </c>
    </row>
    <row r="776" spans="1:29" ht="290" x14ac:dyDescent="0.25">
      <c r="A776" s="85" t="s">
        <v>2447</v>
      </c>
      <c r="B776" s="85" t="s">
        <v>2448</v>
      </c>
      <c r="C776" s="86">
        <v>44732</v>
      </c>
      <c r="D776" s="86">
        <v>44732</v>
      </c>
      <c r="E776" s="86">
        <v>45188</v>
      </c>
      <c r="F776" s="85">
        <v>15</v>
      </c>
      <c r="G776" s="85" t="s">
        <v>2449</v>
      </c>
      <c r="H776" s="85" t="s">
        <v>2377</v>
      </c>
      <c r="I776" s="85" t="s">
        <v>1019</v>
      </c>
      <c r="J776" s="83">
        <v>22094.65</v>
      </c>
      <c r="K776" s="83">
        <v>19252.849999999999</v>
      </c>
      <c r="L776" s="87">
        <v>18780.45</v>
      </c>
      <c r="M776" s="87">
        <v>16902.400000000001</v>
      </c>
      <c r="N776" s="87"/>
      <c r="O776" s="87"/>
      <c r="P776" s="87"/>
      <c r="Q776" s="87"/>
      <c r="R776" s="87"/>
      <c r="S776" s="87"/>
      <c r="T776" s="87">
        <v>1988.52</v>
      </c>
      <c r="U776" s="87">
        <v>1789.67</v>
      </c>
      <c r="V776" s="87"/>
      <c r="W776" s="87"/>
      <c r="X776" s="87"/>
      <c r="Y776" s="87"/>
      <c r="Z776" s="87"/>
      <c r="AA776" s="87"/>
      <c r="AB776" s="87">
        <v>1325.68</v>
      </c>
      <c r="AC776" s="88">
        <v>560.78</v>
      </c>
    </row>
    <row r="777" spans="1:29" ht="180" x14ac:dyDescent="0.25">
      <c r="A777" s="85" t="s">
        <v>2450</v>
      </c>
      <c r="B777" s="85" t="s">
        <v>2451</v>
      </c>
      <c r="C777" s="86">
        <v>44729</v>
      </c>
      <c r="D777" s="86">
        <v>44729</v>
      </c>
      <c r="E777" s="86">
        <v>45276</v>
      </c>
      <c r="F777" s="85">
        <v>18</v>
      </c>
      <c r="G777" s="85" t="s">
        <v>2420</v>
      </c>
      <c r="H777" s="85" t="s">
        <v>2377</v>
      </c>
      <c r="I777" s="85" t="s">
        <v>2421</v>
      </c>
      <c r="J777" s="83">
        <v>78000</v>
      </c>
      <c r="K777" s="83">
        <v>0</v>
      </c>
      <c r="L777" s="87">
        <v>66300</v>
      </c>
      <c r="M777" s="87"/>
      <c r="N777" s="87"/>
      <c r="O777" s="87"/>
      <c r="P777" s="87"/>
      <c r="Q777" s="87"/>
      <c r="R777" s="87"/>
      <c r="S777" s="87"/>
      <c r="T777" s="87">
        <v>7020</v>
      </c>
      <c r="U777" s="87"/>
      <c r="V777" s="87"/>
      <c r="W777" s="87"/>
      <c r="X777" s="87"/>
      <c r="Y777" s="87"/>
      <c r="Z777" s="87"/>
      <c r="AA777" s="87"/>
      <c r="AB777" s="87">
        <v>4680</v>
      </c>
      <c r="AC777" s="88"/>
    </row>
    <row r="778" spans="1:29" ht="70" x14ac:dyDescent="0.25">
      <c r="A778" s="85" t="s">
        <v>2452</v>
      </c>
      <c r="B778" s="85" t="s">
        <v>2453</v>
      </c>
      <c r="C778" s="86">
        <v>44875</v>
      </c>
      <c r="D778" s="86">
        <v>44875</v>
      </c>
      <c r="E778" s="86">
        <v>45147</v>
      </c>
      <c r="F778" s="85">
        <v>9</v>
      </c>
      <c r="G778" s="85" t="s">
        <v>2454</v>
      </c>
      <c r="H778" s="85" t="s">
        <v>2377</v>
      </c>
      <c r="I778" s="85" t="s">
        <v>2455</v>
      </c>
      <c r="J778" s="83">
        <v>15000</v>
      </c>
      <c r="K778" s="83">
        <v>2802.11</v>
      </c>
      <c r="L778" s="87">
        <v>12750</v>
      </c>
      <c r="M778" s="87">
        <v>2381.79</v>
      </c>
      <c r="N778" s="87"/>
      <c r="O778" s="87"/>
      <c r="P778" s="87"/>
      <c r="Q778" s="87"/>
      <c r="R778" s="87"/>
      <c r="S778" s="87"/>
      <c r="T778" s="87">
        <v>1350</v>
      </c>
      <c r="U778" s="87">
        <v>252.19</v>
      </c>
      <c r="V778" s="87"/>
      <c r="W778" s="87"/>
      <c r="X778" s="87"/>
      <c r="Y778" s="87"/>
      <c r="Z778" s="87"/>
      <c r="AA778" s="87"/>
      <c r="AB778" s="87">
        <v>900</v>
      </c>
      <c r="AC778" s="88">
        <v>168.13</v>
      </c>
    </row>
    <row r="779" spans="1:29" ht="230" x14ac:dyDescent="0.25">
      <c r="A779" s="85" t="s">
        <v>2456</v>
      </c>
      <c r="B779" s="85" t="s">
        <v>2457</v>
      </c>
      <c r="C779" s="86">
        <v>44769</v>
      </c>
      <c r="D779" s="86">
        <v>44769</v>
      </c>
      <c r="E779" s="86">
        <v>45133</v>
      </c>
      <c r="F779" s="85">
        <v>12</v>
      </c>
      <c r="G779" s="85" t="s">
        <v>2458</v>
      </c>
      <c r="H779" s="85" t="s">
        <v>2377</v>
      </c>
      <c r="I779" s="85" t="s">
        <v>2459</v>
      </c>
      <c r="J779" s="83">
        <v>14594</v>
      </c>
      <c r="K779" s="83">
        <v>19054.2</v>
      </c>
      <c r="L779" s="87">
        <v>12404.9</v>
      </c>
      <c r="M779" s="87">
        <v>16556.27</v>
      </c>
      <c r="N779" s="87"/>
      <c r="O779" s="87"/>
      <c r="P779" s="87"/>
      <c r="Q779" s="87"/>
      <c r="R779" s="87"/>
      <c r="S779" s="87"/>
      <c r="T779" s="87">
        <v>1313.46</v>
      </c>
      <c r="U779" s="87">
        <v>1753.01</v>
      </c>
      <c r="V779" s="87"/>
      <c r="W779" s="87"/>
      <c r="X779" s="87"/>
      <c r="Y779" s="87"/>
      <c r="Z779" s="87"/>
      <c r="AA779" s="87"/>
      <c r="AB779" s="87">
        <v>875.64</v>
      </c>
      <c r="AC779" s="88">
        <v>744.92</v>
      </c>
    </row>
    <row r="780" spans="1:29" ht="60" x14ac:dyDescent="0.25">
      <c r="A780" s="85" t="s">
        <v>2460</v>
      </c>
      <c r="B780" s="85" t="s">
        <v>2461</v>
      </c>
      <c r="C780" s="86">
        <v>44879</v>
      </c>
      <c r="D780" s="86">
        <v>44879</v>
      </c>
      <c r="E780" s="86">
        <v>45243</v>
      </c>
      <c r="F780" s="85">
        <v>12</v>
      </c>
      <c r="G780" s="85" t="s">
        <v>2462</v>
      </c>
      <c r="H780" s="85" t="s">
        <v>2377</v>
      </c>
      <c r="I780" s="85" t="s">
        <v>2463</v>
      </c>
      <c r="J780" s="83">
        <v>7623</v>
      </c>
      <c r="K780" s="83">
        <v>3466.05</v>
      </c>
      <c r="L780" s="87">
        <v>6479.55</v>
      </c>
      <c r="M780" s="87">
        <v>2946.14</v>
      </c>
      <c r="N780" s="87"/>
      <c r="O780" s="87"/>
      <c r="P780" s="87"/>
      <c r="Q780" s="87"/>
      <c r="R780" s="87"/>
      <c r="S780" s="87"/>
      <c r="T780" s="87">
        <v>686.07</v>
      </c>
      <c r="U780" s="87">
        <v>311.95</v>
      </c>
      <c r="V780" s="87"/>
      <c r="W780" s="87"/>
      <c r="X780" s="87"/>
      <c r="Y780" s="87"/>
      <c r="Z780" s="87"/>
      <c r="AA780" s="87"/>
      <c r="AB780" s="87">
        <v>457.38</v>
      </c>
      <c r="AC780" s="88">
        <v>207.96</v>
      </c>
    </row>
    <row r="781" spans="1:29" ht="160" x14ac:dyDescent="0.25">
      <c r="A781" s="85" t="s">
        <v>2464</v>
      </c>
      <c r="B781" s="85" t="s">
        <v>2465</v>
      </c>
      <c r="C781" s="86">
        <v>44700</v>
      </c>
      <c r="D781" s="86">
        <v>44700</v>
      </c>
      <c r="E781" s="86">
        <v>45187</v>
      </c>
      <c r="F781" s="85">
        <v>16</v>
      </c>
      <c r="G781" s="85" t="s">
        <v>2418</v>
      </c>
      <c r="H781" s="85" t="s">
        <v>2377</v>
      </c>
      <c r="I781" s="85" t="s">
        <v>2419</v>
      </c>
      <c r="J781" s="83">
        <v>105000</v>
      </c>
      <c r="K781" s="83">
        <v>53697.84</v>
      </c>
      <c r="L781" s="87">
        <v>89250</v>
      </c>
      <c r="M781" s="87">
        <v>45643.16</v>
      </c>
      <c r="N781" s="87"/>
      <c r="O781" s="87"/>
      <c r="P781" s="87"/>
      <c r="Q781" s="87"/>
      <c r="R781" s="87"/>
      <c r="S781" s="87"/>
      <c r="T781" s="87">
        <v>9450</v>
      </c>
      <c r="U781" s="87">
        <v>4832.8</v>
      </c>
      <c r="V781" s="87"/>
      <c r="W781" s="87"/>
      <c r="X781" s="87"/>
      <c r="Y781" s="87"/>
      <c r="Z781" s="87"/>
      <c r="AA781" s="87"/>
      <c r="AB781" s="87">
        <v>6300</v>
      </c>
      <c r="AC781" s="88">
        <v>3221.88</v>
      </c>
    </row>
    <row r="782" spans="1:29" ht="150" x14ac:dyDescent="0.25">
      <c r="A782" s="85" t="s">
        <v>2466</v>
      </c>
      <c r="B782" s="85" t="s">
        <v>2467</v>
      </c>
      <c r="C782" s="86">
        <v>44754</v>
      </c>
      <c r="D782" s="86">
        <v>44754</v>
      </c>
      <c r="E782" s="86">
        <v>45210</v>
      </c>
      <c r="F782" s="85">
        <v>15</v>
      </c>
      <c r="G782" s="85" t="s">
        <v>2468</v>
      </c>
      <c r="H782" s="85" t="s">
        <v>2377</v>
      </c>
      <c r="I782" s="85" t="s">
        <v>2429</v>
      </c>
      <c r="J782" s="83">
        <v>61509.52</v>
      </c>
      <c r="K782" s="83">
        <v>15937.8</v>
      </c>
      <c r="L782" s="87">
        <v>52283.09</v>
      </c>
      <c r="M782" s="87">
        <v>13547.13</v>
      </c>
      <c r="N782" s="87"/>
      <c r="O782" s="87"/>
      <c r="P782" s="87"/>
      <c r="Q782" s="87"/>
      <c r="R782" s="87"/>
      <c r="S782" s="87"/>
      <c r="T782" s="87">
        <v>5535.86</v>
      </c>
      <c r="U782" s="87">
        <v>1434.4</v>
      </c>
      <c r="V782" s="87"/>
      <c r="W782" s="87"/>
      <c r="X782" s="87"/>
      <c r="Y782" s="87"/>
      <c r="Z782" s="87"/>
      <c r="AA782" s="87"/>
      <c r="AB782" s="87">
        <v>3690.57</v>
      </c>
      <c r="AC782" s="88">
        <v>956.27</v>
      </c>
    </row>
    <row r="783" spans="1:29" ht="70" x14ac:dyDescent="0.25">
      <c r="A783" s="85" t="s">
        <v>2469</v>
      </c>
      <c r="B783" s="85" t="s">
        <v>2470</v>
      </c>
      <c r="C783" s="86">
        <v>44858</v>
      </c>
      <c r="D783" s="86">
        <v>44858</v>
      </c>
      <c r="E783" s="86">
        <v>45130</v>
      </c>
      <c r="F783" s="85">
        <v>9</v>
      </c>
      <c r="G783" s="85" t="s">
        <v>2471</v>
      </c>
      <c r="H783" s="85" t="s">
        <v>2377</v>
      </c>
      <c r="I783" s="85" t="s">
        <v>2472</v>
      </c>
      <c r="J783" s="83">
        <v>6500</v>
      </c>
      <c r="K783" s="83">
        <v>0</v>
      </c>
      <c r="L783" s="87">
        <v>5525</v>
      </c>
      <c r="M783" s="87"/>
      <c r="N783" s="87"/>
      <c r="O783" s="87"/>
      <c r="P783" s="87"/>
      <c r="Q783" s="87"/>
      <c r="R783" s="87"/>
      <c r="S783" s="87"/>
      <c r="T783" s="87">
        <v>585</v>
      </c>
      <c r="U783" s="87"/>
      <c r="V783" s="87"/>
      <c r="W783" s="87"/>
      <c r="X783" s="87"/>
      <c r="Y783" s="87"/>
      <c r="Z783" s="87"/>
      <c r="AA783" s="87"/>
      <c r="AB783" s="87">
        <v>390</v>
      </c>
      <c r="AC783" s="88"/>
    </row>
    <row r="784" spans="1:29" ht="140" x14ac:dyDescent="0.25">
      <c r="A784" s="85" t="s">
        <v>2473</v>
      </c>
      <c r="B784" s="85" t="s">
        <v>2474</v>
      </c>
      <c r="C784" s="86">
        <v>44656</v>
      </c>
      <c r="D784" s="86">
        <v>44656</v>
      </c>
      <c r="E784" s="86">
        <v>45203</v>
      </c>
      <c r="F784" s="85">
        <v>18</v>
      </c>
      <c r="G784" s="85" t="s">
        <v>2475</v>
      </c>
      <c r="H784" s="85" t="s">
        <v>2377</v>
      </c>
      <c r="I784" s="85" t="s">
        <v>2476</v>
      </c>
      <c r="J784" s="83">
        <v>15000</v>
      </c>
      <c r="K784" s="83">
        <v>7849.95</v>
      </c>
      <c r="L784" s="87">
        <v>12750</v>
      </c>
      <c r="M784" s="87">
        <v>6672.46</v>
      </c>
      <c r="N784" s="87"/>
      <c r="O784" s="87"/>
      <c r="P784" s="87"/>
      <c r="Q784" s="87"/>
      <c r="R784" s="87"/>
      <c r="S784" s="87"/>
      <c r="T784" s="87">
        <v>1350</v>
      </c>
      <c r="U784" s="87">
        <v>706.49</v>
      </c>
      <c r="V784" s="87"/>
      <c r="W784" s="87"/>
      <c r="X784" s="87"/>
      <c r="Y784" s="87"/>
      <c r="Z784" s="87"/>
      <c r="AA784" s="87"/>
      <c r="AB784" s="87">
        <v>900</v>
      </c>
      <c r="AC784" s="88">
        <v>471</v>
      </c>
    </row>
    <row r="785" spans="1:29" ht="110" x14ac:dyDescent="0.25">
      <c r="A785" s="85" t="s">
        <v>2478</v>
      </c>
      <c r="B785" s="85" t="s">
        <v>2479</v>
      </c>
      <c r="C785" s="86">
        <v>44903</v>
      </c>
      <c r="D785" s="86">
        <v>44903</v>
      </c>
      <c r="E785" s="86">
        <v>45267</v>
      </c>
      <c r="F785" s="85">
        <v>12</v>
      </c>
      <c r="G785" s="85" t="s">
        <v>2477</v>
      </c>
      <c r="H785" s="85" t="s">
        <v>2377</v>
      </c>
      <c r="I785" s="85" t="s">
        <v>2480</v>
      </c>
      <c r="J785" s="83">
        <v>12933.62</v>
      </c>
      <c r="K785" s="83">
        <v>1508</v>
      </c>
      <c r="L785" s="87">
        <v>10993.57</v>
      </c>
      <c r="M785" s="87">
        <v>1281.8</v>
      </c>
      <c r="N785" s="87"/>
      <c r="O785" s="87"/>
      <c r="P785" s="87"/>
      <c r="Q785" s="87"/>
      <c r="R785" s="87"/>
      <c r="S785" s="87"/>
      <c r="T785" s="87">
        <v>1164.02</v>
      </c>
      <c r="U785" s="87">
        <v>135.72</v>
      </c>
      <c r="V785" s="87"/>
      <c r="W785" s="87"/>
      <c r="X785" s="87"/>
      <c r="Y785" s="87"/>
      <c r="Z785" s="87"/>
      <c r="AA785" s="87"/>
      <c r="AB785" s="87">
        <v>776.03</v>
      </c>
      <c r="AC785" s="88">
        <v>90.48</v>
      </c>
    </row>
    <row r="786" spans="1:29" ht="190" x14ac:dyDescent="0.25">
      <c r="A786" s="85" t="s">
        <v>2481</v>
      </c>
      <c r="B786" s="85" t="s">
        <v>2482</v>
      </c>
      <c r="C786" s="86">
        <v>44858</v>
      </c>
      <c r="D786" s="86">
        <v>44857</v>
      </c>
      <c r="E786" s="86">
        <v>45221</v>
      </c>
      <c r="F786" s="85">
        <v>12</v>
      </c>
      <c r="G786" s="85" t="s">
        <v>2483</v>
      </c>
      <c r="H786" s="85" t="s">
        <v>2377</v>
      </c>
      <c r="I786" s="85" t="s">
        <v>2484</v>
      </c>
      <c r="J786" s="83">
        <v>7590</v>
      </c>
      <c r="K786" s="83">
        <v>3343</v>
      </c>
      <c r="L786" s="87">
        <v>6451.5</v>
      </c>
      <c r="M786" s="87">
        <v>2841.55</v>
      </c>
      <c r="N786" s="87"/>
      <c r="O786" s="87"/>
      <c r="P786" s="87"/>
      <c r="Q786" s="87"/>
      <c r="R786" s="87"/>
      <c r="S786" s="87"/>
      <c r="T786" s="87">
        <v>683.1</v>
      </c>
      <c r="U786" s="87">
        <v>300.86</v>
      </c>
      <c r="V786" s="87"/>
      <c r="W786" s="87"/>
      <c r="X786" s="87"/>
      <c r="Y786" s="87"/>
      <c r="Z786" s="87"/>
      <c r="AA786" s="87"/>
      <c r="AB786" s="87">
        <v>455.4</v>
      </c>
      <c r="AC786" s="88">
        <v>200.59</v>
      </c>
    </row>
    <row r="787" spans="1:29" ht="150" x14ac:dyDescent="0.25">
      <c r="A787" s="85" t="s">
        <v>2485</v>
      </c>
      <c r="B787" s="85" t="s">
        <v>2486</v>
      </c>
      <c r="C787" s="86">
        <v>44901</v>
      </c>
      <c r="D787" s="86">
        <v>44901</v>
      </c>
      <c r="E787" s="86">
        <v>45082</v>
      </c>
      <c r="F787" s="85">
        <v>6</v>
      </c>
      <c r="G787" s="85" t="s">
        <v>2487</v>
      </c>
      <c r="H787" s="85" t="s">
        <v>2377</v>
      </c>
      <c r="I787" s="85" t="s">
        <v>2488</v>
      </c>
      <c r="J787" s="83">
        <v>6631</v>
      </c>
      <c r="K787" s="83">
        <v>0</v>
      </c>
      <c r="L787" s="87">
        <v>5636.35</v>
      </c>
      <c r="M787" s="87"/>
      <c r="N787" s="87"/>
      <c r="O787" s="87"/>
      <c r="P787" s="87"/>
      <c r="Q787" s="87"/>
      <c r="R787" s="87"/>
      <c r="S787" s="87"/>
      <c r="T787" s="87">
        <v>596.79</v>
      </c>
      <c r="U787" s="87"/>
      <c r="V787" s="87"/>
      <c r="W787" s="87"/>
      <c r="X787" s="87"/>
      <c r="Y787" s="87"/>
      <c r="Z787" s="87"/>
      <c r="AA787" s="87"/>
      <c r="AB787" s="87">
        <v>397.86</v>
      </c>
      <c r="AC787" s="88"/>
    </row>
    <row r="788" spans="1:29" ht="140" x14ac:dyDescent="0.25">
      <c r="A788" s="85" t="s">
        <v>2489</v>
      </c>
      <c r="B788" s="85" t="s">
        <v>2490</v>
      </c>
      <c r="C788" s="86">
        <v>44767</v>
      </c>
      <c r="D788" s="86">
        <v>44767</v>
      </c>
      <c r="E788" s="86">
        <v>45005</v>
      </c>
      <c r="F788" s="85">
        <v>8</v>
      </c>
      <c r="G788" s="85" t="s">
        <v>2491</v>
      </c>
      <c r="H788" s="85" t="s">
        <v>2377</v>
      </c>
      <c r="I788" s="85" t="s">
        <v>2492</v>
      </c>
      <c r="J788" s="83">
        <v>94129</v>
      </c>
      <c r="K788" s="83">
        <v>100290</v>
      </c>
      <c r="L788" s="87">
        <v>80009.649999999994</v>
      </c>
      <c r="M788" s="87">
        <v>90687.77</v>
      </c>
      <c r="N788" s="87"/>
      <c r="O788" s="87"/>
      <c r="P788" s="87"/>
      <c r="Q788" s="87"/>
      <c r="R788" s="87"/>
      <c r="S788" s="87"/>
      <c r="T788" s="87">
        <v>8471.61</v>
      </c>
      <c r="U788" s="87">
        <v>9602.23</v>
      </c>
      <c r="V788" s="87"/>
      <c r="W788" s="87"/>
      <c r="X788" s="87"/>
      <c r="Y788" s="87"/>
      <c r="Z788" s="87"/>
      <c r="AA788" s="87"/>
      <c r="AB788" s="87">
        <v>5647.74</v>
      </c>
      <c r="AC788" s="88"/>
    </row>
    <row r="789" spans="1:29" ht="200" x14ac:dyDescent="0.25">
      <c r="A789" s="85" t="s">
        <v>2493</v>
      </c>
      <c r="B789" s="85" t="s">
        <v>2494</v>
      </c>
      <c r="C789" s="86">
        <v>44894</v>
      </c>
      <c r="D789" s="86">
        <v>44894</v>
      </c>
      <c r="E789" s="86">
        <v>45197</v>
      </c>
      <c r="F789" s="85">
        <v>10</v>
      </c>
      <c r="G789" s="85" t="s">
        <v>2495</v>
      </c>
      <c r="H789" s="85" t="s">
        <v>2377</v>
      </c>
      <c r="I789" s="85" t="s">
        <v>2496</v>
      </c>
      <c r="J789" s="83">
        <v>7000</v>
      </c>
      <c r="K789" s="83">
        <v>4038.51</v>
      </c>
      <c r="L789" s="87">
        <v>5950</v>
      </c>
      <c r="M789" s="87">
        <v>3432.73</v>
      </c>
      <c r="N789" s="87"/>
      <c r="O789" s="87"/>
      <c r="P789" s="87"/>
      <c r="Q789" s="87"/>
      <c r="R789" s="87"/>
      <c r="S789" s="87"/>
      <c r="T789" s="87">
        <v>630</v>
      </c>
      <c r="U789" s="87">
        <v>363.47</v>
      </c>
      <c r="V789" s="87"/>
      <c r="W789" s="87"/>
      <c r="X789" s="87"/>
      <c r="Y789" s="87"/>
      <c r="Z789" s="87"/>
      <c r="AA789" s="87"/>
      <c r="AB789" s="87">
        <v>420</v>
      </c>
      <c r="AC789" s="88">
        <v>242.31</v>
      </c>
    </row>
    <row r="790" spans="1:29" ht="100" x14ac:dyDescent="0.25">
      <c r="A790" s="85" t="s">
        <v>2497</v>
      </c>
      <c r="B790" s="85" t="s">
        <v>2498</v>
      </c>
      <c r="C790" s="86">
        <v>44448</v>
      </c>
      <c r="D790" s="86">
        <v>44448</v>
      </c>
      <c r="E790" s="86">
        <v>45291</v>
      </c>
      <c r="F790" s="85">
        <v>28</v>
      </c>
      <c r="G790" s="85" t="s">
        <v>2499</v>
      </c>
      <c r="H790" s="85" t="s">
        <v>2377</v>
      </c>
      <c r="I790" s="85" t="s">
        <v>857</v>
      </c>
      <c r="J790" s="83">
        <v>28418205.600000001</v>
      </c>
      <c r="K790" s="83">
        <v>3504517.15</v>
      </c>
      <c r="L790" s="87">
        <v>23954499</v>
      </c>
      <c r="M790" s="87">
        <v>2998108.78</v>
      </c>
      <c r="N790" s="87"/>
      <c r="O790" s="87"/>
      <c r="P790" s="87"/>
      <c r="Q790" s="87"/>
      <c r="R790" s="87"/>
      <c r="S790" s="87"/>
      <c r="T790" s="87">
        <v>3693262</v>
      </c>
      <c r="U790" s="87">
        <v>466809.24</v>
      </c>
      <c r="V790" s="87"/>
      <c r="W790" s="87"/>
      <c r="X790" s="87"/>
      <c r="Y790" s="87"/>
      <c r="Z790" s="87"/>
      <c r="AA790" s="87"/>
      <c r="AB790" s="87">
        <v>770444.6</v>
      </c>
      <c r="AC790" s="88">
        <v>39599.129999999997</v>
      </c>
    </row>
    <row r="791" spans="1:29" ht="100" x14ac:dyDescent="0.25">
      <c r="A791" s="85" t="s">
        <v>2500</v>
      </c>
      <c r="B791" s="85" t="s">
        <v>2501</v>
      </c>
      <c r="C791" s="86">
        <v>44459</v>
      </c>
      <c r="D791" s="86">
        <v>44459</v>
      </c>
      <c r="E791" s="86">
        <v>45291</v>
      </c>
      <c r="F791" s="85">
        <v>28</v>
      </c>
      <c r="G791" s="85" t="s">
        <v>843</v>
      </c>
      <c r="H791" s="85" t="s">
        <v>2377</v>
      </c>
      <c r="I791" s="85" t="s">
        <v>844</v>
      </c>
      <c r="J791" s="83">
        <v>14936196</v>
      </c>
      <c r="K791" s="83">
        <v>4676160</v>
      </c>
      <c r="L791" s="87">
        <v>12695767</v>
      </c>
      <c r="M791" s="87">
        <v>4658736</v>
      </c>
      <c r="N791" s="87"/>
      <c r="O791" s="87"/>
      <c r="P791" s="87"/>
      <c r="Q791" s="87"/>
      <c r="R791" s="87"/>
      <c r="S791" s="87"/>
      <c r="T791" s="87">
        <v>1344258</v>
      </c>
      <c r="U791" s="87">
        <v>10454.4</v>
      </c>
      <c r="V791" s="87"/>
      <c r="W791" s="87"/>
      <c r="X791" s="87"/>
      <c r="Y791" s="87"/>
      <c r="Z791" s="87"/>
      <c r="AA791" s="87"/>
      <c r="AB791" s="87">
        <v>896171</v>
      </c>
      <c r="AC791" s="88">
        <v>6969.6</v>
      </c>
    </row>
    <row r="792" spans="1:29" ht="100" x14ac:dyDescent="0.25">
      <c r="A792" s="85" t="s">
        <v>2502</v>
      </c>
      <c r="B792" s="85" t="s">
        <v>2503</v>
      </c>
      <c r="C792" s="86">
        <v>44366</v>
      </c>
      <c r="D792" s="86">
        <v>44378</v>
      </c>
      <c r="E792" s="86">
        <v>45291</v>
      </c>
      <c r="F792" s="85">
        <v>30</v>
      </c>
      <c r="G792" s="85" t="s">
        <v>111</v>
      </c>
      <c r="H792" s="85" t="s">
        <v>2377</v>
      </c>
      <c r="I792" s="85" t="s">
        <v>686</v>
      </c>
      <c r="J792" s="83">
        <v>16400000</v>
      </c>
      <c r="K792" s="83">
        <v>11214777.859999999</v>
      </c>
      <c r="L792" s="87">
        <v>13940000</v>
      </c>
      <c r="M792" s="87">
        <v>9532561.1500000004</v>
      </c>
      <c r="N792" s="87"/>
      <c r="O792" s="87"/>
      <c r="P792" s="87"/>
      <c r="Q792" s="87"/>
      <c r="R792" s="87"/>
      <c r="S792" s="87"/>
      <c r="T792" s="87">
        <v>2460000</v>
      </c>
      <c r="U792" s="87">
        <v>1682216.71</v>
      </c>
      <c r="V792" s="87"/>
      <c r="W792" s="87"/>
      <c r="X792" s="87"/>
      <c r="Y792" s="87"/>
      <c r="Z792" s="87"/>
      <c r="AA792" s="87"/>
      <c r="AB792" s="87"/>
      <c r="AC792" s="88"/>
    </row>
    <row r="793" spans="1:29" ht="70" x14ac:dyDescent="0.25">
      <c r="A793" s="85" t="s">
        <v>2621</v>
      </c>
      <c r="B793" s="85" t="s">
        <v>2622</v>
      </c>
      <c r="C793" s="86">
        <v>45068</v>
      </c>
      <c r="D793" s="86">
        <v>45068</v>
      </c>
      <c r="E793" s="86">
        <v>45281</v>
      </c>
      <c r="F793" s="85">
        <v>7</v>
      </c>
      <c r="G793" s="85" t="s">
        <v>2623</v>
      </c>
      <c r="H793" s="85" t="s">
        <v>2377</v>
      </c>
      <c r="I793" s="85" t="s">
        <v>2624</v>
      </c>
      <c r="J793" s="83">
        <v>9000</v>
      </c>
      <c r="K793" s="83">
        <v>0</v>
      </c>
      <c r="L793" s="87">
        <v>7650</v>
      </c>
      <c r="M793" s="87"/>
      <c r="N793" s="87"/>
      <c r="O793" s="87"/>
      <c r="P793" s="87"/>
      <c r="Q793" s="87"/>
      <c r="R793" s="87"/>
      <c r="S793" s="87"/>
      <c r="T793" s="87">
        <v>810</v>
      </c>
      <c r="U793" s="87"/>
      <c r="V793" s="87"/>
      <c r="W793" s="87"/>
      <c r="X793" s="87"/>
      <c r="Y793" s="87"/>
      <c r="Z793" s="87"/>
      <c r="AA793" s="87"/>
      <c r="AB793" s="87">
        <v>540</v>
      </c>
      <c r="AC793" s="88"/>
    </row>
    <row r="794" spans="1:29" ht="100" x14ac:dyDescent="0.25">
      <c r="A794" s="85" t="s">
        <v>2504</v>
      </c>
      <c r="B794" s="85" t="s">
        <v>2505</v>
      </c>
      <c r="C794" s="86">
        <v>44825</v>
      </c>
      <c r="D794" s="86">
        <v>44825</v>
      </c>
      <c r="E794" s="86">
        <v>45291</v>
      </c>
      <c r="F794" s="85">
        <v>16</v>
      </c>
      <c r="G794" s="85" t="s">
        <v>2407</v>
      </c>
      <c r="H794" s="85" t="s">
        <v>2377</v>
      </c>
      <c r="I794" s="85" t="s">
        <v>404</v>
      </c>
      <c r="J794" s="83">
        <v>23678296</v>
      </c>
      <c r="K794" s="83">
        <v>7892860.6900000004</v>
      </c>
      <c r="L794" s="87">
        <v>16915473</v>
      </c>
      <c r="M794" s="87">
        <v>6674117.8200000003</v>
      </c>
      <c r="N794" s="87"/>
      <c r="O794" s="87"/>
      <c r="P794" s="87"/>
      <c r="Q794" s="87"/>
      <c r="R794" s="87"/>
      <c r="S794" s="87"/>
      <c r="T794" s="87">
        <v>5256373</v>
      </c>
      <c r="U794" s="87">
        <v>838967.99</v>
      </c>
      <c r="V794" s="87"/>
      <c r="W794" s="87"/>
      <c r="X794" s="87"/>
      <c r="Y794" s="87"/>
      <c r="Z794" s="87"/>
      <c r="AA794" s="87"/>
      <c r="AB794" s="87">
        <v>1506450</v>
      </c>
      <c r="AC794" s="88">
        <v>379774.88</v>
      </c>
    </row>
    <row r="795" spans="1:29" ht="80" x14ac:dyDescent="0.25">
      <c r="A795" s="85" t="s">
        <v>2625</v>
      </c>
      <c r="B795" s="85" t="s">
        <v>2626</v>
      </c>
      <c r="C795" s="86">
        <v>45033</v>
      </c>
      <c r="D795" s="86">
        <v>45033</v>
      </c>
      <c r="E795" s="86">
        <v>45276</v>
      </c>
      <c r="F795" s="85">
        <v>8</v>
      </c>
      <c r="G795" s="85" t="s">
        <v>2627</v>
      </c>
      <c r="H795" s="85" t="s">
        <v>2377</v>
      </c>
      <c r="I795" s="85" t="s">
        <v>2628</v>
      </c>
      <c r="J795" s="83">
        <v>4300</v>
      </c>
      <c r="K795" s="83">
        <v>0</v>
      </c>
      <c r="L795" s="87">
        <v>3655</v>
      </c>
      <c r="M795" s="87"/>
      <c r="N795" s="87"/>
      <c r="O795" s="87"/>
      <c r="P795" s="87"/>
      <c r="Q795" s="87"/>
      <c r="R795" s="87"/>
      <c r="S795" s="87"/>
      <c r="T795" s="87">
        <v>387</v>
      </c>
      <c r="U795" s="87"/>
      <c r="V795" s="87"/>
      <c r="W795" s="87"/>
      <c r="X795" s="87"/>
      <c r="Y795" s="87"/>
      <c r="Z795" s="87"/>
      <c r="AA795" s="87"/>
      <c r="AB795" s="87">
        <v>258</v>
      </c>
      <c r="AC795" s="88"/>
    </row>
    <row r="796" spans="1:29" ht="40" x14ac:dyDescent="0.25">
      <c r="A796" s="85" t="s">
        <v>2629</v>
      </c>
      <c r="B796" s="85" t="s">
        <v>2630</v>
      </c>
      <c r="C796" s="86">
        <v>45065</v>
      </c>
      <c r="D796" s="86">
        <v>45065</v>
      </c>
      <c r="E796" s="86">
        <v>45278</v>
      </c>
      <c r="F796" s="85">
        <v>7</v>
      </c>
      <c r="G796" s="85" t="s">
        <v>2631</v>
      </c>
      <c r="H796" s="85" t="s">
        <v>2377</v>
      </c>
      <c r="I796" s="85" t="s">
        <v>2632</v>
      </c>
      <c r="J796" s="83">
        <v>8383.7999999999993</v>
      </c>
      <c r="K796" s="83">
        <v>0</v>
      </c>
      <c r="L796" s="87">
        <v>7126.23</v>
      </c>
      <c r="M796" s="87"/>
      <c r="N796" s="87"/>
      <c r="O796" s="87"/>
      <c r="P796" s="87"/>
      <c r="Q796" s="87"/>
      <c r="R796" s="87"/>
      <c r="S796" s="87"/>
      <c r="T796" s="87">
        <v>754.54</v>
      </c>
      <c r="U796" s="87"/>
      <c r="V796" s="87"/>
      <c r="W796" s="87"/>
      <c r="X796" s="87"/>
      <c r="Y796" s="87"/>
      <c r="Z796" s="87"/>
      <c r="AA796" s="87"/>
      <c r="AB796" s="87">
        <v>503.03</v>
      </c>
      <c r="AC796" s="88"/>
    </row>
    <row r="797" spans="1:29" ht="90" x14ac:dyDescent="0.25">
      <c r="A797" s="85" t="s">
        <v>2633</v>
      </c>
      <c r="B797" s="85" t="s">
        <v>2634</v>
      </c>
      <c r="C797" s="86">
        <v>45035</v>
      </c>
      <c r="D797" s="86">
        <v>45035</v>
      </c>
      <c r="E797" s="86">
        <v>45278</v>
      </c>
      <c r="F797" s="85">
        <v>8</v>
      </c>
      <c r="G797" s="85" t="s">
        <v>2635</v>
      </c>
      <c r="H797" s="85" t="s">
        <v>2377</v>
      </c>
      <c r="I797" s="85" t="s">
        <v>2636</v>
      </c>
      <c r="J797" s="83">
        <v>4200</v>
      </c>
      <c r="K797" s="83">
        <v>2908</v>
      </c>
      <c r="L797" s="87">
        <v>3570</v>
      </c>
      <c r="M797" s="87">
        <v>2629.57</v>
      </c>
      <c r="N797" s="87"/>
      <c r="O797" s="87"/>
      <c r="P797" s="87"/>
      <c r="Q797" s="87"/>
      <c r="R797" s="87"/>
      <c r="S797" s="87"/>
      <c r="T797" s="87">
        <v>378</v>
      </c>
      <c r="U797" s="87">
        <v>278.43</v>
      </c>
      <c r="V797" s="87"/>
      <c r="W797" s="87"/>
      <c r="X797" s="87"/>
      <c r="Y797" s="87"/>
      <c r="Z797" s="87"/>
      <c r="AA797" s="87"/>
      <c r="AB797" s="87">
        <v>252</v>
      </c>
      <c r="AC797" s="88"/>
    </row>
    <row r="798" spans="1:29" ht="140" x14ac:dyDescent="0.25">
      <c r="A798" s="85" t="s">
        <v>2637</v>
      </c>
      <c r="B798" s="85" t="s">
        <v>2638</v>
      </c>
      <c r="C798" s="86">
        <v>45071</v>
      </c>
      <c r="D798" s="86">
        <v>45071</v>
      </c>
      <c r="E798" s="86">
        <v>45284</v>
      </c>
      <c r="F798" s="85">
        <v>7</v>
      </c>
      <c r="G798" s="85" t="s">
        <v>2438</v>
      </c>
      <c r="H798" s="85" t="s">
        <v>2377</v>
      </c>
      <c r="I798" s="85" t="s">
        <v>2639</v>
      </c>
      <c r="J798" s="83">
        <v>15000</v>
      </c>
      <c r="K798" s="83">
        <v>8782.99</v>
      </c>
      <c r="L798" s="87">
        <v>12750</v>
      </c>
      <c r="M798" s="87">
        <v>7592.88</v>
      </c>
      <c r="N798" s="87"/>
      <c r="O798" s="87"/>
      <c r="P798" s="87"/>
      <c r="Q798" s="87"/>
      <c r="R798" s="87"/>
      <c r="S798" s="87"/>
      <c r="T798" s="87">
        <v>1350</v>
      </c>
      <c r="U798" s="87">
        <v>803.95</v>
      </c>
      <c r="V798" s="87"/>
      <c r="W798" s="87"/>
      <c r="X798" s="87"/>
      <c r="Y798" s="87"/>
      <c r="Z798" s="87"/>
      <c r="AA798" s="87"/>
      <c r="AB798" s="87">
        <v>900</v>
      </c>
      <c r="AC798" s="88">
        <v>386.16</v>
      </c>
    </row>
    <row r="799" spans="1:29" ht="70" x14ac:dyDescent="0.25">
      <c r="A799" s="85" t="s">
        <v>2640</v>
      </c>
      <c r="B799" s="85" t="s">
        <v>2641</v>
      </c>
      <c r="C799" s="86">
        <v>45068</v>
      </c>
      <c r="D799" s="86">
        <v>45068</v>
      </c>
      <c r="E799" s="86">
        <v>45281</v>
      </c>
      <c r="F799" s="85">
        <v>7</v>
      </c>
      <c r="G799" s="85" t="s">
        <v>2462</v>
      </c>
      <c r="H799" s="85" t="s">
        <v>2377</v>
      </c>
      <c r="I799" s="85" t="s">
        <v>2642</v>
      </c>
      <c r="J799" s="83">
        <v>9500</v>
      </c>
      <c r="K799" s="83">
        <v>8037</v>
      </c>
      <c r="L799" s="87">
        <v>8075</v>
      </c>
      <c r="M799" s="87">
        <v>7267.5</v>
      </c>
      <c r="N799" s="87"/>
      <c r="O799" s="87"/>
      <c r="P799" s="87"/>
      <c r="Q799" s="87"/>
      <c r="R799" s="87"/>
      <c r="S799" s="87"/>
      <c r="T799" s="87">
        <v>855</v>
      </c>
      <c r="U799" s="87">
        <v>769.5</v>
      </c>
      <c r="V799" s="87"/>
      <c r="W799" s="87"/>
      <c r="X799" s="87"/>
      <c r="Y799" s="87"/>
      <c r="Z799" s="87"/>
      <c r="AA799" s="87"/>
      <c r="AB799" s="87">
        <v>570</v>
      </c>
      <c r="AC799" s="88"/>
    </row>
    <row r="800" spans="1:29" ht="210" x14ac:dyDescent="0.25">
      <c r="A800" s="85" t="s">
        <v>2643</v>
      </c>
      <c r="B800" s="85" t="s">
        <v>2644</v>
      </c>
      <c r="C800" s="86">
        <v>45085</v>
      </c>
      <c r="D800" s="86">
        <v>45085</v>
      </c>
      <c r="E800" s="86">
        <v>45267</v>
      </c>
      <c r="F800" s="85">
        <v>6</v>
      </c>
      <c r="G800" s="85" t="s">
        <v>2645</v>
      </c>
      <c r="H800" s="85" t="s">
        <v>2377</v>
      </c>
      <c r="I800" s="85" t="s">
        <v>2646</v>
      </c>
      <c r="J800" s="83">
        <v>39931.15</v>
      </c>
      <c r="K800" s="83">
        <v>0</v>
      </c>
      <c r="L800" s="87">
        <v>33941.480000000003</v>
      </c>
      <c r="M800" s="87"/>
      <c r="N800" s="87"/>
      <c r="O800" s="87"/>
      <c r="P800" s="87"/>
      <c r="Q800" s="87"/>
      <c r="R800" s="87"/>
      <c r="S800" s="87"/>
      <c r="T800" s="87">
        <v>3593.8</v>
      </c>
      <c r="U800" s="87"/>
      <c r="V800" s="87"/>
      <c r="W800" s="87"/>
      <c r="X800" s="87"/>
      <c r="Y800" s="87"/>
      <c r="Z800" s="87"/>
      <c r="AA800" s="87"/>
      <c r="AB800" s="87">
        <v>2395.87</v>
      </c>
      <c r="AC800" s="88"/>
    </row>
    <row r="801" spans="1:29" ht="70" x14ac:dyDescent="0.25">
      <c r="A801" s="85" t="s">
        <v>2647</v>
      </c>
      <c r="B801" s="85" t="s">
        <v>2648</v>
      </c>
      <c r="C801" s="86">
        <v>45077</v>
      </c>
      <c r="D801" s="86">
        <v>45077</v>
      </c>
      <c r="E801" s="86">
        <v>45290</v>
      </c>
      <c r="F801" s="85">
        <v>7</v>
      </c>
      <c r="G801" s="85" t="s">
        <v>2649</v>
      </c>
      <c r="H801" s="85" t="s">
        <v>2377</v>
      </c>
      <c r="I801" s="85" t="s">
        <v>2650</v>
      </c>
      <c r="J801" s="83">
        <v>7009</v>
      </c>
      <c r="K801" s="83">
        <v>0</v>
      </c>
      <c r="L801" s="87">
        <v>5957.65</v>
      </c>
      <c r="M801" s="87"/>
      <c r="N801" s="87"/>
      <c r="O801" s="87"/>
      <c r="P801" s="87"/>
      <c r="Q801" s="87"/>
      <c r="R801" s="87"/>
      <c r="S801" s="87"/>
      <c r="T801" s="87">
        <v>630.80999999999995</v>
      </c>
      <c r="U801" s="87"/>
      <c r="V801" s="87"/>
      <c r="W801" s="87"/>
      <c r="X801" s="87"/>
      <c r="Y801" s="87"/>
      <c r="Z801" s="87"/>
      <c r="AA801" s="87"/>
      <c r="AB801" s="87">
        <v>420.54</v>
      </c>
      <c r="AC801" s="88"/>
    </row>
    <row r="802" spans="1:29" ht="80" x14ac:dyDescent="0.25">
      <c r="A802" s="85" t="s">
        <v>2651</v>
      </c>
      <c r="B802" s="85" t="s">
        <v>2652</v>
      </c>
      <c r="C802" s="86">
        <v>45076</v>
      </c>
      <c r="D802" s="86">
        <v>45076</v>
      </c>
      <c r="E802" s="86">
        <v>45289</v>
      </c>
      <c r="F802" s="85">
        <v>7</v>
      </c>
      <c r="G802" s="85" t="s">
        <v>2653</v>
      </c>
      <c r="H802" s="85" t="s">
        <v>2377</v>
      </c>
      <c r="I802" s="85" t="s">
        <v>2654</v>
      </c>
      <c r="J802" s="83">
        <v>15000</v>
      </c>
      <c r="K802" s="83">
        <v>0</v>
      </c>
      <c r="L802" s="87">
        <v>12750</v>
      </c>
      <c r="M802" s="87"/>
      <c r="N802" s="87"/>
      <c r="O802" s="87"/>
      <c r="P802" s="87"/>
      <c r="Q802" s="87"/>
      <c r="R802" s="87"/>
      <c r="S802" s="87"/>
      <c r="T802" s="87">
        <v>1350</v>
      </c>
      <c r="U802" s="87"/>
      <c r="V802" s="87"/>
      <c r="W802" s="87"/>
      <c r="X802" s="87"/>
      <c r="Y802" s="87"/>
      <c r="Z802" s="87"/>
      <c r="AA802" s="87"/>
      <c r="AB802" s="87">
        <v>900</v>
      </c>
      <c r="AC802" s="88"/>
    </row>
    <row r="803" spans="1:29" ht="100" x14ac:dyDescent="0.25">
      <c r="A803" s="85" t="s">
        <v>2655</v>
      </c>
      <c r="B803" s="85" t="s">
        <v>2656</v>
      </c>
      <c r="C803" s="86">
        <v>45071</v>
      </c>
      <c r="D803" s="86">
        <v>45071</v>
      </c>
      <c r="E803" s="86">
        <v>45284</v>
      </c>
      <c r="F803" s="85">
        <v>7</v>
      </c>
      <c r="G803" s="85" t="s">
        <v>2657</v>
      </c>
      <c r="H803" s="85" t="s">
        <v>2377</v>
      </c>
      <c r="I803" s="85" t="s">
        <v>2658</v>
      </c>
      <c r="J803" s="83">
        <v>7000</v>
      </c>
      <c r="K803" s="83">
        <v>0</v>
      </c>
      <c r="L803" s="87">
        <v>5950</v>
      </c>
      <c r="M803" s="87"/>
      <c r="N803" s="87"/>
      <c r="O803" s="87"/>
      <c r="P803" s="87"/>
      <c r="Q803" s="87"/>
      <c r="R803" s="87"/>
      <c r="S803" s="87"/>
      <c r="T803" s="87">
        <v>630</v>
      </c>
      <c r="U803" s="87"/>
      <c r="V803" s="87"/>
      <c r="W803" s="87"/>
      <c r="X803" s="87"/>
      <c r="Y803" s="87"/>
      <c r="Z803" s="87"/>
      <c r="AA803" s="87"/>
      <c r="AB803" s="87">
        <v>420</v>
      </c>
      <c r="AC803" s="88"/>
    </row>
    <row r="804" spans="1:29" ht="90" x14ac:dyDescent="0.25">
      <c r="A804" s="85" t="s">
        <v>2659</v>
      </c>
      <c r="B804" s="85" t="s">
        <v>2660</v>
      </c>
      <c r="C804" s="86">
        <v>45036</v>
      </c>
      <c r="D804" s="86">
        <v>45036</v>
      </c>
      <c r="E804" s="86">
        <v>45279</v>
      </c>
      <c r="F804" s="85">
        <v>8</v>
      </c>
      <c r="G804" s="85" t="s">
        <v>2661</v>
      </c>
      <c r="H804" s="85" t="s">
        <v>2377</v>
      </c>
      <c r="I804" s="85" t="s">
        <v>2662</v>
      </c>
      <c r="J804" s="83">
        <v>21046</v>
      </c>
      <c r="K804" s="83">
        <v>16346.26</v>
      </c>
      <c r="L804" s="87">
        <v>17889.099999999999</v>
      </c>
      <c r="M804" s="87">
        <v>14781.19</v>
      </c>
      <c r="N804" s="87"/>
      <c r="O804" s="87"/>
      <c r="P804" s="87"/>
      <c r="Q804" s="87"/>
      <c r="R804" s="87"/>
      <c r="S804" s="87"/>
      <c r="T804" s="87">
        <v>1894.14</v>
      </c>
      <c r="U804" s="87">
        <v>1565.07</v>
      </c>
      <c r="V804" s="87"/>
      <c r="W804" s="87"/>
      <c r="X804" s="87"/>
      <c r="Y804" s="87"/>
      <c r="Z804" s="87"/>
      <c r="AA804" s="87"/>
      <c r="AB804" s="87">
        <v>1262.76</v>
      </c>
      <c r="AC804" s="88"/>
    </row>
    <row r="805" spans="1:29" ht="100" x14ac:dyDescent="0.25">
      <c r="A805" s="85" t="s">
        <v>2663</v>
      </c>
      <c r="B805" s="85" t="s">
        <v>2664</v>
      </c>
      <c r="C805" s="86">
        <v>45090</v>
      </c>
      <c r="D805" s="86">
        <v>45090</v>
      </c>
      <c r="E805" s="86">
        <v>45272</v>
      </c>
      <c r="F805" s="85">
        <v>6</v>
      </c>
      <c r="G805" s="85" t="s">
        <v>2665</v>
      </c>
      <c r="H805" s="85" t="s">
        <v>2377</v>
      </c>
      <c r="I805" s="85" t="s">
        <v>2666</v>
      </c>
      <c r="J805" s="83">
        <v>12569</v>
      </c>
      <c r="K805" s="83">
        <v>0</v>
      </c>
      <c r="L805" s="87">
        <v>10683.65</v>
      </c>
      <c r="M805" s="87"/>
      <c r="N805" s="87"/>
      <c r="O805" s="87"/>
      <c r="P805" s="87"/>
      <c r="Q805" s="87"/>
      <c r="R805" s="87"/>
      <c r="S805" s="87"/>
      <c r="T805" s="87">
        <v>1131.21</v>
      </c>
      <c r="U805" s="87"/>
      <c r="V805" s="87"/>
      <c r="W805" s="87"/>
      <c r="X805" s="87"/>
      <c r="Y805" s="87"/>
      <c r="Z805" s="87"/>
      <c r="AA805" s="87"/>
      <c r="AB805" s="87">
        <v>754.14</v>
      </c>
      <c r="AC805" s="88"/>
    </row>
    <row r="806" spans="1:29" ht="100" x14ac:dyDescent="0.25">
      <c r="A806" s="85" t="s">
        <v>2667</v>
      </c>
      <c r="B806" s="85" t="s">
        <v>2668</v>
      </c>
      <c r="C806" s="86">
        <v>45083</v>
      </c>
      <c r="D806" s="86">
        <v>45083</v>
      </c>
      <c r="E806" s="86">
        <v>45265</v>
      </c>
      <c r="F806" s="85">
        <v>6</v>
      </c>
      <c r="G806" s="85" t="s">
        <v>2669</v>
      </c>
      <c r="H806" s="85" t="s">
        <v>2377</v>
      </c>
      <c r="I806" s="85" t="s">
        <v>1276</v>
      </c>
      <c r="J806" s="83">
        <v>14994</v>
      </c>
      <c r="K806" s="83">
        <v>12684.92</v>
      </c>
      <c r="L806" s="87">
        <v>12744.9</v>
      </c>
      <c r="M806" s="87">
        <v>11470.41</v>
      </c>
      <c r="N806" s="87"/>
      <c r="O806" s="87"/>
      <c r="P806" s="87"/>
      <c r="Q806" s="87"/>
      <c r="R806" s="87"/>
      <c r="S806" s="87"/>
      <c r="T806" s="87">
        <v>1349.46</v>
      </c>
      <c r="U806" s="87">
        <v>1214.51</v>
      </c>
      <c r="V806" s="87"/>
      <c r="W806" s="87"/>
      <c r="X806" s="87"/>
      <c r="Y806" s="87"/>
      <c r="Z806" s="87"/>
      <c r="AA806" s="87"/>
      <c r="AB806" s="87">
        <v>899.64</v>
      </c>
      <c r="AC806" s="88"/>
    </row>
    <row r="807" spans="1:29" ht="70" x14ac:dyDescent="0.25">
      <c r="A807" s="85" t="s">
        <v>2670</v>
      </c>
      <c r="B807" s="85" t="s">
        <v>2671</v>
      </c>
      <c r="C807" s="86">
        <v>45075</v>
      </c>
      <c r="D807" s="86">
        <v>45075</v>
      </c>
      <c r="E807" s="86">
        <v>45288</v>
      </c>
      <c r="F807" s="85">
        <v>7</v>
      </c>
      <c r="G807" s="85" t="s">
        <v>2672</v>
      </c>
      <c r="H807" s="85" t="s">
        <v>2377</v>
      </c>
      <c r="I807" s="85" t="s">
        <v>2673</v>
      </c>
      <c r="J807" s="83">
        <v>15000</v>
      </c>
      <c r="K807" s="83">
        <v>0</v>
      </c>
      <c r="L807" s="87">
        <v>12750</v>
      </c>
      <c r="M807" s="87"/>
      <c r="N807" s="87"/>
      <c r="O807" s="87"/>
      <c r="P807" s="87"/>
      <c r="Q807" s="87"/>
      <c r="R807" s="87"/>
      <c r="S807" s="87"/>
      <c r="T807" s="87">
        <v>1350</v>
      </c>
      <c r="U807" s="87"/>
      <c r="V807" s="87"/>
      <c r="W807" s="87"/>
      <c r="X807" s="87"/>
      <c r="Y807" s="87"/>
      <c r="Z807" s="87"/>
      <c r="AA807" s="87"/>
      <c r="AB807" s="87">
        <v>900</v>
      </c>
      <c r="AC807" s="88"/>
    </row>
    <row r="808" spans="1:29" ht="50" x14ac:dyDescent="0.25">
      <c r="A808" s="85" t="s">
        <v>2674</v>
      </c>
      <c r="B808" s="85" t="s">
        <v>2675</v>
      </c>
      <c r="C808" s="86">
        <v>45036</v>
      </c>
      <c r="D808" s="86">
        <v>45036</v>
      </c>
      <c r="E808" s="86">
        <v>45279</v>
      </c>
      <c r="F808" s="85">
        <v>8</v>
      </c>
      <c r="G808" s="85" t="s">
        <v>2454</v>
      </c>
      <c r="H808" s="85" t="s">
        <v>2377</v>
      </c>
      <c r="I808" s="85" t="s">
        <v>2676</v>
      </c>
      <c r="J808" s="83">
        <v>15000</v>
      </c>
      <c r="K808" s="83">
        <v>0</v>
      </c>
      <c r="L808" s="87">
        <v>12750</v>
      </c>
      <c r="M808" s="87"/>
      <c r="N808" s="87"/>
      <c r="O808" s="87"/>
      <c r="P808" s="87"/>
      <c r="Q808" s="87"/>
      <c r="R808" s="87"/>
      <c r="S808" s="87"/>
      <c r="T808" s="87">
        <v>1350</v>
      </c>
      <c r="U808" s="87"/>
      <c r="V808" s="87"/>
      <c r="W808" s="87"/>
      <c r="X808" s="87"/>
      <c r="Y808" s="87"/>
      <c r="Z808" s="87"/>
      <c r="AA808" s="87"/>
      <c r="AB808" s="87">
        <v>900</v>
      </c>
      <c r="AC808" s="88"/>
    </row>
    <row r="809" spans="1:29" ht="60" x14ac:dyDescent="0.25">
      <c r="A809" s="85" t="s">
        <v>2677</v>
      </c>
      <c r="B809" s="85" t="s">
        <v>2678</v>
      </c>
      <c r="C809" s="86">
        <v>45035</v>
      </c>
      <c r="D809" s="86">
        <v>45035</v>
      </c>
      <c r="E809" s="86">
        <v>45278</v>
      </c>
      <c r="F809" s="85">
        <v>8</v>
      </c>
      <c r="G809" s="85" t="s">
        <v>2679</v>
      </c>
      <c r="H809" s="85" t="s">
        <v>2377</v>
      </c>
      <c r="I809" s="85" t="s">
        <v>2680</v>
      </c>
      <c r="J809" s="83">
        <v>6500</v>
      </c>
      <c r="K809" s="83">
        <v>0</v>
      </c>
      <c r="L809" s="87">
        <v>5525</v>
      </c>
      <c r="M809" s="87"/>
      <c r="N809" s="87"/>
      <c r="O809" s="87"/>
      <c r="P809" s="87"/>
      <c r="Q809" s="87"/>
      <c r="R809" s="87"/>
      <c r="S809" s="87"/>
      <c r="T809" s="87">
        <v>585</v>
      </c>
      <c r="U809" s="87"/>
      <c r="V809" s="87"/>
      <c r="W809" s="87"/>
      <c r="X809" s="87"/>
      <c r="Y809" s="87"/>
      <c r="Z809" s="87"/>
      <c r="AA809" s="87"/>
      <c r="AB809" s="87">
        <v>390</v>
      </c>
      <c r="AC809" s="88"/>
    </row>
    <row r="810" spans="1:29" ht="150" x14ac:dyDescent="0.25">
      <c r="A810" s="85" t="s">
        <v>2681</v>
      </c>
      <c r="B810" s="85" t="s">
        <v>2682</v>
      </c>
      <c r="C810" s="86">
        <v>45076</v>
      </c>
      <c r="D810" s="86">
        <v>45072</v>
      </c>
      <c r="E810" s="86">
        <v>45285</v>
      </c>
      <c r="F810" s="85">
        <v>7</v>
      </c>
      <c r="G810" s="85" t="s">
        <v>2683</v>
      </c>
      <c r="H810" s="85" t="s">
        <v>2377</v>
      </c>
      <c r="I810" s="85" t="s">
        <v>2684</v>
      </c>
      <c r="J810" s="83">
        <v>12958.4</v>
      </c>
      <c r="K810" s="83">
        <v>0</v>
      </c>
      <c r="L810" s="87">
        <v>11014.64</v>
      </c>
      <c r="M810" s="87"/>
      <c r="N810" s="87"/>
      <c r="O810" s="87"/>
      <c r="P810" s="87"/>
      <c r="Q810" s="87"/>
      <c r="R810" s="87"/>
      <c r="S810" s="87"/>
      <c r="T810" s="87">
        <v>1166.25</v>
      </c>
      <c r="U810" s="87"/>
      <c r="V810" s="87"/>
      <c r="W810" s="87"/>
      <c r="X810" s="87"/>
      <c r="Y810" s="87"/>
      <c r="Z810" s="87"/>
      <c r="AA810" s="87"/>
      <c r="AB810" s="87">
        <v>777.51</v>
      </c>
      <c r="AC810" s="88"/>
    </row>
    <row r="811" spans="1:29" ht="60" x14ac:dyDescent="0.25">
      <c r="A811" s="85" t="s">
        <v>2685</v>
      </c>
      <c r="B811" s="85" t="s">
        <v>2686</v>
      </c>
      <c r="C811" s="86">
        <v>45040</v>
      </c>
      <c r="D811" s="86">
        <v>45040</v>
      </c>
      <c r="E811" s="86">
        <v>45283</v>
      </c>
      <c r="F811" s="85">
        <v>8</v>
      </c>
      <c r="G811" s="85" t="s">
        <v>2687</v>
      </c>
      <c r="H811" s="85" t="s">
        <v>2377</v>
      </c>
      <c r="I811" s="85" t="s">
        <v>2688</v>
      </c>
      <c r="J811" s="83">
        <v>15000</v>
      </c>
      <c r="K811" s="83">
        <v>0</v>
      </c>
      <c r="L811" s="87">
        <v>12750</v>
      </c>
      <c r="M811" s="87"/>
      <c r="N811" s="87"/>
      <c r="O811" s="87"/>
      <c r="P811" s="87"/>
      <c r="Q811" s="87"/>
      <c r="R811" s="87"/>
      <c r="S811" s="87"/>
      <c r="T811" s="87">
        <v>1350</v>
      </c>
      <c r="U811" s="87"/>
      <c r="V811" s="87"/>
      <c r="W811" s="87"/>
      <c r="X811" s="87"/>
      <c r="Y811" s="87"/>
      <c r="Z811" s="87"/>
      <c r="AA811" s="87"/>
      <c r="AB811" s="87">
        <v>900</v>
      </c>
      <c r="AC811" s="88"/>
    </row>
    <row r="812" spans="1:29" ht="110" x14ac:dyDescent="0.25">
      <c r="A812" s="85" t="s">
        <v>2689</v>
      </c>
      <c r="B812" s="85" t="s">
        <v>2690</v>
      </c>
      <c r="C812" s="86">
        <v>45040</v>
      </c>
      <c r="D812" s="86">
        <v>45040</v>
      </c>
      <c r="E812" s="86">
        <v>45283</v>
      </c>
      <c r="F812" s="85">
        <v>8</v>
      </c>
      <c r="G812" s="85" t="s">
        <v>2691</v>
      </c>
      <c r="H812" s="85" t="s">
        <v>2377</v>
      </c>
      <c r="I812" s="85" t="s">
        <v>2692</v>
      </c>
      <c r="J812" s="83">
        <v>1770</v>
      </c>
      <c r="K812" s="83">
        <v>0</v>
      </c>
      <c r="L812" s="87">
        <v>1504.5</v>
      </c>
      <c r="M812" s="87"/>
      <c r="N812" s="87"/>
      <c r="O812" s="87"/>
      <c r="P812" s="87"/>
      <c r="Q812" s="87"/>
      <c r="R812" s="87"/>
      <c r="S812" s="87"/>
      <c r="T812" s="87">
        <v>159.30000000000001</v>
      </c>
      <c r="U812" s="87"/>
      <c r="V812" s="87"/>
      <c r="W812" s="87"/>
      <c r="X812" s="87"/>
      <c r="Y812" s="87"/>
      <c r="Z812" s="87"/>
      <c r="AA812" s="87"/>
      <c r="AB812" s="87">
        <v>106.2</v>
      </c>
      <c r="AC812" s="88"/>
    </row>
    <row r="813" spans="1:29" ht="140" x14ac:dyDescent="0.25">
      <c r="A813" s="85" t="s">
        <v>2693</v>
      </c>
      <c r="B813" s="85" t="s">
        <v>2694</v>
      </c>
      <c r="C813" s="86">
        <v>45040</v>
      </c>
      <c r="D813" s="86">
        <v>45040</v>
      </c>
      <c r="E813" s="86">
        <v>45283</v>
      </c>
      <c r="F813" s="85">
        <v>8</v>
      </c>
      <c r="G813" s="85" t="s">
        <v>2695</v>
      </c>
      <c r="H813" s="85" t="s">
        <v>2377</v>
      </c>
      <c r="I813" s="85" t="s">
        <v>2692</v>
      </c>
      <c r="J813" s="83">
        <v>9855</v>
      </c>
      <c r="K813" s="83">
        <v>0</v>
      </c>
      <c r="L813" s="87">
        <v>8376.75</v>
      </c>
      <c r="M813" s="87"/>
      <c r="N813" s="87"/>
      <c r="O813" s="87"/>
      <c r="P813" s="87"/>
      <c r="Q813" s="87"/>
      <c r="R813" s="87"/>
      <c r="S813" s="87"/>
      <c r="T813" s="87">
        <v>886.95</v>
      </c>
      <c r="U813" s="87"/>
      <c r="V813" s="87"/>
      <c r="W813" s="87"/>
      <c r="X813" s="87"/>
      <c r="Y813" s="87"/>
      <c r="Z813" s="87"/>
      <c r="AA813" s="87"/>
      <c r="AB813" s="87">
        <v>591.29999999999995</v>
      </c>
      <c r="AC813" s="88"/>
    </row>
    <row r="814" spans="1:29" ht="130" x14ac:dyDescent="0.25">
      <c r="A814" s="85" t="s">
        <v>2696</v>
      </c>
      <c r="B814" s="85" t="s">
        <v>2697</v>
      </c>
      <c r="C814" s="86">
        <v>45040</v>
      </c>
      <c r="D814" s="86">
        <v>45040</v>
      </c>
      <c r="E814" s="86">
        <v>45283</v>
      </c>
      <c r="F814" s="85">
        <v>8</v>
      </c>
      <c r="G814" s="85" t="s">
        <v>2698</v>
      </c>
      <c r="H814" s="85" t="s">
        <v>2377</v>
      </c>
      <c r="I814" s="85" t="s">
        <v>2692</v>
      </c>
      <c r="J814" s="83">
        <v>27740</v>
      </c>
      <c r="K814" s="83">
        <v>0</v>
      </c>
      <c r="L814" s="87">
        <v>23579</v>
      </c>
      <c r="M814" s="87"/>
      <c r="N814" s="87"/>
      <c r="O814" s="87"/>
      <c r="P814" s="87"/>
      <c r="Q814" s="87"/>
      <c r="R814" s="87"/>
      <c r="S814" s="87"/>
      <c r="T814" s="87">
        <v>2496.6</v>
      </c>
      <c r="U814" s="87"/>
      <c r="V814" s="87"/>
      <c r="W814" s="87"/>
      <c r="X814" s="87"/>
      <c r="Y814" s="87"/>
      <c r="Z814" s="87"/>
      <c r="AA814" s="87"/>
      <c r="AB814" s="87">
        <v>1664.4</v>
      </c>
      <c r="AC814" s="88"/>
    </row>
    <row r="815" spans="1:29" ht="270" x14ac:dyDescent="0.25">
      <c r="A815" s="85" t="s">
        <v>2699</v>
      </c>
      <c r="B815" s="85" t="s">
        <v>2700</v>
      </c>
      <c r="C815" s="86">
        <v>45022</v>
      </c>
      <c r="D815" s="86">
        <v>45022</v>
      </c>
      <c r="E815" s="86">
        <v>45291</v>
      </c>
      <c r="F815" s="85">
        <v>9</v>
      </c>
      <c r="G815" s="85" t="s">
        <v>2701</v>
      </c>
      <c r="H815" s="85" t="s">
        <v>2377</v>
      </c>
      <c r="I815" s="85" t="s">
        <v>2702</v>
      </c>
      <c r="J815" s="83">
        <v>9446.2000000000007</v>
      </c>
      <c r="K815" s="83">
        <v>3842.4</v>
      </c>
      <c r="L815" s="87">
        <v>8029.27</v>
      </c>
      <c r="M815" s="87">
        <v>3266.04</v>
      </c>
      <c r="N815" s="87"/>
      <c r="O815" s="87"/>
      <c r="P815" s="87"/>
      <c r="Q815" s="87"/>
      <c r="R815" s="87"/>
      <c r="S815" s="87"/>
      <c r="T815" s="87">
        <v>850.16</v>
      </c>
      <c r="U815" s="87">
        <v>345.81</v>
      </c>
      <c r="V815" s="87"/>
      <c r="W815" s="87"/>
      <c r="X815" s="87"/>
      <c r="Y815" s="87"/>
      <c r="Z815" s="87"/>
      <c r="AA815" s="87"/>
      <c r="AB815" s="87">
        <v>566.77</v>
      </c>
      <c r="AC815" s="88">
        <v>230.55</v>
      </c>
    </row>
    <row r="816" spans="1:29" ht="70" x14ac:dyDescent="0.25">
      <c r="A816" s="85" t="s">
        <v>2703</v>
      </c>
      <c r="B816" s="85" t="s">
        <v>2704</v>
      </c>
      <c r="C816" s="86">
        <v>45097</v>
      </c>
      <c r="D816" s="86">
        <v>45097</v>
      </c>
      <c r="E816" s="86">
        <v>45279</v>
      </c>
      <c r="F816" s="85">
        <v>6</v>
      </c>
      <c r="G816" s="85" t="s">
        <v>2705</v>
      </c>
      <c r="H816" s="85" t="s">
        <v>2377</v>
      </c>
      <c r="I816" s="85" t="s">
        <v>2706</v>
      </c>
      <c r="J816" s="83">
        <v>7354.15</v>
      </c>
      <c r="K816" s="83">
        <v>0</v>
      </c>
      <c r="L816" s="87">
        <v>6251.02</v>
      </c>
      <c r="M816" s="87"/>
      <c r="N816" s="87"/>
      <c r="O816" s="87"/>
      <c r="P816" s="87"/>
      <c r="Q816" s="87"/>
      <c r="R816" s="87"/>
      <c r="S816" s="87"/>
      <c r="T816" s="87">
        <v>661.87</v>
      </c>
      <c r="U816" s="87"/>
      <c r="V816" s="87"/>
      <c r="W816" s="87"/>
      <c r="X816" s="87"/>
      <c r="Y816" s="87"/>
      <c r="Z816" s="87"/>
      <c r="AA816" s="87"/>
      <c r="AB816" s="87">
        <v>441.26</v>
      </c>
      <c r="AC816" s="88"/>
    </row>
    <row r="817" spans="1:29" ht="70" x14ac:dyDescent="0.25">
      <c r="A817" s="85" t="s">
        <v>2707</v>
      </c>
      <c r="B817" s="85" t="s">
        <v>2708</v>
      </c>
      <c r="C817" s="86">
        <v>45118</v>
      </c>
      <c r="D817" s="86">
        <v>45118</v>
      </c>
      <c r="E817" s="86">
        <v>45270</v>
      </c>
      <c r="F817" s="85">
        <v>5</v>
      </c>
      <c r="G817" s="85" t="s">
        <v>2709</v>
      </c>
      <c r="H817" s="85" t="s">
        <v>2377</v>
      </c>
      <c r="I817" s="85" t="s">
        <v>2710</v>
      </c>
      <c r="J817" s="83">
        <v>15000</v>
      </c>
      <c r="K817" s="83">
        <v>0</v>
      </c>
      <c r="L817" s="87">
        <v>12750</v>
      </c>
      <c r="M817" s="87"/>
      <c r="N817" s="87"/>
      <c r="O817" s="87"/>
      <c r="P817" s="87"/>
      <c r="Q817" s="87"/>
      <c r="R817" s="87"/>
      <c r="S817" s="87"/>
      <c r="T817" s="87">
        <v>1350</v>
      </c>
      <c r="U817" s="87"/>
      <c r="V817" s="87"/>
      <c r="W817" s="87"/>
      <c r="X817" s="87"/>
      <c r="Y817" s="87"/>
      <c r="Z817" s="87"/>
      <c r="AA817" s="87"/>
      <c r="AB817" s="87">
        <v>900</v>
      </c>
      <c r="AC817" s="88"/>
    </row>
    <row r="818" spans="1:29" ht="80" x14ac:dyDescent="0.25">
      <c r="A818" s="85" t="s">
        <v>2711</v>
      </c>
      <c r="B818" s="85" t="s">
        <v>2712</v>
      </c>
      <c r="C818" s="86">
        <v>45064</v>
      </c>
      <c r="D818" s="86">
        <v>45064</v>
      </c>
      <c r="E818" s="86">
        <v>45247</v>
      </c>
      <c r="F818" s="85">
        <v>6</v>
      </c>
      <c r="G818" s="85" t="s">
        <v>2713</v>
      </c>
      <c r="H818" s="85" t="s">
        <v>2377</v>
      </c>
      <c r="I818" s="85" t="s">
        <v>2714</v>
      </c>
      <c r="J818" s="83">
        <v>8226.2800000000007</v>
      </c>
      <c r="K818" s="83">
        <v>1265.97</v>
      </c>
      <c r="L818" s="87">
        <v>6992.33</v>
      </c>
      <c r="M818" s="87">
        <v>1076.07</v>
      </c>
      <c r="N818" s="87"/>
      <c r="O818" s="87"/>
      <c r="P818" s="87"/>
      <c r="Q818" s="87"/>
      <c r="R818" s="87"/>
      <c r="S818" s="87"/>
      <c r="T818" s="87">
        <v>740.37</v>
      </c>
      <c r="U818" s="87">
        <v>113.94</v>
      </c>
      <c r="V818" s="87"/>
      <c r="W818" s="87"/>
      <c r="X818" s="87"/>
      <c r="Y818" s="87"/>
      <c r="Z818" s="87"/>
      <c r="AA818" s="87"/>
      <c r="AB818" s="87">
        <v>493.58</v>
      </c>
      <c r="AC818" s="88">
        <v>75.959999999999994</v>
      </c>
    </row>
    <row r="819" spans="1:29" ht="70" x14ac:dyDescent="0.25">
      <c r="A819" s="85" t="s">
        <v>2715</v>
      </c>
      <c r="B819" s="85" t="s">
        <v>2716</v>
      </c>
      <c r="C819" s="86">
        <v>45049</v>
      </c>
      <c r="D819" s="86">
        <v>45049</v>
      </c>
      <c r="E819" s="86">
        <v>45262</v>
      </c>
      <c r="F819" s="85">
        <v>7</v>
      </c>
      <c r="G819" s="85" t="s">
        <v>2717</v>
      </c>
      <c r="H819" s="85" t="s">
        <v>2377</v>
      </c>
      <c r="I819" s="85" t="s">
        <v>2718</v>
      </c>
      <c r="J819" s="83">
        <v>13700</v>
      </c>
      <c r="K819" s="83">
        <v>0</v>
      </c>
      <c r="L819" s="87">
        <v>11645</v>
      </c>
      <c r="M819" s="87"/>
      <c r="N819" s="87"/>
      <c r="O819" s="87"/>
      <c r="P819" s="87"/>
      <c r="Q819" s="87"/>
      <c r="R819" s="87"/>
      <c r="S819" s="87"/>
      <c r="T819" s="87">
        <v>1233</v>
      </c>
      <c r="U819" s="87"/>
      <c r="V819" s="87"/>
      <c r="W819" s="87"/>
      <c r="X819" s="87"/>
      <c r="Y819" s="87"/>
      <c r="Z819" s="87"/>
      <c r="AA819" s="87"/>
      <c r="AB819" s="87">
        <v>822</v>
      </c>
      <c r="AC819" s="88"/>
    </row>
  </sheetData>
  <autoFilter ref="A6:AD1075" xr:uid="{00000000-0009-0000-0000-000001000000}"/>
  <mergeCells count="20">
    <mergeCell ref="A7:G7"/>
    <mergeCell ref="L5:M5"/>
    <mergeCell ref="N5:O5"/>
    <mergeCell ref="P5:Q5"/>
    <mergeCell ref="R5:S5"/>
    <mergeCell ref="A3:AC3"/>
    <mergeCell ref="A5:A6"/>
    <mergeCell ref="B5:B6"/>
    <mergeCell ref="C5:C6"/>
    <mergeCell ref="D5:D6"/>
    <mergeCell ref="E5:E6"/>
    <mergeCell ref="F5:F6"/>
    <mergeCell ref="G5:G6"/>
    <mergeCell ref="H5:H6"/>
    <mergeCell ref="J5:K5"/>
    <mergeCell ref="X5:Y5"/>
    <mergeCell ref="Z5:AA5"/>
    <mergeCell ref="AB5:AC5"/>
    <mergeCell ref="T5:U5"/>
    <mergeCell ref="V5:W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Izņemuma_gadījumi_MK</vt:lpstr>
      <vt:lpstr>Projektu_pagarinājumi</vt:lpstr>
      <vt:lpstr>IPIA_termiņu pagrinājumiem</vt:lpstr>
      <vt:lpstr>Izņemuma_gadījumi_MK!Print_Area</vt:lpstr>
      <vt:lpstr>Projektu_pagarinājumi!Print_Area</vt:lpstr>
      <vt:lpstr>Izņemuma_gadījumi_MK!Print_Titles</vt:lpstr>
      <vt:lpstr>Projektu_pagarinājumi!Print_Titles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Priekšlikumi atbalsta samazinājuma nepiemērošanai projektos</dc:title>
  <dc:subject>Informatīvā ziņojuma pielikums Nr.1</dc:subject>
  <dc:creator>Ints Pelnis</dc:creator>
  <dc:description>25629163_x000d_
ints.pelnis@fm.gov.lv</dc:description>
  <cp:lastModifiedBy>Līva Jirgensone</cp:lastModifiedBy>
  <cp:lastPrinted>2023-03-27T08:48:52Z</cp:lastPrinted>
  <dcterms:created xsi:type="dcterms:W3CDTF">2018-08-14T07:27:23Z</dcterms:created>
  <dcterms:modified xsi:type="dcterms:W3CDTF">2023-09-26T13:32:16Z</dcterms:modified>
</cp:coreProperties>
</file>