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lkm1.km.gov.lv\RoamDocu$\lasmaK\Desktop\Lāsma_KM\Liepā 2027\08.07.2024_IZ_versija\"/>
    </mc:Choice>
  </mc:AlternateContent>
  <xr:revisionPtr revIDLastSave="0" documentId="8_{480BC8D9-973C-4D16-99B5-DE0D590511C5}" xr6:coauthVersionLast="47" xr6:coauthVersionMax="47" xr10:uidLastSave="{00000000-0000-0000-0000-000000000000}"/>
  <bookViews>
    <workbookView xWindow="60" yWindow="84" windowWidth="11136" windowHeight="11724" xr2:uid="{00000000-000D-0000-FFFF-FFFF00000000}"/>
  </bookViews>
  <sheets>
    <sheet name="Detalizēti finanšu avot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vnonUN7senFMwbk5g3nbT2OFJXu/r+wWaodaJnplYCQ="/>
    </ext>
  </extLst>
</workbook>
</file>

<file path=xl/calcChain.xml><?xml version="1.0" encoding="utf-8"?>
<calcChain xmlns="http://schemas.openxmlformats.org/spreadsheetml/2006/main">
  <c r="R48" i="1" l="1"/>
  <c r="Q48" i="1" s="1"/>
  <c r="C48" i="1"/>
  <c r="Q46" i="1"/>
  <c r="J46" i="1"/>
  <c r="C46" i="1"/>
  <c r="Q45" i="1"/>
  <c r="J45" i="1"/>
  <c r="C45" i="1"/>
  <c r="Q44" i="1"/>
  <c r="J44" i="1"/>
  <c r="C44" i="1"/>
  <c r="AD44" i="1" s="1"/>
  <c r="Q43" i="1"/>
  <c r="J43" i="1"/>
  <c r="C43" i="1"/>
  <c r="Q42" i="1"/>
  <c r="J42" i="1"/>
  <c r="C42" i="1"/>
  <c r="C41" i="1" s="1"/>
  <c r="AC41" i="1"/>
  <c r="AB41" i="1"/>
  <c r="AA41" i="1"/>
  <c r="Z41" i="1"/>
  <c r="Y41" i="1"/>
  <c r="X41" i="1"/>
  <c r="W41" i="1"/>
  <c r="V41" i="1"/>
  <c r="U41" i="1"/>
  <c r="T41" i="1"/>
  <c r="S41" i="1"/>
  <c r="R41" i="1"/>
  <c r="P41" i="1"/>
  <c r="O41" i="1"/>
  <c r="N41" i="1"/>
  <c r="M41" i="1"/>
  <c r="L41" i="1"/>
  <c r="K41" i="1"/>
  <c r="I41" i="1"/>
  <c r="H41" i="1"/>
  <c r="G41" i="1"/>
  <c r="F41" i="1"/>
  <c r="E41" i="1"/>
  <c r="D41" i="1"/>
  <c r="Q40" i="1"/>
  <c r="J40" i="1"/>
  <c r="C40" i="1"/>
  <c r="Q39" i="1"/>
  <c r="J39" i="1"/>
  <c r="C39" i="1"/>
  <c r="Q38" i="1"/>
  <c r="J38" i="1"/>
  <c r="C38" i="1"/>
  <c r="AD38" i="1" s="1"/>
  <c r="Q37" i="1"/>
  <c r="Q36" i="1" s="1"/>
  <c r="J37" i="1"/>
  <c r="C37" i="1"/>
  <c r="AC36" i="1"/>
  <c r="AB36" i="1"/>
  <c r="AA36" i="1"/>
  <c r="Z36" i="1"/>
  <c r="Y36" i="1"/>
  <c r="X36" i="1"/>
  <c r="W36" i="1"/>
  <c r="V36" i="1"/>
  <c r="U36" i="1"/>
  <c r="T36" i="1"/>
  <c r="S36" i="1"/>
  <c r="R36" i="1"/>
  <c r="P36" i="1"/>
  <c r="O36" i="1"/>
  <c r="N36" i="1"/>
  <c r="M36" i="1"/>
  <c r="L36" i="1"/>
  <c r="K36" i="1"/>
  <c r="I36" i="1"/>
  <c r="H36" i="1"/>
  <c r="G36" i="1"/>
  <c r="F36" i="1"/>
  <c r="E36" i="1"/>
  <c r="D36" i="1"/>
  <c r="Q35" i="1"/>
  <c r="J35" i="1"/>
  <c r="C35" i="1"/>
  <c r="Q34" i="1"/>
  <c r="J34" i="1"/>
  <c r="C34" i="1"/>
  <c r="Q33" i="1"/>
  <c r="J33" i="1"/>
  <c r="C33" i="1"/>
  <c r="Q32" i="1"/>
  <c r="J32" i="1"/>
  <c r="C32" i="1"/>
  <c r="AD32" i="1" s="1"/>
  <c r="Q31" i="1"/>
  <c r="O31" i="1"/>
  <c r="O30" i="1" s="1"/>
  <c r="J31" i="1"/>
  <c r="C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N30" i="1"/>
  <c r="M30" i="1"/>
  <c r="L30" i="1"/>
  <c r="K30" i="1"/>
  <c r="I30" i="1"/>
  <c r="H30" i="1"/>
  <c r="G30" i="1"/>
  <c r="F30" i="1"/>
  <c r="E30" i="1"/>
  <c r="D30" i="1"/>
  <c r="Q29" i="1"/>
  <c r="J29" i="1"/>
  <c r="C29" i="1"/>
  <c r="Q28" i="1"/>
  <c r="J28" i="1"/>
  <c r="C28" i="1"/>
  <c r="Q27" i="1"/>
  <c r="J27" i="1"/>
  <c r="C27" i="1"/>
  <c r="Q26" i="1"/>
  <c r="J26" i="1"/>
  <c r="C26" i="1"/>
  <c r="AD26" i="1" s="1"/>
  <c r="Q25" i="1"/>
  <c r="J25" i="1"/>
  <c r="C25" i="1"/>
  <c r="Q24" i="1"/>
  <c r="J24" i="1"/>
  <c r="C24" i="1"/>
  <c r="Q23" i="1"/>
  <c r="J23" i="1"/>
  <c r="C23" i="1"/>
  <c r="C22" i="1" s="1"/>
  <c r="AC22" i="1"/>
  <c r="AB22" i="1"/>
  <c r="AA22" i="1"/>
  <c r="Z22" i="1"/>
  <c r="Y22" i="1"/>
  <c r="X22" i="1"/>
  <c r="W22" i="1"/>
  <c r="V22" i="1"/>
  <c r="U22" i="1"/>
  <c r="T22" i="1"/>
  <c r="S22" i="1"/>
  <c r="R22" i="1"/>
  <c r="P22" i="1"/>
  <c r="O22" i="1"/>
  <c r="N22" i="1"/>
  <c r="M22" i="1"/>
  <c r="L22" i="1"/>
  <c r="K22" i="1"/>
  <c r="K49" i="1" s="1"/>
  <c r="I22" i="1"/>
  <c r="H22" i="1"/>
  <c r="G22" i="1"/>
  <c r="F22" i="1"/>
  <c r="E22" i="1"/>
  <c r="D22" i="1"/>
  <c r="Q21" i="1"/>
  <c r="J21" i="1"/>
  <c r="C21" i="1"/>
  <c r="Q20" i="1"/>
  <c r="J20" i="1"/>
  <c r="C20" i="1"/>
  <c r="AD20" i="1" s="1"/>
  <c r="Q19" i="1"/>
  <c r="J19" i="1"/>
  <c r="C19" i="1"/>
  <c r="Q18" i="1"/>
  <c r="J18" i="1"/>
  <c r="C18" i="1"/>
  <c r="Q17" i="1"/>
  <c r="J17" i="1"/>
  <c r="C17" i="1"/>
  <c r="Q16" i="1"/>
  <c r="J16" i="1"/>
  <c r="J15" i="1" s="1"/>
  <c r="C16" i="1"/>
  <c r="AC15" i="1"/>
  <c r="AC49" i="1" s="1"/>
  <c r="AB15" i="1"/>
  <c r="AA15" i="1"/>
  <c r="Z15" i="1"/>
  <c r="Y15" i="1"/>
  <c r="X15" i="1"/>
  <c r="W15" i="1"/>
  <c r="V15" i="1"/>
  <c r="U15" i="1"/>
  <c r="U49" i="1" s="1"/>
  <c r="T15" i="1"/>
  <c r="S15" i="1"/>
  <c r="R15" i="1"/>
  <c r="P15" i="1"/>
  <c r="O15" i="1"/>
  <c r="N15" i="1"/>
  <c r="N49" i="1" s="1"/>
  <c r="M15" i="1"/>
  <c r="L15" i="1"/>
  <c r="L49" i="1" s="1"/>
  <c r="K15" i="1"/>
  <c r="I15" i="1"/>
  <c r="H15" i="1"/>
  <c r="G15" i="1"/>
  <c r="G49" i="1" s="1"/>
  <c r="F15" i="1"/>
  <c r="F49" i="1" s="1"/>
  <c r="E15" i="1"/>
  <c r="E49" i="1" s="1"/>
  <c r="D15" i="1"/>
  <c r="Q14" i="1"/>
  <c r="J14" i="1"/>
  <c r="C14" i="1"/>
  <c r="G11" i="1"/>
  <c r="AC9" i="1"/>
  <c r="AB9" i="1"/>
  <c r="AA9" i="1"/>
  <c r="Z9" i="1"/>
  <c r="Y9" i="1"/>
  <c r="X9" i="1"/>
  <c r="W9" i="1"/>
  <c r="U9" i="1"/>
  <c r="P9" i="1"/>
  <c r="M9" i="1"/>
  <c r="L9" i="1"/>
  <c r="K9" i="1"/>
  <c r="G9" i="1"/>
  <c r="F9" i="1"/>
  <c r="D9" i="1"/>
  <c r="V8" i="1"/>
  <c r="Q8" i="1"/>
  <c r="J8" i="1"/>
  <c r="C8" i="1"/>
  <c r="V7" i="1"/>
  <c r="V9" i="1" s="1"/>
  <c r="Q7" i="1"/>
  <c r="J7" i="1"/>
  <c r="AD7" i="1" s="1"/>
  <c r="C7" i="1"/>
  <c r="V6" i="1"/>
  <c r="Q6" i="1"/>
  <c r="N6" i="1"/>
  <c r="N9" i="1" s="1"/>
  <c r="M6" i="1"/>
  <c r="J6" i="1" s="1"/>
  <c r="C6" i="1"/>
  <c r="V5" i="1"/>
  <c r="Q5" i="1"/>
  <c r="J5" i="1"/>
  <c r="C5" i="1"/>
  <c r="V4" i="1"/>
  <c r="U4" i="1"/>
  <c r="T4" i="1"/>
  <c r="T9" i="1" s="1"/>
  <c r="S4" i="1"/>
  <c r="S9" i="1" s="1"/>
  <c r="R4" i="1"/>
  <c r="R9" i="1" s="1"/>
  <c r="O4" i="1"/>
  <c r="J4" i="1" s="1"/>
  <c r="I4" i="1"/>
  <c r="I9" i="1" s="1"/>
  <c r="H4" i="1"/>
  <c r="H9" i="1" s="1"/>
  <c r="G4" i="1"/>
  <c r="F4" i="1"/>
  <c r="E4" i="1"/>
  <c r="E9" i="1" s="1"/>
  <c r="Q4" i="1" l="1"/>
  <c r="Q9" i="1" s="1"/>
  <c r="Q22" i="1"/>
  <c r="J30" i="1"/>
  <c r="C36" i="1"/>
  <c r="AD43" i="1"/>
  <c r="AD41" i="1" s="1"/>
  <c r="C4" i="1"/>
  <c r="AD4" i="1" s="1"/>
  <c r="AD19" i="1"/>
  <c r="AD25" i="1"/>
  <c r="AD28" i="1"/>
  <c r="O49" i="1"/>
  <c r="AD34" i="1"/>
  <c r="W49" i="1"/>
  <c r="J36" i="1"/>
  <c r="AD40" i="1"/>
  <c r="AD46" i="1"/>
  <c r="AD8" i="1"/>
  <c r="AD14" i="1"/>
  <c r="Q15" i="1"/>
  <c r="Q49" i="1" s="1"/>
  <c r="X49" i="1"/>
  <c r="AD35" i="1"/>
  <c r="AD48" i="1"/>
  <c r="T49" i="1"/>
  <c r="AB49" i="1"/>
  <c r="AD18" i="1"/>
  <c r="P49" i="1"/>
  <c r="Y49" i="1"/>
  <c r="AD24" i="1"/>
  <c r="AD29" i="1"/>
  <c r="AD42" i="1"/>
  <c r="AD23" i="1"/>
  <c r="AD22" i="1" s="1"/>
  <c r="AD5" i="1"/>
  <c r="H49" i="1"/>
  <c r="R49" i="1"/>
  <c r="Z49" i="1"/>
  <c r="AD33" i="1"/>
  <c r="AD39" i="1"/>
  <c r="J41" i="1"/>
  <c r="AD45" i="1"/>
  <c r="Q41" i="1"/>
  <c r="AD6" i="1"/>
  <c r="AD17" i="1"/>
  <c r="D49" i="1"/>
  <c r="M49" i="1"/>
  <c r="V49" i="1"/>
  <c r="C15" i="1"/>
  <c r="AD21" i="1"/>
  <c r="I49" i="1"/>
  <c r="S49" i="1"/>
  <c r="AA49" i="1"/>
  <c r="AD27" i="1"/>
  <c r="J9" i="1"/>
  <c r="J22" i="1"/>
  <c r="AD31" i="1"/>
  <c r="AD30" i="1" s="1"/>
  <c r="AD37" i="1"/>
  <c r="C30" i="1"/>
  <c r="C49" i="1" s="1"/>
  <c r="AD16" i="1"/>
  <c r="O9" i="1"/>
  <c r="J49" i="1" l="1"/>
  <c r="AD9" i="1"/>
  <c r="AD15" i="1"/>
  <c r="AD49" i="1" s="1"/>
  <c r="C9" i="1"/>
  <c r="AD36" i="1"/>
</calcChain>
</file>

<file path=xl/sharedStrings.xml><?xml version="1.0" encoding="utf-8"?>
<sst xmlns="http://schemas.openxmlformats.org/spreadsheetml/2006/main" count="54" uniqueCount="54">
  <si>
    <t>Prognozes</t>
  </si>
  <si>
    <t>KOPĀ</t>
  </si>
  <si>
    <t>Liepāja*</t>
  </si>
  <si>
    <t>Reģioni</t>
  </si>
  <si>
    <t>Valsts</t>
  </si>
  <si>
    <t>ES fondi un citi ārējie finanšu avoti (zināmie)</t>
  </si>
  <si>
    <t>Ieņēmumi no saimnieciskās darbības</t>
  </si>
  <si>
    <t>Partneri un atbalstītāji</t>
  </si>
  <si>
    <t>ES fondi un citi ārējie finanšu avoti</t>
  </si>
  <si>
    <t>Kopā Liepāja2027 programma īstenošanas izdevumi</t>
  </si>
  <si>
    <t>Satura programmas īstenošana (28 projektu kopumu izmaksas un (ne)miera programmas attīstība)</t>
  </si>
  <si>
    <t>Latvijas tēla stiprināšana un starptautiskās kampaņas</t>
  </si>
  <si>
    <t>Programmas administrēšana</t>
  </si>
  <si>
    <t>Monitorings un izpēte</t>
  </si>
  <si>
    <t>Valsts organizatoriskās izmaksas</t>
  </si>
  <si>
    <t>SUMMA KOPĀ</t>
  </si>
  <si>
    <t>*Tajā skaitā kapitālizdevumi (provizoriski Liepājas teātra mazā zāle, Ukstiņa izglītības centrs, Liepājas pilsētas bibliotēka)</t>
  </si>
  <si>
    <t>Detalizēti: Satura programmas īstenošana (28 projektu kopumu izmaksas un (ne)miera programmas attīstība)</t>
  </si>
  <si>
    <t xml:space="preserve">Atklāšana </t>
  </si>
  <si>
    <t>1. Programmas līnija "Pilsēta - Paradokss"</t>
  </si>
  <si>
    <t>“Pavējā – pretvējā”</t>
  </si>
  <si>
    <t>“Locus Mundi”</t>
  </si>
  <si>
    <t>"(ne)miera zeme, stāsti!"</t>
  </si>
  <si>
    <t>“Bibliotēkas gars”</t>
  </si>
  <si>
    <t>“Karosta–Radosta”</t>
  </si>
  <si>
    <t>“Rokam roku”</t>
  </si>
  <si>
    <t>2. Programmas līnija "Eiropas sapnis"</t>
  </si>
  <si>
    <t>“Vērtību agora”</t>
  </si>
  <si>
    <t>“Sapņa teritorija”</t>
  </si>
  <si>
    <t>“Dzintara nākotne”</t>
  </si>
  <si>
    <t>“Eiropa dzied Liepāju”</t>
  </si>
  <si>
    <t xml:space="preserve">“Dižie “Lielajā dzintarā””
</t>
  </si>
  <si>
    <t>“Ziemeļu saulgrieži”</t>
  </si>
  <si>
    <t>“Kino sapnis”</t>
  </si>
  <si>
    <t>3. Programmas līnija "Jaunatklāj vietējo"</t>
  </si>
  <si>
    <t>“Kaimiņu būšana”</t>
  </si>
  <si>
    <t>“Atvērtā teātra kvartāls”</t>
  </si>
  <si>
    <t xml:space="preserve">“Torņu atgriešanās” </t>
  </si>
  <si>
    <t>“Izgaismotā Liepāja”</t>
  </si>
  <si>
    <t>“Viena dzīves diena”</t>
  </si>
  <si>
    <t>4. Programmas līnija "Apzinātā mērenība"</t>
  </si>
  <si>
    <t>“Ardievas smagajam metālam”</t>
  </si>
  <si>
    <t>“Aci pret aci ar dabisko”</t>
  </si>
  <si>
    <t>“Citādi jūras svētki”</t>
  </si>
  <si>
    <t>“Piedzīvojumu sala”</t>
  </si>
  <si>
    <t>5. Programmas līnija "Radošā tālnojauta"</t>
  </si>
  <si>
    <t>“Liepājas mākslas forums”</t>
  </si>
  <si>
    <t>“UPDATE”</t>
  </si>
  <si>
    <t>“Atpakaļ nākotnē”</t>
  </si>
  <si>
    <t xml:space="preserve">“Ukstiņš. Mūžu mācies!” </t>
  </si>
  <si>
    <t>“Jauniešu forums”</t>
  </si>
  <si>
    <t>6. (Ne)miera programmas attīstība</t>
  </si>
  <si>
    <t>Programmas attīstība kopumā</t>
  </si>
  <si>
    <t>Summa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</si>
</sst>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0"/>
      <color theme="1"/>
      <name val="Arial"/>
    </font>
    <font>
      <b/>
      <sz val="11"/>
      <color rgb="FF000000"/>
      <name val="Arial"/>
    </font>
    <font>
      <b/>
      <sz val="9"/>
      <color theme="1"/>
      <name val="Arial"/>
    </font>
    <font>
      <b/>
      <sz val="9"/>
      <color rgb="FF000000"/>
      <name val="Arial"/>
    </font>
    <font>
      <sz val="7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i/>
      <sz val="10"/>
      <color theme="1"/>
      <name val="Arial"/>
    </font>
    <font>
      <i/>
      <sz val="10"/>
      <color rgb="FF000000"/>
      <name val="Arial"/>
    </font>
    <font>
      <b/>
      <sz val="10"/>
      <color rgb="FFFF0000"/>
      <name val="Arial"/>
    </font>
    <font>
      <b/>
      <sz val="10"/>
      <color rgb="FF000000"/>
      <name val="Arial"/>
    </font>
    <font>
      <sz val="10"/>
      <color rgb="FF000000"/>
      <name val="Arial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theme="9"/>
        <bgColor theme="9"/>
      </patternFill>
    </fill>
    <fill>
      <patternFill patternType="solid">
        <fgColor rgb="FFB7B7B7"/>
        <bgColor rgb="FFB7B7B7"/>
      </patternFill>
    </fill>
    <fill>
      <patternFill patternType="solid">
        <fgColor rgb="FFEFEFEF"/>
        <bgColor rgb="FFEFEFEF"/>
      </patternFill>
    </fill>
    <fill>
      <patternFill patternType="solid">
        <fgColor rgb="FFE06666"/>
        <bgColor rgb="FFE06666"/>
      </patternFill>
    </fill>
    <fill>
      <patternFill patternType="solid">
        <fgColor rgb="FFA4C2F4"/>
        <bgColor rgb="FFA4C2F4"/>
      </patternFill>
    </fill>
    <fill>
      <patternFill patternType="solid">
        <fgColor rgb="FFB4A7D6"/>
        <bgColor rgb="FFB4A7D6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rgb="FFCCCCCC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left"/>
    </xf>
    <xf numFmtId="0" fontId="5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4" fontId="1" fillId="3" borderId="3" xfId="0" applyNumberFormat="1" applyFont="1" applyFill="1" applyBorder="1" applyAlignment="1">
      <alignment horizontal="right" vertical="center" wrapText="1"/>
    </xf>
    <xf numFmtId="4" fontId="1" fillId="3" borderId="4" xfId="0" applyNumberFormat="1" applyFont="1" applyFill="1" applyBorder="1" applyAlignment="1">
      <alignment horizontal="right" vertical="center" wrapText="1"/>
    </xf>
    <xf numFmtId="4" fontId="2" fillId="3" borderId="3" xfId="0" applyNumberFormat="1" applyFont="1" applyFill="1" applyBorder="1" applyAlignment="1">
      <alignment horizontal="right" vertical="center" wrapText="1"/>
    </xf>
    <xf numFmtId="4" fontId="2" fillId="3" borderId="3" xfId="0" applyNumberFormat="1" applyFont="1" applyFill="1" applyBorder="1" applyAlignment="1">
      <alignment horizontal="right" vertical="center"/>
    </xf>
    <xf numFmtId="0" fontId="1" fillId="3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3" fontId="1" fillId="0" borderId="3" xfId="0" applyNumberFormat="1" applyFont="1" applyBorder="1" applyAlignment="1">
      <alignment horizontal="right" vertical="center"/>
    </xf>
    <xf numFmtId="3" fontId="1" fillId="0" borderId="4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3" fontId="2" fillId="0" borderId="3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vertical="center"/>
    </xf>
    <xf numFmtId="4" fontId="1" fillId="0" borderId="10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5" fillId="4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 wrapText="1"/>
    </xf>
    <xf numFmtId="4" fontId="1" fillId="4" borderId="7" xfId="0" applyNumberFormat="1" applyFont="1" applyFill="1" applyBorder="1" applyAlignment="1">
      <alignment horizontal="right" vertical="center"/>
    </xf>
    <xf numFmtId="4" fontId="1" fillId="4" borderId="8" xfId="0" applyNumberFormat="1" applyFont="1" applyFill="1" applyBorder="1" applyAlignment="1">
      <alignment horizontal="right" vertical="center"/>
    </xf>
    <xf numFmtId="4" fontId="2" fillId="4" borderId="7" xfId="0" applyNumberFormat="1" applyFont="1" applyFill="1" applyBorder="1" applyAlignment="1">
      <alignment horizontal="right" vertical="center"/>
    </xf>
    <xf numFmtId="0" fontId="1" fillId="4" borderId="7" xfId="0" applyFont="1" applyFill="1" applyBorder="1" applyAlignment="1">
      <alignment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vertical="center" wrapText="1"/>
    </xf>
    <xf numFmtId="3" fontId="1" fillId="5" borderId="3" xfId="0" applyNumberFormat="1" applyFont="1" applyFill="1" applyBorder="1" applyAlignment="1">
      <alignment horizontal="right" vertical="center"/>
    </xf>
    <xf numFmtId="3" fontId="1" fillId="5" borderId="4" xfId="0" applyNumberFormat="1" applyFont="1" applyFill="1" applyBorder="1" applyAlignment="1">
      <alignment horizontal="right" vertical="center"/>
    </xf>
    <xf numFmtId="3" fontId="2" fillId="5" borderId="3" xfId="0" applyNumberFormat="1" applyFont="1" applyFill="1" applyBorder="1" applyAlignment="1">
      <alignment horizontal="right" vertical="center"/>
    </xf>
    <xf numFmtId="3" fontId="1" fillId="0" borderId="3" xfId="0" applyNumberFormat="1" applyFont="1" applyBorder="1" applyAlignment="1">
      <alignment vertical="center"/>
    </xf>
    <xf numFmtId="0" fontId="5" fillId="6" borderId="3" xfId="0" applyFont="1" applyFill="1" applyBorder="1" applyAlignment="1">
      <alignment horizontal="center" vertical="center"/>
    </xf>
    <xf numFmtId="49" fontId="5" fillId="6" borderId="3" xfId="0" applyNumberFormat="1" applyFont="1" applyFill="1" applyBorder="1" applyAlignment="1">
      <alignment horizontal="left" vertical="center"/>
    </xf>
    <xf numFmtId="3" fontId="5" fillId="6" borderId="3" xfId="0" applyNumberFormat="1" applyFont="1" applyFill="1" applyBorder="1" applyAlignment="1">
      <alignment horizontal="right" vertical="center" wrapText="1"/>
    </xf>
    <xf numFmtId="3" fontId="5" fillId="6" borderId="4" xfId="0" applyNumberFormat="1" applyFont="1" applyFill="1" applyBorder="1" applyAlignment="1">
      <alignment horizontal="right" vertical="center" wrapText="1"/>
    </xf>
    <xf numFmtId="3" fontId="3" fillId="6" borderId="3" xfId="0" applyNumberFormat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left" vertical="center" wrapText="1"/>
    </xf>
    <xf numFmtId="3" fontId="11" fillId="5" borderId="3" xfId="0" applyNumberFormat="1" applyFont="1" applyFill="1" applyBorder="1" applyAlignment="1">
      <alignment horizontal="right"/>
    </xf>
    <xf numFmtId="3" fontId="11" fillId="5" borderId="2" xfId="0" applyNumberFormat="1" applyFont="1" applyFill="1" applyBorder="1" applyAlignment="1">
      <alignment horizontal="right"/>
    </xf>
    <xf numFmtId="3" fontId="12" fillId="5" borderId="3" xfId="0" applyNumberFormat="1" applyFont="1" applyFill="1" applyBorder="1" applyAlignment="1">
      <alignment horizontal="right"/>
    </xf>
    <xf numFmtId="3" fontId="12" fillId="5" borderId="2" xfId="0" applyNumberFormat="1" applyFont="1" applyFill="1" applyBorder="1" applyAlignment="1">
      <alignment horizontal="right"/>
    </xf>
    <xf numFmtId="3" fontId="12" fillId="5" borderId="3" xfId="0" applyNumberFormat="1" applyFont="1" applyFill="1" applyBorder="1" applyAlignment="1">
      <alignment horizontal="right"/>
    </xf>
    <xf numFmtId="3" fontId="12" fillId="5" borderId="2" xfId="0" applyNumberFormat="1" applyFont="1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49" fontId="5" fillId="7" borderId="3" xfId="0" applyNumberFormat="1" applyFont="1" applyFill="1" applyBorder="1" applyAlignment="1">
      <alignment horizontal="left" vertical="center"/>
    </xf>
    <xf numFmtId="3" fontId="5" fillId="7" borderId="3" xfId="0" applyNumberFormat="1" applyFont="1" applyFill="1" applyBorder="1" applyAlignment="1">
      <alignment horizontal="right" vertical="center" wrapText="1"/>
    </xf>
    <xf numFmtId="3" fontId="5" fillId="7" borderId="4" xfId="0" applyNumberFormat="1" applyFont="1" applyFill="1" applyBorder="1" applyAlignment="1">
      <alignment horizontal="right" vertical="center" wrapText="1"/>
    </xf>
    <xf numFmtId="3" fontId="3" fillId="7" borderId="3" xfId="0" applyNumberFormat="1" applyFont="1" applyFill="1" applyBorder="1" applyAlignment="1">
      <alignment horizontal="right" vertical="center" wrapText="1"/>
    </xf>
    <xf numFmtId="0" fontId="5" fillId="8" borderId="3" xfId="0" applyFont="1" applyFill="1" applyBorder="1" applyAlignment="1">
      <alignment horizontal="center" vertical="center"/>
    </xf>
    <xf numFmtId="49" fontId="5" fillId="8" borderId="3" xfId="0" applyNumberFormat="1" applyFont="1" applyFill="1" applyBorder="1" applyAlignment="1">
      <alignment horizontal="left" vertical="center"/>
    </xf>
    <xf numFmtId="3" fontId="5" fillId="8" borderId="3" xfId="0" applyNumberFormat="1" applyFont="1" applyFill="1" applyBorder="1" applyAlignment="1">
      <alignment horizontal="right" vertical="center" wrapText="1"/>
    </xf>
    <xf numFmtId="3" fontId="5" fillId="8" borderId="4" xfId="0" applyNumberFormat="1" applyFont="1" applyFill="1" applyBorder="1" applyAlignment="1">
      <alignment horizontal="right" vertical="center" wrapText="1"/>
    </xf>
    <xf numFmtId="3" fontId="3" fillId="8" borderId="3" xfId="0" applyNumberFormat="1" applyFont="1" applyFill="1" applyBorder="1" applyAlignment="1">
      <alignment horizontal="right" vertical="center" wrapText="1"/>
    </xf>
    <xf numFmtId="0" fontId="5" fillId="9" borderId="3" xfId="0" applyFont="1" applyFill="1" applyBorder="1" applyAlignment="1">
      <alignment horizontal="center" vertical="center"/>
    </xf>
    <xf numFmtId="49" fontId="5" fillId="9" borderId="3" xfId="0" applyNumberFormat="1" applyFont="1" applyFill="1" applyBorder="1" applyAlignment="1">
      <alignment horizontal="left" vertical="center"/>
    </xf>
    <xf numFmtId="3" fontId="5" fillId="9" borderId="3" xfId="0" applyNumberFormat="1" applyFont="1" applyFill="1" applyBorder="1" applyAlignment="1">
      <alignment horizontal="right" vertical="center" wrapText="1"/>
    </xf>
    <xf numFmtId="3" fontId="5" fillId="9" borderId="4" xfId="0" applyNumberFormat="1" applyFont="1" applyFill="1" applyBorder="1" applyAlignment="1">
      <alignment horizontal="right" vertical="center" wrapText="1"/>
    </xf>
    <xf numFmtId="3" fontId="3" fillId="9" borderId="3" xfId="0" applyNumberFormat="1" applyFont="1" applyFill="1" applyBorder="1" applyAlignment="1">
      <alignment horizontal="right" vertical="center" wrapText="1"/>
    </xf>
    <xf numFmtId="0" fontId="5" fillId="10" borderId="3" xfId="0" applyFont="1" applyFill="1" applyBorder="1" applyAlignment="1">
      <alignment horizontal="center" vertical="center"/>
    </xf>
    <xf numFmtId="49" fontId="5" fillId="10" borderId="3" xfId="0" applyNumberFormat="1" applyFont="1" applyFill="1" applyBorder="1" applyAlignment="1">
      <alignment horizontal="left" vertical="center"/>
    </xf>
    <xf numFmtId="3" fontId="5" fillId="10" borderId="3" xfId="0" applyNumberFormat="1" applyFont="1" applyFill="1" applyBorder="1" applyAlignment="1">
      <alignment horizontal="right" vertical="center" wrapText="1"/>
    </xf>
    <xf numFmtId="3" fontId="5" fillId="10" borderId="4" xfId="0" applyNumberFormat="1" applyFont="1" applyFill="1" applyBorder="1" applyAlignment="1">
      <alignment horizontal="right" vertical="center" wrapText="1"/>
    </xf>
    <xf numFmtId="3" fontId="3" fillId="10" borderId="3" xfId="0" applyNumberFormat="1" applyFont="1" applyFill="1" applyBorder="1" applyAlignment="1">
      <alignment horizontal="right" vertical="center" wrapText="1"/>
    </xf>
    <xf numFmtId="0" fontId="5" fillId="11" borderId="3" xfId="0" applyFont="1" applyFill="1" applyBorder="1" applyAlignment="1">
      <alignment horizontal="center" vertical="center"/>
    </xf>
    <xf numFmtId="49" fontId="5" fillId="11" borderId="3" xfId="0" applyNumberFormat="1" applyFont="1" applyFill="1" applyBorder="1" applyAlignment="1">
      <alignment horizontal="left" vertical="center"/>
    </xf>
    <xf numFmtId="3" fontId="1" fillId="11" borderId="3" xfId="0" applyNumberFormat="1" applyFont="1" applyFill="1" applyBorder="1" applyAlignment="1">
      <alignment horizontal="right" vertical="center"/>
    </xf>
    <xf numFmtId="3" fontId="1" fillId="11" borderId="4" xfId="0" applyNumberFormat="1" applyFont="1" applyFill="1" applyBorder="1" applyAlignment="1">
      <alignment horizontal="right" vertical="center"/>
    </xf>
    <xf numFmtId="3" fontId="2" fillId="11" borderId="3" xfId="0" applyNumberFormat="1" applyFont="1" applyFill="1" applyBorder="1" applyAlignment="1">
      <alignment horizontal="right" vertical="center"/>
    </xf>
    <xf numFmtId="3" fontId="1" fillId="11" borderId="3" xfId="0" applyNumberFormat="1" applyFont="1" applyFill="1" applyBorder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3" fontId="1" fillId="12" borderId="3" xfId="0" applyNumberFormat="1" applyFont="1" applyFill="1" applyBorder="1" applyAlignment="1">
      <alignment horizontal="right" vertical="center"/>
    </xf>
    <xf numFmtId="3" fontId="1" fillId="12" borderId="4" xfId="0" applyNumberFormat="1" applyFont="1" applyFill="1" applyBorder="1" applyAlignment="1">
      <alignment horizontal="right" vertical="center"/>
    </xf>
    <xf numFmtId="3" fontId="2" fillId="12" borderId="3" xfId="0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3" fontId="3" fillId="0" borderId="3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10" fillId="0" borderId="0" xfId="0" applyFont="1"/>
    <xf numFmtId="0" fontId="5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16" fillId="13" borderId="0" xfId="0" applyFont="1" applyFill="1"/>
    <xf numFmtId="3" fontId="3" fillId="0" borderId="0" xfId="0" applyNumberFormat="1" applyFont="1" applyAlignment="1">
      <alignment vertical="center"/>
    </xf>
    <xf numFmtId="0" fontId="17" fillId="0" borderId="0" xfId="0" applyFont="1"/>
    <xf numFmtId="3" fontId="3" fillId="0" borderId="6" xfId="0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2" xfId="0" applyFont="1" applyBorder="1"/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F1000"/>
  <sheetViews>
    <sheetView tabSelected="1" zoomScale="70" zoomScaleNormal="70" workbookViewId="0">
      <pane ySplit="2" topLeftCell="A10" activePane="bottomLeft" state="frozen"/>
      <selection pane="bottomLeft" activeCell="AA16" sqref="AA12:AC16"/>
    </sheetView>
  </sheetViews>
  <sheetFormatPr defaultColWidth="12.6640625" defaultRowHeight="15" customHeight="1" outlineLevelCol="1" x14ac:dyDescent="0.25"/>
  <cols>
    <col min="1" max="1" width="6.77734375" customWidth="1"/>
    <col min="2" max="2" width="37.77734375" customWidth="1"/>
    <col min="3" max="3" width="11.21875" customWidth="1" collapsed="1"/>
    <col min="4" max="9" width="11.21875" hidden="1" customWidth="1" outlineLevel="1"/>
    <col min="10" max="10" width="11.21875" customWidth="1" collapsed="1"/>
    <col min="11" max="16" width="11.21875" hidden="1" customWidth="1" outlineLevel="1"/>
    <col min="17" max="17" width="11.21875" customWidth="1"/>
    <col min="18" max="21" width="11.21875" customWidth="1" outlineLevel="1"/>
    <col min="22" max="22" width="11.21875" customWidth="1" collapsed="1"/>
    <col min="23" max="26" width="10" hidden="1" customWidth="1" outlineLevel="1"/>
    <col min="27" max="27" width="11.21875" customWidth="1"/>
    <col min="28" max="28" width="10.88671875" customWidth="1"/>
    <col min="29" max="29" width="11.44140625" customWidth="1"/>
    <col min="30" max="30" width="13.44140625" customWidth="1"/>
    <col min="31" max="32" width="7.6640625" customWidth="1"/>
  </cols>
  <sheetData>
    <row r="1" spans="1:32" ht="22.5" customHeight="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3"/>
      <c r="W1" s="5"/>
      <c r="X1" s="6"/>
      <c r="Y1" s="6"/>
      <c r="Z1" s="6"/>
      <c r="AA1" s="127" t="s">
        <v>0</v>
      </c>
      <c r="AB1" s="128"/>
      <c r="AC1" s="129"/>
      <c r="AD1" s="130" t="s">
        <v>1</v>
      </c>
      <c r="AE1" s="7"/>
      <c r="AF1" s="7"/>
    </row>
    <row r="2" spans="1:32" ht="15.75" customHeight="1" x14ac:dyDescent="0.25">
      <c r="A2" s="8"/>
      <c r="B2" s="9"/>
      <c r="C2" s="10" t="s">
        <v>2</v>
      </c>
      <c r="D2" s="11">
        <v>2022</v>
      </c>
      <c r="E2" s="11">
        <v>2023</v>
      </c>
      <c r="F2" s="12">
        <v>2024</v>
      </c>
      <c r="G2" s="11">
        <v>2025</v>
      </c>
      <c r="H2" s="11">
        <v>2026</v>
      </c>
      <c r="I2" s="11">
        <v>2027</v>
      </c>
      <c r="J2" s="10" t="s">
        <v>3</v>
      </c>
      <c r="K2" s="11">
        <v>2022</v>
      </c>
      <c r="L2" s="11">
        <v>2023</v>
      </c>
      <c r="M2" s="11">
        <v>2024</v>
      </c>
      <c r="N2" s="11">
        <v>2025</v>
      </c>
      <c r="O2" s="11">
        <v>2026</v>
      </c>
      <c r="P2" s="11">
        <v>2027</v>
      </c>
      <c r="Q2" s="10" t="s">
        <v>4</v>
      </c>
      <c r="R2" s="11">
        <v>2024</v>
      </c>
      <c r="S2" s="13">
        <v>2025</v>
      </c>
      <c r="T2" s="13">
        <v>2026</v>
      </c>
      <c r="U2" s="13">
        <v>2027</v>
      </c>
      <c r="V2" s="14" t="s">
        <v>5</v>
      </c>
      <c r="W2" s="15">
        <v>2024</v>
      </c>
      <c r="X2" s="15">
        <v>2025</v>
      </c>
      <c r="Y2" s="15">
        <v>2026</v>
      </c>
      <c r="Z2" s="15">
        <v>2027</v>
      </c>
      <c r="AA2" s="16" t="s">
        <v>6</v>
      </c>
      <c r="AB2" s="16" t="s">
        <v>7</v>
      </c>
      <c r="AC2" s="16" t="s">
        <v>8</v>
      </c>
      <c r="AD2" s="131"/>
      <c r="AE2" s="7"/>
      <c r="AF2" s="7"/>
    </row>
    <row r="3" spans="1:32" ht="15.75" customHeight="1" x14ac:dyDescent="0.25">
      <c r="A3" s="17"/>
      <c r="B3" s="18" t="s">
        <v>9</v>
      </c>
      <c r="C3" s="19"/>
      <c r="D3" s="19"/>
      <c r="E3" s="19"/>
      <c r="F3" s="20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21"/>
      <c r="T3" s="21"/>
      <c r="U3" s="21"/>
      <c r="V3" s="19"/>
      <c r="W3" s="19"/>
      <c r="X3" s="19"/>
      <c r="Y3" s="19"/>
      <c r="Z3" s="19"/>
      <c r="AA3" s="22"/>
      <c r="AB3" s="22"/>
      <c r="AC3" s="22"/>
      <c r="AD3" s="23"/>
      <c r="AE3" s="7"/>
      <c r="AF3" s="7"/>
    </row>
    <row r="4" spans="1:32" ht="15.75" customHeight="1" x14ac:dyDescent="0.25">
      <c r="A4" s="24">
        <v>1</v>
      </c>
      <c r="B4" s="25" t="s">
        <v>10</v>
      </c>
      <c r="C4" s="26">
        <f t="shared" ref="C4:C8" si="0">SUM(D4:I4)</f>
        <v>4261731.4101599995</v>
      </c>
      <c r="D4" s="26">
        <v>0</v>
      </c>
      <c r="E4" s="26">
        <f>29390.98+10038.52</f>
        <v>39429.5</v>
      </c>
      <c r="F4" s="27">
        <f t="shared" ref="F4:I4" si="1">F14+F16+F17+F18+F19+F20+F21+F23+F24+F25+F26+F27+F28+F29+F31+F32+F33+F34+F35+F37+F38+F39+F40+F42+F43+F44+F45+F46</f>
        <v>65000</v>
      </c>
      <c r="G4" s="26">
        <f t="shared" si="1"/>
        <v>853736.65331199998</v>
      </c>
      <c r="H4" s="26">
        <f t="shared" si="1"/>
        <v>1576729.8208679999</v>
      </c>
      <c r="I4" s="26">
        <f t="shared" si="1"/>
        <v>1726835.4359799996</v>
      </c>
      <c r="J4" s="26">
        <f t="shared" ref="J4:J8" si="2">SUM(K4:P4)</f>
        <v>773781.88299999991</v>
      </c>
      <c r="K4" s="26">
        <v>0</v>
      </c>
      <c r="L4" s="26">
        <v>0</v>
      </c>
      <c r="M4" s="26">
        <v>5000</v>
      </c>
      <c r="N4" s="26">
        <v>157556.37659999999</v>
      </c>
      <c r="O4" s="26">
        <f>308334.5649-19000</f>
        <v>289334.5649</v>
      </c>
      <c r="P4" s="26">
        <v>321890.94150000002</v>
      </c>
      <c r="Q4" s="26">
        <f t="shared" ref="Q4:Q8" si="3">SUM(R4:U4)</f>
        <v>5753230</v>
      </c>
      <c r="R4" s="26">
        <f>170000+64180</f>
        <v>234180</v>
      </c>
      <c r="S4" s="28">
        <f t="shared" ref="S4:U4" si="4">S14+S16+S17+S18+S19+S20+S21+S23+S24+S25+S26+S27+S28+S29+S31+S32+S33+S34+S35+S37+S38+S39+S40+S42+S43+S44+S45+S46</f>
        <v>1100638</v>
      </c>
      <c r="T4" s="28">
        <f t="shared" si="4"/>
        <v>2161643</v>
      </c>
      <c r="U4" s="28">
        <f t="shared" si="4"/>
        <v>2256769</v>
      </c>
      <c r="V4" s="26">
        <f t="shared" ref="V4:V8" si="5">SUM(W4:Z4)</f>
        <v>89754.599999999991</v>
      </c>
      <c r="W4" s="26">
        <v>37756.199999999997</v>
      </c>
      <c r="X4" s="26">
        <v>25324.2</v>
      </c>
      <c r="Y4" s="26">
        <v>26674.2</v>
      </c>
      <c r="Z4" s="26">
        <v>0</v>
      </c>
      <c r="AA4" s="28">
        <v>1765500</v>
      </c>
      <c r="AB4" s="28">
        <v>275000</v>
      </c>
      <c r="AC4" s="28">
        <v>1221462.6000000001</v>
      </c>
      <c r="AD4" s="29">
        <f t="shared" ref="AD4:AD8" si="6">C4+J4+Q4+V4+AA4+AB4+AC4</f>
        <v>14140460.493159998</v>
      </c>
      <c r="AE4" s="30"/>
      <c r="AF4" s="30"/>
    </row>
    <row r="5" spans="1:32" ht="15.75" customHeight="1" x14ac:dyDescent="0.25">
      <c r="A5" s="24">
        <v>2</v>
      </c>
      <c r="B5" s="25" t="s">
        <v>11</v>
      </c>
      <c r="C5" s="26">
        <f t="shared" si="0"/>
        <v>1371505.533938945</v>
      </c>
      <c r="D5" s="26">
        <v>504</v>
      </c>
      <c r="E5" s="26">
        <v>54843.82</v>
      </c>
      <c r="F5" s="27">
        <v>15000</v>
      </c>
      <c r="G5" s="26">
        <v>276769.247378945</v>
      </c>
      <c r="H5" s="26">
        <v>414958.02012</v>
      </c>
      <c r="I5" s="26">
        <v>609430.44644000009</v>
      </c>
      <c r="J5" s="26">
        <f t="shared" si="2"/>
        <v>52218.116999999998</v>
      </c>
      <c r="K5" s="26">
        <v>0</v>
      </c>
      <c r="L5" s="26">
        <v>0</v>
      </c>
      <c r="M5" s="26">
        <v>15000</v>
      </c>
      <c r="N5" s="26">
        <v>10443.6234</v>
      </c>
      <c r="O5" s="26">
        <v>10665.435099999999</v>
      </c>
      <c r="P5" s="26">
        <v>16109.058499999999</v>
      </c>
      <c r="Q5" s="26">
        <f t="shared" si="3"/>
        <v>1423652</v>
      </c>
      <c r="R5" s="26">
        <v>193820</v>
      </c>
      <c r="S5" s="31">
        <v>245967</v>
      </c>
      <c r="T5" s="31">
        <v>368949</v>
      </c>
      <c r="U5" s="28">
        <v>614916</v>
      </c>
      <c r="V5" s="26">
        <f t="shared" si="5"/>
        <v>11452.8</v>
      </c>
      <c r="W5" s="26">
        <v>3817.6</v>
      </c>
      <c r="X5" s="26">
        <v>3817.6</v>
      </c>
      <c r="Y5" s="26">
        <v>3817.6</v>
      </c>
      <c r="Z5" s="26">
        <v>0</v>
      </c>
      <c r="AA5" s="28">
        <v>0</v>
      </c>
      <c r="AB5" s="28">
        <v>0</v>
      </c>
      <c r="AC5" s="28">
        <v>11452.8</v>
      </c>
      <c r="AD5" s="29">
        <f t="shared" si="6"/>
        <v>2870281.2509389445</v>
      </c>
      <c r="AE5" s="7"/>
      <c r="AF5" s="7"/>
    </row>
    <row r="6" spans="1:32" ht="15.75" customHeight="1" x14ac:dyDescent="0.25">
      <c r="A6" s="24">
        <v>3</v>
      </c>
      <c r="B6" s="32" t="s">
        <v>12</v>
      </c>
      <c r="C6" s="26">
        <f t="shared" si="0"/>
        <v>1824614.5309000001</v>
      </c>
      <c r="D6" s="26">
        <v>33927</v>
      </c>
      <c r="E6" s="26">
        <v>372323.67999999993</v>
      </c>
      <c r="F6" s="27">
        <v>285428.55</v>
      </c>
      <c r="G6" s="26">
        <v>388440</v>
      </c>
      <c r="H6" s="26">
        <v>372247.65045000002</v>
      </c>
      <c r="I6" s="26">
        <v>372247.65045000002</v>
      </c>
      <c r="J6" s="26">
        <f t="shared" si="2"/>
        <v>174000</v>
      </c>
      <c r="K6" s="26">
        <v>0</v>
      </c>
      <c r="L6" s="26">
        <v>7500</v>
      </c>
      <c r="M6" s="26">
        <f t="shared" ref="M6:N6" si="7">21000+16500</f>
        <v>37500</v>
      </c>
      <c r="N6" s="26">
        <f t="shared" si="7"/>
        <v>37500</v>
      </c>
      <c r="O6" s="26">
        <v>45750</v>
      </c>
      <c r="P6" s="26">
        <v>45750</v>
      </c>
      <c r="Q6" s="26">
        <f t="shared" si="3"/>
        <v>2090007</v>
      </c>
      <c r="R6" s="26">
        <v>0</v>
      </c>
      <c r="S6" s="28">
        <v>418001</v>
      </c>
      <c r="T6" s="28">
        <v>836003</v>
      </c>
      <c r="U6" s="28">
        <v>836003</v>
      </c>
      <c r="V6" s="26">
        <f t="shared" si="5"/>
        <v>48630.600000000006</v>
      </c>
      <c r="W6" s="26">
        <v>18910.2</v>
      </c>
      <c r="X6" s="26">
        <v>14860.2</v>
      </c>
      <c r="Y6" s="26">
        <v>14860.2</v>
      </c>
      <c r="Z6" s="26">
        <v>0</v>
      </c>
      <c r="AA6" s="28">
        <v>0</v>
      </c>
      <c r="AB6" s="28">
        <v>0</v>
      </c>
      <c r="AC6" s="28">
        <v>48630.6</v>
      </c>
      <c r="AD6" s="29">
        <f t="shared" si="6"/>
        <v>4185882.7309000003</v>
      </c>
      <c r="AE6" s="7"/>
      <c r="AF6" s="7"/>
    </row>
    <row r="7" spans="1:32" ht="15.75" customHeight="1" x14ac:dyDescent="0.25">
      <c r="A7" s="24">
        <v>4</v>
      </c>
      <c r="B7" s="25" t="s">
        <v>13</v>
      </c>
      <c r="C7" s="26">
        <f t="shared" si="0"/>
        <v>46111.527499999997</v>
      </c>
      <c r="D7" s="26">
        <v>0</v>
      </c>
      <c r="E7" s="26">
        <v>2329.25</v>
      </c>
      <c r="F7" s="27">
        <v>0</v>
      </c>
      <c r="G7" s="26">
        <v>18603</v>
      </c>
      <c r="H7" s="26">
        <v>9301.5</v>
      </c>
      <c r="I7" s="26">
        <v>15877.7775</v>
      </c>
      <c r="J7" s="26">
        <f t="shared" si="2"/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f t="shared" si="3"/>
        <v>223111</v>
      </c>
      <c r="R7" s="26">
        <v>62000</v>
      </c>
      <c r="S7" s="31">
        <v>64444</v>
      </c>
      <c r="T7" s="28">
        <v>32222</v>
      </c>
      <c r="U7" s="28">
        <v>64445</v>
      </c>
      <c r="V7" s="26">
        <f t="shared" si="5"/>
        <v>0</v>
      </c>
      <c r="W7" s="26">
        <v>0</v>
      </c>
      <c r="X7" s="26">
        <v>0</v>
      </c>
      <c r="Y7" s="26">
        <v>0</v>
      </c>
      <c r="Z7" s="26">
        <v>0</v>
      </c>
      <c r="AA7" s="28">
        <v>0</v>
      </c>
      <c r="AB7" s="28">
        <v>0</v>
      </c>
      <c r="AC7" s="28">
        <v>0</v>
      </c>
      <c r="AD7" s="29">
        <f t="shared" si="6"/>
        <v>269222.52749999997</v>
      </c>
      <c r="AE7" s="7"/>
      <c r="AF7" s="7"/>
    </row>
    <row r="8" spans="1:32" ht="15.75" customHeight="1" x14ac:dyDescent="0.25">
      <c r="A8" s="24">
        <v>5</v>
      </c>
      <c r="B8" s="25" t="s">
        <v>14</v>
      </c>
      <c r="C8" s="26">
        <f t="shared" si="0"/>
        <v>0</v>
      </c>
      <c r="D8" s="26">
        <v>0</v>
      </c>
      <c r="E8" s="26">
        <v>0</v>
      </c>
      <c r="F8" s="27">
        <v>0</v>
      </c>
      <c r="G8" s="26">
        <v>0</v>
      </c>
      <c r="H8" s="26">
        <v>0</v>
      </c>
      <c r="I8" s="26">
        <v>0</v>
      </c>
      <c r="J8" s="26">
        <f t="shared" si="2"/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f t="shared" si="3"/>
        <v>1000000</v>
      </c>
      <c r="R8" s="26">
        <v>0</v>
      </c>
      <c r="S8" s="28">
        <v>0</v>
      </c>
      <c r="T8" s="28">
        <v>100000</v>
      </c>
      <c r="U8" s="28">
        <v>900000</v>
      </c>
      <c r="V8" s="26">
        <f t="shared" si="5"/>
        <v>0</v>
      </c>
      <c r="W8" s="26">
        <v>0</v>
      </c>
      <c r="X8" s="26">
        <v>0</v>
      </c>
      <c r="Y8" s="26">
        <v>0</v>
      </c>
      <c r="Z8" s="26">
        <v>0</v>
      </c>
      <c r="AA8" s="28">
        <v>0</v>
      </c>
      <c r="AB8" s="28">
        <v>0</v>
      </c>
      <c r="AC8" s="28">
        <v>0</v>
      </c>
      <c r="AD8" s="29">
        <f t="shared" si="6"/>
        <v>1000000</v>
      </c>
      <c r="AE8" s="7"/>
      <c r="AF8" s="7"/>
    </row>
    <row r="9" spans="1:32" ht="15.75" customHeight="1" x14ac:dyDescent="0.25">
      <c r="A9" s="33"/>
      <c r="B9" s="34" t="s">
        <v>15</v>
      </c>
      <c r="C9" s="35">
        <f t="shared" ref="C9:AD9" si="8">SUM(C4:C8)</f>
        <v>7503963.0024989452</v>
      </c>
      <c r="D9" s="35">
        <f t="shared" si="8"/>
        <v>34431</v>
      </c>
      <c r="E9" s="35">
        <f t="shared" si="8"/>
        <v>468926.24999999994</v>
      </c>
      <c r="F9" s="36">
        <f t="shared" si="8"/>
        <v>365428.55</v>
      </c>
      <c r="G9" s="35">
        <f t="shared" si="8"/>
        <v>1537548.9006909449</v>
      </c>
      <c r="H9" s="35">
        <f t="shared" si="8"/>
        <v>2373236.991438</v>
      </c>
      <c r="I9" s="35">
        <f t="shared" si="8"/>
        <v>2724391.3103699996</v>
      </c>
      <c r="J9" s="35">
        <f t="shared" si="8"/>
        <v>999999.99999999988</v>
      </c>
      <c r="K9" s="35">
        <f t="shared" si="8"/>
        <v>0</v>
      </c>
      <c r="L9" s="35">
        <f t="shared" si="8"/>
        <v>7500</v>
      </c>
      <c r="M9" s="35">
        <f t="shared" si="8"/>
        <v>57500</v>
      </c>
      <c r="N9" s="35">
        <f t="shared" si="8"/>
        <v>205500</v>
      </c>
      <c r="O9" s="35">
        <f t="shared" si="8"/>
        <v>345750</v>
      </c>
      <c r="P9" s="35">
        <f t="shared" si="8"/>
        <v>383750</v>
      </c>
      <c r="Q9" s="35">
        <f t="shared" si="8"/>
        <v>10490000</v>
      </c>
      <c r="R9" s="35">
        <f t="shared" si="8"/>
        <v>490000</v>
      </c>
      <c r="S9" s="126">
        <f t="shared" si="8"/>
        <v>1829050</v>
      </c>
      <c r="T9" s="126">
        <f t="shared" si="8"/>
        <v>3498817</v>
      </c>
      <c r="U9" s="126">
        <f t="shared" si="8"/>
        <v>4672133</v>
      </c>
      <c r="V9" s="35">
        <f t="shared" si="8"/>
        <v>149838</v>
      </c>
      <c r="W9" s="35">
        <f t="shared" si="8"/>
        <v>60484</v>
      </c>
      <c r="X9" s="35">
        <f t="shared" si="8"/>
        <v>44002</v>
      </c>
      <c r="Y9" s="35">
        <f t="shared" si="8"/>
        <v>45352</v>
      </c>
      <c r="Z9" s="35">
        <f t="shared" si="8"/>
        <v>0</v>
      </c>
      <c r="AA9" s="35">
        <f t="shared" si="8"/>
        <v>1765500</v>
      </c>
      <c r="AB9" s="35">
        <f t="shared" si="8"/>
        <v>275000</v>
      </c>
      <c r="AC9" s="35">
        <f t="shared" si="8"/>
        <v>1281546.0000000002</v>
      </c>
      <c r="AD9" s="35">
        <f t="shared" si="8"/>
        <v>22465847.002498943</v>
      </c>
      <c r="AE9" s="7"/>
      <c r="AF9" s="7"/>
    </row>
    <row r="10" spans="1:32" ht="15.75" customHeight="1" x14ac:dyDescent="0.25">
      <c r="A10" s="37"/>
      <c r="B10" s="38" t="s">
        <v>16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0"/>
      <c r="T10" s="40"/>
      <c r="U10" s="40"/>
      <c r="V10" s="39"/>
      <c r="W10" s="39"/>
      <c r="X10" s="39"/>
      <c r="Y10" s="39"/>
      <c r="Z10" s="39"/>
      <c r="AA10" s="41"/>
      <c r="AB10" s="41"/>
      <c r="AC10" s="41"/>
      <c r="AD10" s="42"/>
      <c r="AE10" s="7"/>
      <c r="AF10" s="7"/>
    </row>
    <row r="11" spans="1:32" ht="15.75" customHeight="1" x14ac:dyDescent="0.25">
      <c r="A11" s="43"/>
      <c r="B11" s="2"/>
      <c r="C11" s="44"/>
      <c r="D11" s="45"/>
      <c r="E11" s="45"/>
      <c r="F11" s="45"/>
      <c r="G11" s="45">
        <f>G5+N5+S5</f>
        <v>533179.87077894504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6"/>
      <c r="T11" s="46"/>
      <c r="U11" s="46"/>
      <c r="V11" s="45"/>
      <c r="W11" s="47"/>
      <c r="X11" s="47"/>
      <c r="Y11" s="47"/>
      <c r="Z11" s="45"/>
      <c r="AA11" s="46"/>
      <c r="AB11" s="46"/>
      <c r="AC11" s="46"/>
      <c r="AD11" s="7"/>
      <c r="AE11" s="7"/>
      <c r="AF11" s="7"/>
    </row>
    <row r="12" spans="1:32" ht="15.75" customHeight="1" x14ac:dyDescent="0.25">
      <c r="A12" s="48"/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0"/>
      <c r="W12" s="50"/>
      <c r="X12" s="50"/>
      <c r="Y12" s="50"/>
      <c r="Z12" s="50"/>
      <c r="AA12" s="51"/>
      <c r="AB12" s="51"/>
      <c r="AC12" s="51"/>
      <c r="AD12" s="3"/>
      <c r="AE12" s="7"/>
      <c r="AF12" s="7"/>
    </row>
    <row r="13" spans="1:32" ht="15.75" customHeight="1" x14ac:dyDescent="0.25">
      <c r="A13" s="52" t="s">
        <v>17</v>
      </c>
      <c r="B13" s="53"/>
      <c r="C13" s="54"/>
      <c r="D13" s="54"/>
      <c r="E13" s="54"/>
      <c r="F13" s="55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6"/>
      <c r="T13" s="56"/>
      <c r="U13" s="56"/>
      <c r="V13" s="54"/>
      <c r="W13" s="54"/>
      <c r="X13" s="54"/>
      <c r="Y13" s="54"/>
      <c r="Z13" s="54"/>
      <c r="AA13" s="56"/>
      <c r="AB13" s="56"/>
      <c r="AC13" s="56"/>
      <c r="AD13" s="57"/>
      <c r="AE13" s="7"/>
      <c r="AF13" s="7"/>
    </row>
    <row r="14" spans="1:32" ht="15.75" customHeight="1" x14ac:dyDescent="0.25">
      <c r="A14" s="58">
        <v>1</v>
      </c>
      <c r="B14" s="59" t="s">
        <v>18</v>
      </c>
      <c r="C14" s="60">
        <f>SUM(D14:I14)</f>
        <v>153400</v>
      </c>
      <c r="D14" s="60">
        <v>0</v>
      </c>
      <c r="E14" s="60">
        <v>0</v>
      </c>
      <c r="F14" s="61">
        <v>0</v>
      </c>
      <c r="G14" s="60">
        <v>30680</v>
      </c>
      <c r="H14" s="60">
        <v>57820</v>
      </c>
      <c r="I14" s="60">
        <v>64900</v>
      </c>
      <c r="J14" s="60">
        <f>SUM(K14:P14)</f>
        <v>0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f>SUM(R14:U14)</f>
        <v>378433</v>
      </c>
      <c r="R14" s="60">
        <v>0</v>
      </c>
      <c r="S14" s="62">
        <v>23675</v>
      </c>
      <c r="T14" s="62">
        <v>129816</v>
      </c>
      <c r="U14" s="62">
        <v>224942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28">
        <v>40000</v>
      </c>
      <c r="AB14" s="28">
        <v>30000</v>
      </c>
      <c r="AC14" s="28">
        <v>45000</v>
      </c>
      <c r="AD14" s="63">
        <f>C14+J14+Q14+V14+AA14+AB14+AC14</f>
        <v>646833</v>
      </c>
      <c r="AE14" s="7"/>
      <c r="AF14" s="7"/>
    </row>
    <row r="15" spans="1:32" ht="16.5" customHeight="1" x14ac:dyDescent="0.25">
      <c r="A15" s="64"/>
      <c r="B15" s="65" t="s">
        <v>19</v>
      </c>
      <c r="C15" s="66">
        <f t="shared" ref="C15:AD15" si="9">SUM(C16:C21)</f>
        <v>1107871.6653</v>
      </c>
      <c r="D15" s="66">
        <f t="shared" si="9"/>
        <v>0</v>
      </c>
      <c r="E15" s="66">
        <f t="shared" si="9"/>
        <v>8778.27</v>
      </c>
      <c r="F15" s="67">
        <f t="shared" si="9"/>
        <v>65000</v>
      </c>
      <c r="G15" s="66">
        <f t="shared" si="9"/>
        <v>224230.35078000001</v>
      </c>
      <c r="H15" s="66">
        <f t="shared" si="9"/>
        <v>390182.98486999999</v>
      </c>
      <c r="I15" s="66">
        <f t="shared" si="9"/>
        <v>419680.05964999995</v>
      </c>
      <c r="J15" s="66">
        <f t="shared" si="9"/>
        <v>111132.4</v>
      </c>
      <c r="K15" s="66">
        <f t="shared" si="9"/>
        <v>0</v>
      </c>
      <c r="L15" s="66">
        <f t="shared" si="9"/>
        <v>0</v>
      </c>
      <c r="M15" s="66">
        <f t="shared" si="9"/>
        <v>0</v>
      </c>
      <c r="N15" s="66">
        <f t="shared" si="9"/>
        <v>22226.48</v>
      </c>
      <c r="O15" s="66">
        <f t="shared" si="9"/>
        <v>43339.72</v>
      </c>
      <c r="P15" s="66">
        <f t="shared" si="9"/>
        <v>45566.2</v>
      </c>
      <c r="Q15" s="66">
        <f t="shared" si="9"/>
        <v>1191688</v>
      </c>
      <c r="R15" s="66">
        <f t="shared" si="9"/>
        <v>0</v>
      </c>
      <c r="S15" s="68">
        <f t="shared" si="9"/>
        <v>249190</v>
      </c>
      <c r="T15" s="68">
        <f t="shared" si="9"/>
        <v>471249</v>
      </c>
      <c r="U15" s="68">
        <f t="shared" si="9"/>
        <v>471249</v>
      </c>
      <c r="V15" s="66">
        <f t="shared" si="9"/>
        <v>12173.4</v>
      </c>
      <c r="W15" s="66">
        <f t="shared" si="9"/>
        <v>4057.8</v>
      </c>
      <c r="X15" s="66">
        <f t="shared" si="9"/>
        <v>4057.8</v>
      </c>
      <c r="Y15" s="66">
        <f t="shared" si="9"/>
        <v>4057.8</v>
      </c>
      <c r="Z15" s="66">
        <f t="shared" si="9"/>
        <v>0</v>
      </c>
      <c r="AA15" s="66">
        <f t="shared" si="9"/>
        <v>900000</v>
      </c>
      <c r="AB15" s="66">
        <f t="shared" si="9"/>
        <v>60000</v>
      </c>
      <c r="AC15" s="66">
        <f t="shared" si="9"/>
        <v>257826.6</v>
      </c>
      <c r="AD15" s="66">
        <f t="shared" si="9"/>
        <v>3640692.0652999999</v>
      </c>
      <c r="AE15" s="30"/>
      <c r="AF15" s="30"/>
    </row>
    <row r="16" spans="1:32" ht="15.75" customHeight="1" x14ac:dyDescent="0.25">
      <c r="A16" s="58">
        <v>2</v>
      </c>
      <c r="B16" s="59" t="s">
        <v>20</v>
      </c>
      <c r="C16" s="60">
        <f t="shared" ref="C16:C21" si="10">SUM(D16:I16)</f>
        <v>123664</v>
      </c>
      <c r="D16" s="60">
        <v>0</v>
      </c>
      <c r="E16" s="60">
        <v>0</v>
      </c>
      <c r="F16" s="61">
        <v>0</v>
      </c>
      <c r="G16" s="60">
        <v>24732.799999999999</v>
      </c>
      <c r="H16" s="60">
        <v>48014.2</v>
      </c>
      <c r="I16" s="60">
        <v>50917</v>
      </c>
      <c r="J16" s="60">
        <f t="shared" ref="J16:J21" si="11">SUM(K16:P16)</f>
        <v>13075</v>
      </c>
      <c r="K16" s="60">
        <v>0</v>
      </c>
      <c r="L16" s="60">
        <v>0</v>
      </c>
      <c r="M16" s="60">
        <v>0</v>
      </c>
      <c r="N16" s="60">
        <v>2615</v>
      </c>
      <c r="O16" s="60">
        <v>4922.5</v>
      </c>
      <c r="P16" s="60">
        <v>5537.5</v>
      </c>
      <c r="Q16" s="60">
        <f t="shared" ref="Q16:Q21" si="12">SUM(R16:U16)</f>
        <v>142841</v>
      </c>
      <c r="R16" s="60">
        <v>0</v>
      </c>
      <c r="S16" s="62">
        <v>30377</v>
      </c>
      <c r="T16" s="62">
        <v>56232</v>
      </c>
      <c r="U16" s="62">
        <v>56232</v>
      </c>
      <c r="V16" s="60">
        <v>0</v>
      </c>
      <c r="W16" s="60">
        <v>0</v>
      </c>
      <c r="X16" s="60">
        <v>0</v>
      </c>
      <c r="Y16" s="60">
        <v>0</v>
      </c>
      <c r="Z16" s="60">
        <v>0</v>
      </c>
      <c r="AA16" s="28">
        <v>0</v>
      </c>
      <c r="AB16" s="28">
        <v>0</v>
      </c>
      <c r="AC16" s="28">
        <v>45000</v>
      </c>
      <c r="AD16" s="63">
        <f t="shared" ref="AD16:AD21" si="13">C16+J16+Q16+V16+AA16+AB16+AC16</f>
        <v>324580</v>
      </c>
      <c r="AE16" s="7"/>
      <c r="AF16" s="7"/>
    </row>
    <row r="17" spans="1:32" ht="15.75" customHeight="1" x14ac:dyDescent="0.25">
      <c r="A17" s="58">
        <v>3</v>
      </c>
      <c r="B17" s="59" t="s">
        <v>21</v>
      </c>
      <c r="C17" s="60">
        <f t="shared" si="10"/>
        <v>313583.8259</v>
      </c>
      <c r="D17" s="60">
        <v>0</v>
      </c>
      <c r="E17" s="60">
        <v>0</v>
      </c>
      <c r="F17" s="61">
        <v>0</v>
      </c>
      <c r="G17" s="60">
        <v>62716.765180000009</v>
      </c>
      <c r="H17" s="60">
        <v>120169.78577</v>
      </c>
      <c r="I17" s="60">
        <v>130697.27494999999</v>
      </c>
      <c r="J17" s="60">
        <f t="shared" si="11"/>
        <v>0</v>
      </c>
      <c r="K17" s="60">
        <v>0</v>
      </c>
      <c r="L17" s="60">
        <v>0</v>
      </c>
      <c r="M17" s="60">
        <v>0</v>
      </c>
      <c r="N17" s="60">
        <v>0</v>
      </c>
      <c r="O17" s="60">
        <v>0</v>
      </c>
      <c r="P17" s="60">
        <v>0</v>
      </c>
      <c r="Q17" s="60">
        <f t="shared" si="12"/>
        <v>462536</v>
      </c>
      <c r="R17" s="60">
        <v>0</v>
      </c>
      <c r="S17" s="62">
        <v>94316</v>
      </c>
      <c r="T17" s="62">
        <v>184110</v>
      </c>
      <c r="U17" s="62">
        <v>184110</v>
      </c>
      <c r="V17" s="60">
        <v>12173.4</v>
      </c>
      <c r="W17" s="60">
        <v>4057.8</v>
      </c>
      <c r="X17" s="60">
        <v>4057.8</v>
      </c>
      <c r="Y17" s="60">
        <v>4057.8</v>
      </c>
      <c r="Z17" s="60">
        <v>0</v>
      </c>
      <c r="AA17" s="28">
        <v>100000</v>
      </c>
      <c r="AB17" s="28">
        <v>10000</v>
      </c>
      <c r="AC17" s="28">
        <v>32826.6</v>
      </c>
      <c r="AD17" s="63">
        <f t="shared" si="13"/>
        <v>931119.82590000005</v>
      </c>
      <c r="AE17" s="7"/>
      <c r="AF17" s="7"/>
    </row>
    <row r="18" spans="1:32" ht="15.75" customHeight="1" x14ac:dyDescent="0.25">
      <c r="A18" s="58">
        <v>4</v>
      </c>
      <c r="B18" s="59" t="s">
        <v>22</v>
      </c>
      <c r="C18" s="60">
        <f t="shared" si="10"/>
        <v>200146.51139999999</v>
      </c>
      <c r="D18" s="60">
        <v>0</v>
      </c>
      <c r="E18" s="60">
        <v>8778.27</v>
      </c>
      <c r="F18" s="61">
        <v>65000</v>
      </c>
      <c r="G18" s="60">
        <v>42685.32</v>
      </c>
      <c r="H18" s="60">
        <v>39349.3007</v>
      </c>
      <c r="I18" s="60">
        <v>44333.620699999999</v>
      </c>
      <c r="J18" s="60">
        <f t="shared" si="11"/>
        <v>65280</v>
      </c>
      <c r="K18" s="60">
        <v>0</v>
      </c>
      <c r="L18" s="60">
        <v>0</v>
      </c>
      <c r="M18" s="60">
        <v>0</v>
      </c>
      <c r="N18" s="60">
        <v>13056</v>
      </c>
      <c r="O18" s="60">
        <v>25584</v>
      </c>
      <c r="P18" s="60">
        <v>26640</v>
      </c>
      <c r="Q18" s="60">
        <f t="shared" si="12"/>
        <v>182641</v>
      </c>
      <c r="R18" s="60">
        <v>0</v>
      </c>
      <c r="S18" s="62">
        <v>38337</v>
      </c>
      <c r="T18" s="62">
        <v>72152</v>
      </c>
      <c r="U18" s="62">
        <v>72152</v>
      </c>
      <c r="V18" s="60">
        <v>0</v>
      </c>
      <c r="W18" s="60">
        <v>0</v>
      </c>
      <c r="X18" s="60">
        <v>0</v>
      </c>
      <c r="Y18" s="60">
        <v>0</v>
      </c>
      <c r="Z18" s="60">
        <v>0</v>
      </c>
      <c r="AA18" s="28">
        <v>50000</v>
      </c>
      <c r="AB18" s="28">
        <v>0</v>
      </c>
      <c r="AC18" s="28">
        <v>45000</v>
      </c>
      <c r="AD18" s="63">
        <f t="shared" si="13"/>
        <v>543067.51139999996</v>
      </c>
      <c r="AE18" s="7"/>
      <c r="AF18" s="7"/>
    </row>
    <row r="19" spans="1:32" ht="15.75" customHeight="1" x14ac:dyDescent="0.25">
      <c r="A19" s="58">
        <v>5</v>
      </c>
      <c r="B19" s="69" t="s">
        <v>23</v>
      </c>
      <c r="C19" s="60">
        <f t="shared" si="10"/>
        <v>75354.328000000009</v>
      </c>
      <c r="D19" s="60">
        <v>0</v>
      </c>
      <c r="E19" s="60">
        <v>0</v>
      </c>
      <c r="F19" s="61">
        <v>0</v>
      </c>
      <c r="G19" s="60">
        <v>15070.865600000001</v>
      </c>
      <c r="H19" s="60">
        <v>28830.7984</v>
      </c>
      <c r="I19" s="60">
        <v>31452.663999999997</v>
      </c>
      <c r="J19" s="60">
        <f t="shared" si="11"/>
        <v>32777.399999999994</v>
      </c>
      <c r="K19" s="60">
        <v>0</v>
      </c>
      <c r="L19" s="60">
        <v>0</v>
      </c>
      <c r="M19" s="60">
        <v>0</v>
      </c>
      <c r="N19" s="60">
        <v>6555.48</v>
      </c>
      <c r="O19" s="60">
        <v>12833.22</v>
      </c>
      <c r="P19" s="60">
        <v>13388.7</v>
      </c>
      <c r="Q19" s="60">
        <f t="shared" si="12"/>
        <v>138983</v>
      </c>
      <c r="R19" s="60">
        <v>0</v>
      </c>
      <c r="S19" s="62">
        <v>29605</v>
      </c>
      <c r="T19" s="62">
        <v>54689</v>
      </c>
      <c r="U19" s="62">
        <v>54689</v>
      </c>
      <c r="V19" s="60">
        <v>0</v>
      </c>
      <c r="W19" s="60">
        <v>0</v>
      </c>
      <c r="X19" s="60">
        <v>0</v>
      </c>
      <c r="Y19" s="60">
        <v>0</v>
      </c>
      <c r="Z19" s="60">
        <v>0</v>
      </c>
      <c r="AA19" s="28">
        <v>0</v>
      </c>
      <c r="AB19" s="28">
        <v>0</v>
      </c>
      <c r="AC19" s="28">
        <v>45000</v>
      </c>
      <c r="AD19" s="63">
        <f t="shared" si="13"/>
        <v>292114.728</v>
      </c>
      <c r="AE19" s="7"/>
      <c r="AF19" s="7"/>
    </row>
    <row r="20" spans="1:32" ht="15.75" customHeight="1" x14ac:dyDescent="0.25">
      <c r="A20" s="58">
        <v>6</v>
      </c>
      <c r="B20" s="59" t="s">
        <v>24</v>
      </c>
      <c r="C20" s="60">
        <f t="shared" si="10"/>
        <v>224908</v>
      </c>
      <c r="D20" s="60">
        <v>0</v>
      </c>
      <c r="E20" s="60">
        <v>0</v>
      </c>
      <c r="F20" s="61">
        <v>0</v>
      </c>
      <c r="G20" s="60">
        <v>44981.599999999999</v>
      </c>
      <c r="H20" s="70">
        <v>87414.399999999994</v>
      </c>
      <c r="I20" s="71">
        <v>92512</v>
      </c>
      <c r="J20" s="71">
        <f t="shared" si="11"/>
        <v>0</v>
      </c>
      <c r="K20" s="60">
        <v>0</v>
      </c>
      <c r="L20" s="60">
        <v>0</v>
      </c>
      <c r="M20" s="60">
        <v>0</v>
      </c>
      <c r="N20" s="60">
        <v>0</v>
      </c>
      <c r="O20" s="60">
        <v>0</v>
      </c>
      <c r="P20" s="60">
        <v>0</v>
      </c>
      <c r="Q20" s="60">
        <f t="shared" si="12"/>
        <v>169024</v>
      </c>
      <c r="R20" s="60">
        <v>0</v>
      </c>
      <c r="S20" s="72">
        <v>35614</v>
      </c>
      <c r="T20" s="73">
        <v>66705</v>
      </c>
      <c r="U20" s="73">
        <v>66705</v>
      </c>
      <c r="V20" s="60">
        <v>0</v>
      </c>
      <c r="W20" s="60">
        <v>0</v>
      </c>
      <c r="X20" s="60">
        <v>0</v>
      </c>
      <c r="Y20" s="60">
        <v>0</v>
      </c>
      <c r="Z20" s="60">
        <v>0</v>
      </c>
      <c r="AA20" s="28">
        <v>0</v>
      </c>
      <c r="AB20" s="28">
        <v>0</v>
      </c>
      <c r="AC20" s="28">
        <v>45000</v>
      </c>
      <c r="AD20" s="63">
        <f t="shared" si="13"/>
        <v>438932</v>
      </c>
      <c r="AE20" s="7"/>
      <c r="AF20" s="7"/>
    </row>
    <row r="21" spans="1:32" ht="15.75" customHeight="1" x14ac:dyDescent="0.25">
      <c r="A21" s="58">
        <v>7</v>
      </c>
      <c r="B21" s="59" t="s">
        <v>25</v>
      </c>
      <c r="C21" s="60">
        <f t="shared" si="10"/>
        <v>170215</v>
      </c>
      <c r="D21" s="60">
        <v>0</v>
      </c>
      <c r="E21" s="60">
        <v>0</v>
      </c>
      <c r="F21" s="61">
        <v>0</v>
      </c>
      <c r="G21" s="60">
        <v>34043</v>
      </c>
      <c r="H21" s="70">
        <v>66404.5</v>
      </c>
      <c r="I21" s="71">
        <v>69767.5</v>
      </c>
      <c r="J21" s="71">
        <f t="shared" si="11"/>
        <v>0</v>
      </c>
      <c r="K21" s="60">
        <v>0</v>
      </c>
      <c r="L21" s="60">
        <v>0</v>
      </c>
      <c r="M21" s="60">
        <v>0</v>
      </c>
      <c r="N21" s="60">
        <v>0</v>
      </c>
      <c r="O21" s="60">
        <v>0</v>
      </c>
      <c r="P21" s="60">
        <v>0</v>
      </c>
      <c r="Q21" s="60">
        <f t="shared" si="12"/>
        <v>95663</v>
      </c>
      <c r="R21" s="60">
        <v>0</v>
      </c>
      <c r="S21" s="74">
        <v>20941</v>
      </c>
      <c r="T21" s="75">
        <v>37361</v>
      </c>
      <c r="U21" s="75">
        <v>37361</v>
      </c>
      <c r="V21" s="60">
        <v>0</v>
      </c>
      <c r="W21" s="60">
        <v>0</v>
      </c>
      <c r="X21" s="60">
        <v>0</v>
      </c>
      <c r="Y21" s="60">
        <v>0</v>
      </c>
      <c r="Z21" s="60">
        <v>0</v>
      </c>
      <c r="AA21" s="28">
        <v>750000</v>
      </c>
      <c r="AB21" s="28">
        <v>50000</v>
      </c>
      <c r="AC21" s="28">
        <v>45000</v>
      </c>
      <c r="AD21" s="63">
        <f t="shared" si="13"/>
        <v>1110878</v>
      </c>
      <c r="AE21" s="7"/>
      <c r="AF21" s="7"/>
    </row>
    <row r="22" spans="1:32" ht="15.75" customHeight="1" x14ac:dyDescent="0.25">
      <c r="A22" s="76"/>
      <c r="B22" s="77" t="s">
        <v>26</v>
      </c>
      <c r="C22" s="78">
        <f t="shared" ref="C22:AD22" si="14">SUM(C23:C29)</f>
        <v>1074224.8</v>
      </c>
      <c r="D22" s="78">
        <f t="shared" si="14"/>
        <v>0</v>
      </c>
      <c r="E22" s="78">
        <f t="shared" si="14"/>
        <v>0</v>
      </c>
      <c r="F22" s="79">
        <f t="shared" si="14"/>
        <v>0</v>
      </c>
      <c r="G22" s="78">
        <f t="shared" si="14"/>
        <v>214844.96</v>
      </c>
      <c r="H22" s="78">
        <f t="shared" si="14"/>
        <v>412566.94000000006</v>
      </c>
      <c r="I22" s="78">
        <f t="shared" si="14"/>
        <v>446812.9</v>
      </c>
      <c r="J22" s="78">
        <f t="shared" si="14"/>
        <v>243621.25</v>
      </c>
      <c r="K22" s="78">
        <f t="shared" si="14"/>
        <v>0</v>
      </c>
      <c r="L22" s="78">
        <f t="shared" si="14"/>
        <v>0</v>
      </c>
      <c r="M22" s="78">
        <f t="shared" si="14"/>
        <v>0</v>
      </c>
      <c r="N22" s="78">
        <f t="shared" si="14"/>
        <v>48724.25</v>
      </c>
      <c r="O22" s="78">
        <f t="shared" si="14"/>
        <v>95086.375</v>
      </c>
      <c r="P22" s="78">
        <f t="shared" si="14"/>
        <v>99810.625</v>
      </c>
      <c r="Q22" s="78">
        <f t="shared" si="14"/>
        <v>1628392</v>
      </c>
      <c r="R22" s="78">
        <f t="shared" si="14"/>
        <v>0</v>
      </c>
      <c r="S22" s="80">
        <f t="shared" si="14"/>
        <v>338337</v>
      </c>
      <c r="T22" s="80">
        <f t="shared" si="14"/>
        <v>645028</v>
      </c>
      <c r="U22" s="80">
        <f t="shared" si="14"/>
        <v>645027</v>
      </c>
      <c r="V22" s="78">
        <f t="shared" si="14"/>
        <v>0</v>
      </c>
      <c r="W22" s="78">
        <f t="shared" si="14"/>
        <v>0</v>
      </c>
      <c r="X22" s="78">
        <f t="shared" si="14"/>
        <v>0</v>
      </c>
      <c r="Y22" s="78">
        <f t="shared" si="14"/>
        <v>0</v>
      </c>
      <c r="Z22" s="78">
        <f t="shared" si="14"/>
        <v>0</v>
      </c>
      <c r="AA22" s="78">
        <f t="shared" si="14"/>
        <v>427500</v>
      </c>
      <c r="AB22" s="78">
        <f t="shared" si="14"/>
        <v>50000</v>
      </c>
      <c r="AC22" s="78">
        <f t="shared" si="14"/>
        <v>315000</v>
      </c>
      <c r="AD22" s="78">
        <f t="shared" si="14"/>
        <v>3738738.05</v>
      </c>
      <c r="AE22" s="30"/>
      <c r="AF22" s="30"/>
    </row>
    <row r="23" spans="1:32" ht="15.75" customHeight="1" x14ac:dyDescent="0.25">
      <c r="A23" s="58">
        <v>8</v>
      </c>
      <c r="B23" s="59" t="s">
        <v>27</v>
      </c>
      <c r="C23" s="60">
        <f t="shared" ref="C23:C29" si="15">SUM(D23:I23)</f>
        <v>162344.4</v>
      </c>
      <c r="D23" s="60">
        <v>0</v>
      </c>
      <c r="E23" s="60">
        <v>0</v>
      </c>
      <c r="F23" s="61">
        <v>0</v>
      </c>
      <c r="G23" s="60">
        <v>32468.880000000001</v>
      </c>
      <c r="H23" s="60">
        <v>62863.32</v>
      </c>
      <c r="I23" s="60">
        <v>67012.2</v>
      </c>
      <c r="J23" s="60">
        <f t="shared" ref="J23:J29" si="16">SUM(K23:P23)</f>
        <v>39395</v>
      </c>
      <c r="K23" s="60">
        <v>0</v>
      </c>
      <c r="L23" s="60">
        <v>0</v>
      </c>
      <c r="M23" s="60">
        <v>0</v>
      </c>
      <c r="N23" s="60">
        <v>7879</v>
      </c>
      <c r="O23" s="60">
        <v>15318.5</v>
      </c>
      <c r="P23" s="60">
        <v>16197.5</v>
      </c>
      <c r="Q23" s="60">
        <f t="shared" ref="Q23:Q29" si="17">SUM(R23:U23)</f>
        <v>186747</v>
      </c>
      <c r="R23" s="60">
        <v>0</v>
      </c>
      <c r="S23" s="62">
        <v>39157</v>
      </c>
      <c r="T23" s="62">
        <v>73795</v>
      </c>
      <c r="U23" s="62">
        <v>73795</v>
      </c>
      <c r="V23" s="60">
        <v>0</v>
      </c>
      <c r="W23" s="60">
        <v>0</v>
      </c>
      <c r="X23" s="60">
        <v>0</v>
      </c>
      <c r="Y23" s="60">
        <v>0</v>
      </c>
      <c r="Z23" s="60">
        <v>0</v>
      </c>
      <c r="AA23" s="28">
        <v>100000</v>
      </c>
      <c r="AB23" s="28">
        <v>20000</v>
      </c>
      <c r="AC23" s="28">
        <v>45000</v>
      </c>
      <c r="AD23" s="63">
        <f t="shared" ref="AD23:AD29" si="18">C23+J23+Q23+V23+AA23+AB23+AC23</f>
        <v>553486.4</v>
      </c>
      <c r="AE23" s="7"/>
      <c r="AF23" s="7"/>
    </row>
    <row r="24" spans="1:32" ht="15.75" customHeight="1" x14ac:dyDescent="0.25">
      <c r="A24" s="58">
        <v>9</v>
      </c>
      <c r="B24" s="59" t="s">
        <v>28</v>
      </c>
      <c r="C24" s="60">
        <f t="shared" si="15"/>
        <v>88028</v>
      </c>
      <c r="D24" s="60">
        <v>0</v>
      </c>
      <c r="E24" s="60">
        <v>0</v>
      </c>
      <c r="F24" s="61">
        <v>0</v>
      </c>
      <c r="G24" s="60">
        <v>17605.599999999999</v>
      </c>
      <c r="H24" s="60">
        <v>34078.400000000001</v>
      </c>
      <c r="I24" s="60">
        <v>36344</v>
      </c>
      <c r="J24" s="60">
        <f t="shared" si="16"/>
        <v>17400</v>
      </c>
      <c r="K24" s="60">
        <v>0</v>
      </c>
      <c r="L24" s="60">
        <v>0</v>
      </c>
      <c r="M24" s="60">
        <v>0</v>
      </c>
      <c r="N24" s="60">
        <v>3480</v>
      </c>
      <c r="O24" s="60">
        <v>6720</v>
      </c>
      <c r="P24" s="60">
        <v>7200</v>
      </c>
      <c r="Q24" s="60">
        <f t="shared" si="17"/>
        <v>113704</v>
      </c>
      <c r="R24" s="60">
        <v>0</v>
      </c>
      <c r="S24" s="62">
        <v>24550</v>
      </c>
      <c r="T24" s="62">
        <v>44577</v>
      </c>
      <c r="U24" s="62">
        <v>44577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28">
        <v>20000</v>
      </c>
      <c r="AB24" s="28">
        <v>0</v>
      </c>
      <c r="AC24" s="28">
        <v>45000</v>
      </c>
      <c r="AD24" s="63">
        <f t="shared" si="18"/>
        <v>284132</v>
      </c>
      <c r="AE24" s="7"/>
      <c r="AF24" s="7"/>
    </row>
    <row r="25" spans="1:32" ht="15.75" customHeight="1" x14ac:dyDescent="0.25">
      <c r="A25" s="58">
        <v>10</v>
      </c>
      <c r="B25" s="59" t="s">
        <v>29</v>
      </c>
      <c r="C25" s="60">
        <f t="shared" si="15"/>
        <v>136266.4</v>
      </c>
      <c r="D25" s="60">
        <v>0</v>
      </c>
      <c r="E25" s="60">
        <v>0</v>
      </c>
      <c r="F25" s="61">
        <v>0</v>
      </c>
      <c r="G25" s="60">
        <v>27253.279999999999</v>
      </c>
      <c r="H25" s="60">
        <v>52856.92</v>
      </c>
      <c r="I25" s="60">
        <v>56156.2</v>
      </c>
      <c r="J25" s="60">
        <f t="shared" si="16"/>
        <v>18495</v>
      </c>
      <c r="K25" s="60">
        <v>0</v>
      </c>
      <c r="L25" s="60">
        <v>0</v>
      </c>
      <c r="M25" s="60">
        <v>0</v>
      </c>
      <c r="N25" s="60">
        <v>3699</v>
      </c>
      <c r="O25" s="60">
        <v>7048.5</v>
      </c>
      <c r="P25" s="60">
        <v>7747.5</v>
      </c>
      <c r="Q25" s="60">
        <f t="shared" si="17"/>
        <v>160113</v>
      </c>
      <c r="R25" s="60">
        <v>0</v>
      </c>
      <c r="S25" s="62">
        <v>33831</v>
      </c>
      <c r="T25" s="62">
        <v>63141</v>
      </c>
      <c r="U25" s="62">
        <v>63141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28">
        <v>50000</v>
      </c>
      <c r="AB25" s="28">
        <v>0</v>
      </c>
      <c r="AC25" s="28">
        <v>45000</v>
      </c>
      <c r="AD25" s="63">
        <f t="shared" si="18"/>
        <v>409874.4</v>
      </c>
      <c r="AE25" s="7"/>
      <c r="AF25" s="7"/>
    </row>
    <row r="26" spans="1:32" ht="15.75" customHeight="1" x14ac:dyDescent="0.25">
      <c r="A26" s="58">
        <v>11</v>
      </c>
      <c r="B26" s="59" t="s">
        <v>30</v>
      </c>
      <c r="C26" s="60">
        <f t="shared" si="15"/>
        <v>231840.5</v>
      </c>
      <c r="D26" s="60">
        <v>0</v>
      </c>
      <c r="E26" s="60">
        <v>0</v>
      </c>
      <c r="F26" s="61">
        <v>0</v>
      </c>
      <c r="G26" s="60">
        <v>46368.1</v>
      </c>
      <c r="H26" s="60">
        <v>88284.65</v>
      </c>
      <c r="I26" s="60">
        <v>97187.75</v>
      </c>
      <c r="J26" s="60">
        <f t="shared" si="16"/>
        <v>94431.25</v>
      </c>
      <c r="K26" s="60">
        <v>0</v>
      </c>
      <c r="L26" s="60">
        <v>0</v>
      </c>
      <c r="M26" s="60">
        <v>0</v>
      </c>
      <c r="N26" s="60">
        <v>18886.25</v>
      </c>
      <c r="O26" s="60">
        <v>36829.375</v>
      </c>
      <c r="P26" s="60">
        <v>38715.625</v>
      </c>
      <c r="Q26" s="60">
        <f t="shared" si="17"/>
        <v>482402</v>
      </c>
      <c r="R26" s="60">
        <v>0</v>
      </c>
      <c r="S26" s="62">
        <v>98289</v>
      </c>
      <c r="T26" s="62">
        <v>192057</v>
      </c>
      <c r="U26" s="62">
        <v>192056</v>
      </c>
      <c r="V26" s="60">
        <v>0</v>
      </c>
      <c r="W26" s="60">
        <v>0</v>
      </c>
      <c r="X26" s="60">
        <v>0</v>
      </c>
      <c r="Y26" s="60">
        <v>0</v>
      </c>
      <c r="Z26" s="60">
        <v>0</v>
      </c>
      <c r="AA26" s="28">
        <v>22500</v>
      </c>
      <c r="AB26" s="28">
        <v>15000</v>
      </c>
      <c r="AC26" s="28">
        <v>45000</v>
      </c>
      <c r="AD26" s="63">
        <f t="shared" si="18"/>
        <v>891173.75</v>
      </c>
      <c r="AE26" s="7"/>
      <c r="AF26" s="7"/>
    </row>
    <row r="27" spans="1:32" ht="15.75" customHeight="1" x14ac:dyDescent="0.25">
      <c r="A27" s="58">
        <v>12</v>
      </c>
      <c r="B27" s="59" t="s">
        <v>31</v>
      </c>
      <c r="C27" s="60">
        <f t="shared" si="15"/>
        <v>282462.5</v>
      </c>
      <c r="D27" s="60">
        <v>0</v>
      </c>
      <c r="E27" s="60">
        <v>0</v>
      </c>
      <c r="F27" s="61">
        <v>0</v>
      </c>
      <c r="G27" s="60">
        <v>56492.5</v>
      </c>
      <c r="H27" s="60">
        <v>108338.75</v>
      </c>
      <c r="I27" s="60">
        <v>117631.25</v>
      </c>
      <c r="J27" s="60">
        <f t="shared" si="16"/>
        <v>0</v>
      </c>
      <c r="K27" s="60">
        <v>0</v>
      </c>
      <c r="L27" s="60">
        <v>0</v>
      </c>
      <c r="M27" s="60">
        <v>0</v>
      </c>
      <c r="N27" s="60">
        <v>0</v>
      </c>
      <c r="O27" s="60">
        <v>0</v>
      </c>
      <c r="P27" s="60">
        <v>0</v>
      </c>
      <c r="Q27" s="60">
        <f t="shared" si="17"/>
        <v>388442</v>
      </c>
      <c r="R27" s="60">
        <v>0</v>
      </c>
      <c r="S27" s="62">
        <v>79496</v>
      </c>
      <c r="T27" s="62">
        <v>154473</v>
      </c>
      <c r="U27" s="62">
        <v>154473</v>
      </c>
      <c r="V27" s="60">
        <v>0</v>
      </c>
      <c r="W27" s="60">
        <v>0</v>
      </c>
      <c r="X27" s="60">
        <v>0</v>
      </c>
      <c r="Y27" s="60">
        <v>0</v>
      </c>
      <c r="Z27" s="60">
        <v>0</v>
      </c>
      <c r="AA27" s="28">
        <v>175000</v>
      </c>
      <c r="AB27" s="28">
        <v>5000</v>
      </c>
      <c r="AC27" s="28">
        <v>45000</v>
      </c>
      <c r="AD27" s="63">
        <f t="shared" si="18"/>
        <v>895904.5</v>
      </c>
      <c r="AE27" s="7"/>
      <c r="AF27" s="7"/>
    </row>
    <row r="28" spans="1:32" ht="15.75" customHeight="1" x14ac:dyDescent="0.25">
      <c r="A28" s="58">
        <v>13</v>
      </c>
      <c r="B28" s="59" t="s">
        <v>32</v>
      </c>
      <c r="C28" s="60">
        <f t="shared" si="15"/>
        <v>89208</v>
      </c>
      <c r="D28" s="60">
        <v>0</v>
      </c>
      <c r="E28" s="60">
        <v>0</v>
      </c>
      <c r="F28" s="61">
        <v>0</v>
      </c>
      <c r="G28" s="60">
        <v>17841.599999999999</v>
      </c>
      <c r="H28" s="60">
        <v>33842.400000000001</v>
      </c>
      <c r="I28" s="60">
        <v>37524</v>
      </c>
      <c r="J28" s="60">
        <f t="shared" si="16"/>
        <v>73900</v>
      </c>
      <c r="K28" s="60">
        <v>0</v>
      </c>
      <c r="L28" s="60">
        <v>0</v>
      </c>
      <c r="M28" s="60">
        <v>0</v>
      </c>
      <c r="N28" s="60">
        <v>14780</v>
      </c>
      <c r="O28" s="60">
        <v>29170</v>
      </c>
      <c r="P28" s="60">
        <v>29950</v>
      </c>
      <c r="Q28" s="60">
        <f t="shared" si="17"/>
        <v>171468</v>
      </c>
      <c r="R28" s="60">
        <v>0</v>
      </c>
      <c r="S28" s="62">
        <v>36102</v>
      </c>
      <c r="T28" s="62">
        <v>67683</v>
      </c>
      <c r="U28" s="62">
        <v>67683</v>
      </c>
      <c r="V28" s="60">
        <v>0</v>
      </c>
      <c r="W28" s="60">
        <v>0</v>
      </c>
      <c r="X28" s="60">
        <v>0</v>
      </c>
      <c r="Y28" s="60">
        <v>0</v>
      </c>
      <c r="Z28" s="60">
        <v>0</v>
      </c>
      <c r="AA28" s="28">
        <v>0</v>
      </c>
      <c r="AB28" s="28">
        <v>0</v>
      </c>
      <c r="AC28" s="28">
        <v>45000</v>
      </c>
      <c r="AD28" s="63">
        <f t="shared" si="18"/>
        <v>379576</v>
      </c>
      <c r="AE28" s="7"/>
      <c r="AF28" s="7"/>
    </row>
    <row r="29" spans="1:32" ht="15.75" customHeight="1" x14ac:dyDescent="0.25">
      <c r="A29" s="58">
        <v>14</v>
      </c>
      <c r="B29" s="59" t="s">
        <v>33</v>
      </c>
      <c r="C29" s="60">
        <f t="shared" si="15"/>
        <v>84075</v>
      </c>
      <c r="D29" s="60">
        <v>0</v>
      </c>
      <c r="E29" s="60">
        <v>0</v>
      </c>
      <c r="F29" s="61">
        <v>0</v>
      </c>
      <c r="G29" s="60">
        <v>16815</v>
      </c>
      <c r="H29" s="60">
        <v>32302.5</v>
      </c>
      <c r="I29" s="60">
        <v>34957.5</v>
      </c>
      <c r="J29" s="60">
        <f t="shared" si="16"/>
        <v>0</v>
      </c>
      <c r="K29" s="60">
        <v>0</v>
      </c>
      <c r="L29" s="60">
        <v>0</v>
      </c>
      <c r="M29" s="60">
        <v>0</v>
      </c>
      <c r="N29" s="60">
        <v>0</v>
      </c>
      <c r="O29" s="60">
        <v>0</v>
      </c>
      <c r="P29" s="60">
        <v>0</v>
      </c>
      <c r="Q29" s="60">
        <f t="shared" si="17"/>
        <v>125516</v>
      </c>
      <c r="R29" s="60">
        <v>0</v>
      </c>
      <c r="S29" s="62">
        <v>26912</v>
      </c>
      <c r="T29" s="62">
        <v>49302</v>
      </c>
      <c r="U29" s="62">
        <v>49302</v>
      </c>
      <c r="V29" s="60">
        <v>0</v>
      </c>
      <c r="W29" s="60">
        <v>0</v>
      </c>
      <c r="X29" s="60">
        <v>0</v>
      </c>
      <c r="Y29" s="60">
        <v>0</v>
      </c>
      <c r="Z29" s="60">
        <v>0</v>
      </c>
      <c r="AA29" s="28">
        <v>60000</v>
      </c>
      <c r="AB29" s="28">
        <v>10000</v>
      </c>
      <c r="AC29" s="28">
        <v>45000</v>
      </c>
      <c r="AD29" s="63">
        <f t="shared" si="18"/>
        <v>324591</v>
      </c>
      <c r="AE29" s="7"/>
      <c r="AF29" s="7"/>
    </row>
    <row r="30" spans="1:32" ht="15.75" customHeight="1" x14ac:dyDescent="0.25">
      <c r="A30" s="81"/>
      <c r="B30" s="82" t="s">
        <v>34</v>
      </c>
      <c r="C30" s="83">
        <f t="shared" ref="C30:AD30" si="19">SUM(C31:C35)</f>
        <v>819913.26940000011</v>
      </c>
      <c r="D30" s="83">
        <f t="shared" si="19"/>
        <v>0</v>
      </c>
      <c r="E30" s="83">
        <f t="shared" si="19"/>
        <v>18095.21</v>
      </c>
      <c r="F30" s="84">
        <f t="shared" si="19"/>
        <v>0</v>
      </c>
      <c r="G30" s="83">
        <f t="shared" si="19"/>
        <v>164634.08144000001</v>
      </c>
      <c r="H30" s="83">
        <f t="shared" si="19"/>
        <v>295773.37436000002</v>
      </c>
      <c r="I30" s="83">
        <f t="shared" si="19"/>
        <v>341410.60360000003</v>
      </c>
      <c r="J30" s="83">
        <f t="shared" si="19"/>
        <v>340806.76</v>
      </c>
      <c r="K30" s="83">
        <f t="shared" si="19"/>
        <v>0</v>
      </c>
      <c r="L30" s="83">
        <f t="shared" si="19"/>
        <v>0</v>
      </c>
      <c r="M30" s="83">
        <f t="shared" si="19"/>
        <v>0</v>
      </c>
      <c r="N30" s="83">
        <f t="shared" si="19"/>
        <v>71961.351999999999</v>
      </c>
      <c r="O30" s="83">
        <f t="shared" si="19"/>
        <v>122442.02799999999</v>
      </c>
      <c r="P30" s="83">
        <f t="shared" si="19"/>
        <v>146403.38</v>
      </c>
      <c r="Q30" s="83">
        <f t="shared" si="19"/>
        <v>1021353</v>
      </c>
      <c r="R30" s="83">
        <f t="shared" si="19"/>
        <v>0</v>
      </c>
      <c r="S30" s="85">
        <f t="shared" si="19"/>
        <v>213317</v>
      </c>
      <c r="T30" s="85">
        <f t="shared" si="19"/>
        <v>404018</v>
      </c>
      <c r="U30" s="85">
        <f t="shared" si="19"/>
        <v>404018</v>
      </c>
      <c r="V30" s="83">
        <f t="shared" si="19"/>
        <v>6384</v>
      </c>
      <c r="W30" s="83">
        <f t="shared" si="19"/>
        <v>6384</v>
      </c>
      <c r="X30" s="83">
        <f t="shared" si="19"/>
        <v>0</v>
      </c>
      <c r="Y30" s="83">
        <f t="shared" si="19"/>
        <v>0</v>
      </c>
      <c r="Z30" s="83">
        <f t="shared" si="19"/>
        <v>0</v>
      </c>
      <c r="AA30" s="83">
        <f t="shared" si="19"/>
        <v>47000</v>
      </c>
      <c r="AB30" s="83">
        <f t="shared" si="19"/>
        <v>55000</v>
      </c>
      <c r="AC30" s="83">
        <f t="shared" si="19"/>
        <v>218616</v>
      </c>
      <c r="AD30" s="83">
        <f t="shared" si="19"/>
        <v>2509073.0293999999</v>
      </c>
      <c r="AE30" s="30"/>
      <c r="AF30" s="30"/>
    </row>
    <row r="31" spans="1:32" ht="15.75" customHeight="1" x14ac:dyDescent="0.25">
      <c r="A31" s="58">
        <v>15</v>
      </c>
      <c r="B31" s="59" t="s">
        <v>35</v>
      </c>
      <c r="C31" s="60">
        <f t="shared" ref="C31:C35" si="20">SUM(D31:I31)</f>
        <v>377258.68940000003</v>
      </c>
      <c r="D31" s="60">
        <v>0</v>
      </c>
      <c r="E31" s="60">
        <v>18095.21</v>
      </c>
      <c r="F31" s="61">
        <v>0</v>
      </c>
      <c r="G31" s="60">
        <v>76103.165439999997</v>
      </c>
      <c r="H31" s="60">
        <v>124827.60036000001</v>
      </c>
      <c r="I31" s="60">
        <v>158232.71359999999</v>
      </c>
      <c r="J31" s="60">
        <f t="shared" ref="J31:J35" si="21">SUM(K31:P31)</f>
        <v>218767.76</v>
      </c>
      <c r="K31" s="60">
        <v>0</v>
      </c>
      <c r="L31" s="60">
        <v>0</v>
      </c>
      <c r="M31" s="60">
        <v>0</v>
      </c>
      <c r="N31" s="60">
        <v>47553.551999999996</v>
      </c>
      <c r="O31" s="60">
        <f>93830.328-19000</f>
        <v>74830.327999999994</v>
      </c>
      <c r="P31" s="60">
        <v>96383.88</v>
      </c>
      <c r="Q31" s="60">
        <f t="shared" ref="Q31:Q35" si="22">SUM(R31:U31)</f>
        <v>445589</v>
      </c>
      <c r="R31" s="60">
        <v>0</v>
      </c>
      <c r="S31" s="62">
        <v>90927</v>
      </c>
      <c r="T31" s="62">
        <v>177331</v>
      </c>
      <c r="U31" s="62">
        <v>177331</v>
      </c>
      <c r="V31" s="60">
        <v>6384</v>
      </c>
      <c r="W31" s="60">
        <v>6384</v>
      </c>
      <c r="X31" s="60">
        <v>0</v>
      </c>
      <c r="Y31" s="60">
        <v>0</v>
      </c>
      <c r="Z31" s="60">
        <v>0</v>
      </c>
      <c r="AA31" s="28"/>
      <c r="AB31" s="28">
        <v>15000</v>
      </c>
      <c r="AC31" s="28">
        <v>38616</v>
      </c>
      <c r="AD31" s="63">
        <f t="shared" ref="AD31:AD35" si="23">C31+J31+Q31+V31+AA31+AB31+AC31</f>
        <v>1101615.4494</v>
      </c>
      <c r="AE31" s="7"/>
      <c r="AF31" s="7"/>
    </row>
    <row r="32" spans="1:32" ht="15.75" customHeight="1" x14ac:dyDescent="0.25">
      <c r="A32" s="58">
        <v>16</v>
      </c>
      <c r="B32" s="59" t="s">
        <v>36</v>
      </c>
      <c r="C32" s="60">
        <f t="shared" si="20"/>
        <v>266203.28000000003</v>
      </c>
      <c r="D32" s="60">
        <v>0</v>
      </c>
      <c r="E32" s="60">
        <v>0</v>
      </c>
      <c r="F32" s="61">
        <v>0</v>
      </c>
      <c r="G32" s="60">
        <v>53240.655999999995</v>
      </c>
      <c r="H32" s="60">
        <v>102611.38400000001</v>
      </c>
      <c r="I32" s="60">
        <v>110351.23999999999</v>
      </c>
      <c r="J32" s="60">
        <f t="shared" si="21"/>
        <v>98199</v>
      </c>
      <c r="K32" s="60">
        <v>0</v>
      </c>
      <c r="L32" s="60">
        <v>0</v>
      </c>
      <c r="M32" s="60">
        <v>0</v>
      </c>
      <c r="N32" s="60">
        <v>19639.8</v>
      </c>
      <c r="O32" s="60">
        <v>38459.699999999997</v>
      </c>
      <c r="P32" s="60">
        <v>40099.5</v>
      </c>
      <c r="Q32" s="60">
        <f t="shared" si="22"/>
        <v>341057</v>
      </c>
      <c r="R32" s="60">
        <v>0</v>
      </c>
      <c r="S32" s="62">
        <v>70020</v>
      </c>
      <c r="T32" s="62">
        <v>135519</v>
      </c>
      <c r="U32" s="62">
        <v>135518</v>
      </c>
      <c r="V32" s="60">
        <v>0</v>
      </c>
      <c r="W32" s="60">
        <v>0</v>
      </c>
      <c r="X32" s="60">
        <v>0</v>
      </c>
      <c r="Y32" s="60">
        <v>0</v>
      </c>
      <c r="Z32" s="60">
        <v>0</v>
      </c>
      <c r="AA32" s="28">
        <v>42000</v>
      </c>
      <c r="AB32" s="28">
        <v>20000</v>
      </c>
      <c r="AC32" s="28">
        <v>45000</v>
      </c>
      <c r="AD32" s="63">
        <f t="shared" si="23"/>
        <v>812459.28</v>
      </c>
      <c r="AE32" s="7"/>
      <c r="AF32" s="7"/>
    </row>
    <row r="33" spans="1:32" ht="15.75" customHeight="1" x14ac:dyDescent="0.25">
      <c r="A33" s="58">
        <v>17</v>
      </c>
      <c r="B33" s="59" t="s">
        <v>37</v>
      </c>
      <c r="C33" s="60">
        <f t="shared" si="20"/>
        <v>67496</v>
      </c>
      <c r="D33" s="60">
        <v>0</v>
      </c>
      <c r="E33" s="60">
        <v>0</v>
      </c>
      <c r="F33" s="61">
        <v>0</v>
      </c>
      <c r="G33" s="60">
        <v>13499.2</v>
      </c>
      <c r="H33" s="60">
        <v>26148.799999999999</v>
      </c>
      <c r="I33" s="60">
        <v>27848</v>
      </c>
      <c r="J33" s="60">
        <f t="shared" si="21"/>
        <v>11800</v>
      </c>
      <c r="K33" s="60">
        <v>0</v>
      </c>
      <c r="L33" s="60">
        <v>0</v>
      </c>
      <c r="M33" s="60">
        <v>0</v>
      </c>
      <c r="N33" s="60">
        <v>2360</v>
      </c>
      <c r="O33" s="60">
        <v>4540</v>
      </c>
      <c r="P33" s="60">
        <v>4900</v>
      </c>
      <c r="Q33" s="60">
        <f t="shared" si="22"/>
        <v>88802</v>
      </c>
      <c r="R33" s="60">
        <v>0</v>
      </c>
      <c r="S33" s="62">
        <v>19570</v>
      </c>
      <c r="T33" s="62">
        <v>34616</v>
      </c>
      <c r="U33" s="62">
        <v>34616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28">
        <v>5000</v>
      </c>
      <c r="AB33" s="28">
        <v>0</v>
      </c>
      <c r="AC33" s="28">
        <v>45000</v>
      </c>
      <c r="AD33" s="63">
        <f t="shared" si="23"/>
        <v>218098</v>
      </c>
      <c r="AE33" s="7"/>
      <c r="AF33" s="7"/>
    </row>
    <row r="34" spans="1:32" ht="15.75" customHeight="1" x14ac:dyDescent="0.25">
      <c r="A34" s="58">
        <v>18</v>
      </c>
      <c r="B34" s="59" t="s">
        <v>38</v>
      </c>
      <c r="C34" s="60">
        <f t="shared" si="20"/>
        <v>75708.800000000003</v>
      </c>
      <c r="D34" s="60">
        <v>0</v>
      </c>
      <c r="E34" s="60">
        <v>0</v>
      </c>
      <c r="F34" s="61">
        <v>0</v>
      </c>
      <c r="G34" s="60">
        <v>15141.76</v>
      </c>
      <c r="H34" s="60">
        <v>29320.639999999999</v>
      </c>
      <c r="I34" s="60">
        <v>31246.400000000001</v>
      </c>
      <c r="J34" s="60">
        <f t="shared" si="21"/>
        <v>12040</v>
      </c>
      <c r="K34" s="60">
        <v>0</v>
      </c>
      <c r="L34" s="60">
        <v>0</v>
      </c>
      <c r="M34" s="60">
        <v>0</v>
      </c>
      <c r="N34" s="60">
        <v>2408</v>
      </c>
      <c r="O34" s="60">
        <v>4612</v>
      </c>
      <c r="P34" s="60">
        <v>5020</v>
      </c>
      <c r="Q34" s="60">
        <f t="shared" si="22"/>
        <v>101185</v>
      </c>
      <c r="R34" s="60">
        <v>0</v>
      </c>
      <c r="S34" s="62">
        <v>22047</v>
      </c>
      <c r="T34" s="62">
        <v>39569</v>
      </c>
      <c r="U34" s="62">
        <v>39569</v>
      </c>
      <c r="V34" s="60">
        <v>0</v>
      </c>
      <c r="W34" s="60">
        <v>0</v>
      </c>
      <c r="X34" s="60">
        <v>0</v>
      </c>
      <c r="Y34" s="60">
        <v>0</v>
      </c>
      <c r="Z34" s="60">
        <v>0</v>
      </c>
      <c r="AA34" s="28">
        <v>0</v>
      </c>
      <c r="AB34" s="28">
        <v>10000</v>
      </c>
      <c r="AC34" s="28">
        <v>45000</v>
      </c>
      <c r="AD34" s="63">
        <f t="shared" si="23"/>
        <v>243933.8</v>
      </c>
      <c r="AE34" s="7"/>
      <c r="AF34" s="7"/>
    </row>
    <row r="35" spans="1:32" ht="15.75" customHeight="1" x14ac:dyDescent="0.25">
      <c r="A35" s="58">
        <v>19</v>
      </c>
      <c r="B35" s="59" t="s">
        <v>39</v>
      </c>
      <c r="C35" s="60">
        <f t="shared" si="20"/>
        <v>33246.5</v>
      </c>
      <c r="D35" s="60">
        <v>0</v>
      </c>
      <c r="E35" s="60">
        <v>0</v>
      </c>
      <c r="F35" s="61">
        <v>0</v>
      </c>
      <c r="G35" s="60">
        <v>6649.3</v>
      </c>
      <c r="H35" s="60">
        <v>12864.95</v>
      </c>
      <c r="I35" s="60">
        <v>13732.25</v>
      </c>
      <c r="J35" s="60">
        <f t="shared" si="21"/>
        <v>0</v>
      </c>
      <c r="K35" s="60">
        <v>0</v>
      </c>
      <c r="L35" s="60">
        <v>0</v>
      </c>
      <c r="M35" s="60">
        <v>0</v>
      </c>
      <c r="N35" s="60">
        <v>0</v>
      </c>
      <c r="O35" s="60">
        <v>0</v>
      </c>
      <c r="P35" s="60">
        <v>0</v>
      </c>
      <c r="Q35" s="60">
        <f t="shared" si="22"/>
        <v>44720</v>
      </c>
      <c r="R35" s="60">
        <v>0</v>
      </c>
      <c r="S35" s="62">
        <v>10753</v>
      </c>
      <c r="T35" s="62">
        <v>16983</v>
      </c>
      <c r="U35" s="62">
        <v>16984</v>
      </c>
      <c r="V35" s="60">
        <v>0</v>
      </c>
      <c r="W35" s="60">
        <v>0</v>
      </c>
      <c r="X35" s="60">
        <v>0</v>
      </c>
      <c r="Y35" s="60">
        <v>0</v>
      </c>
      <c r="Z35" s="60">
        <v>0</v>
      </c>
      <c r="AA35" s="28">
        <v>0</v>
      </c>
      <c r="AB35" s="28">
        <v>10000</v>
      </c>
      <c r="AC35" s="28">
        <v>45000</v>
      </c>
      <c r="AD35" s="63">
        <f t="shared" si="23"/>
        <v>132966.5</v>
      </c>
      <c r="AE35" s="7"/>
      <c r="AF35" s="7"/>
    </row>
    <row r="36" spans="1:32" ht="15.75" customHeight="1" x14ac:dyDescent="0.25">
      <c r="A36" s="86"/>
      <c r="B36" s="87" t="s">
        <v>40</v>
      </c>
      <c r="C36" s="88">
        <f t="shared" ref="C36:AD36" si="24">SUM(C37:C40)</f>
        <v>520500.23256000003</v>
      </c>
      <c r="D36" s="88">
        <f t="shared" si="24"/>
        <v>0</v>
      </c>
      <c r="E36" s="88">
        <f t="shared" si="24"/>
        <v>0</v>
      </c>
      <c r="F36" s="89">
        <f t="shared" si="24"/>
        <v>0</v>
      </c>
      <c r="G36" s="88">
        <f t="shared" si="24"/>
        <v>104100.046512</v>
      </c>
      <c r="H36" s="88">
        <f t="shared" si="24"/>
        <v>200921.157768</v>
      </c>
      <c r="I36" s="88">
        <f t="shared" si="24"/>
        <v>215479.02828</v>
      </c>
      <c r="J36" s="88">
        <f t="shared" si="24"/>
        <v>73221.472999999998</v>
      </c>
      <c r="K36" s="88">
        <f t="shared" si="24"/>
        <v>0</v>
      </c>
      <c r="L36" s="88">
        <f t="shared" si="24"/>
        <v>0</v>
      </c>
      <c r="M36" s="88">
        <f t="shared" si="24"/>
        <v>0</v>
      </c>
      <c r="N36" s="88">
        <f t="shared" si="24"/>
        <v>14644.294600000001</v>
      </c>
      <c r="O36" s="88">
        <f t="shared" si="24"/>
        <v>28466.441899999998</v>
      </c>
      <c r="P36" s="88">
        <f t="shared" si="24"/>
        <v>30110.736499999999</v>
      </c>
      <c r="Q36" s="88">
        <f t="shared" si="24"/>
        <v>650000</v>
      </c>
      <c r="R36" s="88">
        <f t="shared" si="24"/>
        <v>0</v>
      </c>
      <c r="S36" s="90">
        <f t="shared" si="24"/>
        <v>137236</v>
      </c>
      <c r="T36" s="90">
        <f t="shared" si="24"/>
        <v>256382</v>
      </c>
      <c r="U36" s="90">
        <f t="shared" si="24"/>
        <v>256382</v>
      </c>
      <c r="V36" s="88">
        <f t="shared" si="24"/>
        <v>12577.2</v>
      </c>
      <c r="W36" s="88">
        <f t="shared" si="24"/>
        <v>2032.4</v>
      </c>
      <c r="X36" s="88">
        <f t="shared" si="24"/>
        <v>5272.4</v>
      </c>
      <c r="Y36" s="88">
        <f t="shared" si="24"/>
        <v>5272.4</v>
      </c>
      <c r="Z36" s="88">
        <f t="shared" si="24"/>
        <v>0</v>
      </c>
      <c r="AA36" s="88">
        <f t="shared" si="24"/>
        <v>321000</v>
      </c>
      <c r="AB36" s="88">
        <f t="shared" si="24"/>
        <v>65000</v>
      </c>
      <c r="AC36" s="88">
        <f t="shared" si="24"/>
        <v>167422.79999999999</v>
      </c>
      <c r="AD36" s="88">
        <f t="shared" si="24"/>
        <v>1809721.7055600001</v>
      </c>
      <c r="AE36" s="30"/>
      <c r="AF36" s="30"/>
    </row>
    <row r="37" spans="1:32" ht="15.75" customHeight="1" x14ac:dyDescent="0.25">
      <c r="A37" s="58">
        <v>20</v>
      </c>
      <c r="B37" s="59" t="s">
        <v>41</v>
      </c>
      <c r="C37" s="60">
        <f t="shared" ref="C37:C40" si="25">SUM(D37:I37)</f>
        <v>137824</v>
      </c>
      <c r="D37" s="60">
        <v>0</v>
      </c>
      <c r="E37" s="60">
        <v>0</v>
      </c>
      <c r="F37" s="61">
        <v>0</v>
      </c>
      <c r="G37" s="60">
        <v>27564.799999999999</v>
      </c>
      <c r="H37" s="60">
        <v>53147.199999999997</v>
      </c>
      <c r="I37" s="60">
        <v>57112</v>
      </c>
      <c r="J37" s="60">
        <f t="shared" ref="J37:J40" si="26">SUM(K37:P37)</f>
        <v>0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f t="shared" ref="Q37:Q40" si="27">SUM(R37:U37)</f>
        <v>169244</v>
      </c>
      <c r="R37" s="60">
        <v>0</v>
      </c>
      <c r="S37" s="62">
        <v>35658</v>
      </c>
      <c r="T37" s="62">
        <v>66793</v>
      </c>
      <c r="U37" s="62">
        <v>66793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28">
        <v>300000</v>
      </c>
      <c r="AB37" s="28">
        <v>40000</v>
      </c>
      <c r="AC37" s="28">
        <v>45000</v>
      </c>
      <c r="AD37" s="63">
        <f t="shared" ref="AD37:AD40" si="28">C37+J37+Q37+V37+AA37+AB37+AC37</f>
        <v>692068</v>
      </c>
      <c r="AE37" s="7"/>
      <c r="AF37" s="7"/>
    </row>
    <row r="38" spans="1:32" ht="15.75" customHeight="1" x14ac:dyDescent="0.25">
      <c r="A38" s="58">
        <v>21</v>
      </c>
      <c r="B38" s="59" t="s">
        <v>42</v>
      </c>
      <c r="C38" s="60">
        <f t="shared" si="25"/>
        <v>117646</v>
      </c>
      <c r="D38" s="60">
        <v>0</v>
      </c>
      <c r="E38" s="60">
        <v>0</v>
      </c>
      <c r="F38" s="61">
        <v>0</v>
      </c>
      <c r="G38" s="60">
        <v>23529.200000000001</v>
      </c>
      <c r="H38" s="60">
        <v>45323.8</v>
      </c>
      <c r="I38" s="60">
        <v>48793</v>
      </c>
      <c r="J38" s="60">
        <f t="shared" si="26"/>
        <v>63675</v>
      </c>
      <c r="K38" s="60">
        <v>0</v>
      </c>
      <c r="L38" s="60">
        <v>0</v>
      </c>
      <c r="M38" s="60">
        <v>0</v>
      </c>
      <c r="N38" s="60">
        <v>12735</v>
      </c>
      <c r="O38" s="60">
        <v>25102.5</v>
      </c>
      <c r="P38" s="60">
        <v>25837.5</v>
      </c>
      <c r="Q38" s="60">
        <f t="shared" si="27"/>
        <v>138111</v>
      </c>
      <c r="R38" s="60">
        <v>0</v>
      </c>
      <c r="S38" s="62">
        <v>29431</v>
      </c>
      <c r="T38" s="62">
        <v>54340</v>
      </c>
      <c r="U38" s="62">
        <v>54340</v>
      </c>
      <c r="V38" s="60">
        <v>0</v>
      </c>
      <c r="W38" s="60">
        <v>0</v>
      </c>
      <c r="X38" s="60">
        <v>0</v>
      </c>
      <c r="Y38" s="60">
        <v>0</v>
      </c>
      <c r="Z38" s="60">
        <v>0</v>
      </c>
      <c r="AA38" s="28">
        <v>0</v>
      </c>
      <c r="AB38" s="28">
        <v>10000</v>
      </c>
      <c r="AC38" s="28">
        <v>45000</v>
      </c>
      <c r="AD38" s="63">
        <f t="shared" si="28"/>
        <v>374432</v>
      </c>
      <c r="AE38" s="7"/>
      <c r="AF38" s="7"/>
    </row>
    <row r="39" spans="1:32" ht="15.75" customHeight="1" x14ac:dyDescent="0.25">
      <c r="A39" s="58">
        <v>22</v>
      </c>
      <c r="B39" s="59" t="s">
        <v>43</v>
      </c>
      <c r="C39" s="60">
        <f t="shared" si="25"/>
        <v>172105.23256</v>
      </c>
      <c r="D39" s="60">
        <v>0</v>
      </c>
      <c r="E39" s="60">
        <v>0</v>
      </c>
      <c r="F39" s="61">
        <v>0</v>
      </c>
      <c r="G39" s="60">
        <v>34421.046512000001</v>
      </c>
      <c r="H39" s="60">
        <v>66696.157768000005</v>
      </c>
      <c r="I39" s="60">
        <v>70988.028279999999</v>
      </c>
      <c r="J39" s="60">
        <f t="shared" si="26"/>
        <v>9546.473</v>
      </c>
      <c r="K39" s="60">
        <v>0</v>
      </c>
      <c r="L39" s="60">
        <v>0</v>
      </c>
      <c r="M39" s="60">
        <v>0</v>
      </c>
      <c r="N39" s="60">
        <v>1909.2946000000002</v>
      </c>
      <c r="O39" s="60">
        <v>3363.9418999999998</v>
      </c>
      <c r="P39" s="60">
        <v>4273.2365</v>
      </c>
      <c r="Q39" s="60">
        <f t="shared" si="27"/>
        <v>212707</v>
      </c>
      <c r="R39" s="60">
        <v>0</v>
      </c>
      <c r="S39" s="62">
        <v>44351</v>
      </c>
      <c r="T39" s="62">
        <v>84178</v>
      </c>
      <c r="U39" s="62">
        <v>84178</v>
      </c>
      <c r="V39" s="60">
        <v>12577.2</v>
      </c>
      <c r="W39" s="60">
        <v>2032.4</v>
      </c>
      <c r="X39" s="60">
        <v>5272.4</v>
      </c>
      <c r="Y39" s="60">
        <v>5272.4</v>
      </c>
      <c r="Z39" s="60">
        <v>0</v>
      </c>
      <c r="AA39" s="28">
        <v>21000</v>
      </c>
      <c r="AB39" s="28">
        <v>10000</v>
      </c>
      <c r="AC39" s="28">
        <v>32422.799999999999</v>
      </c>
      <c r="AD39" s="63">
        <f t="shared" si="28"/>
        <v>470358.70556000003</v>
      </c>
      <c r="AE39" s="7"/>
      <c r="AF39" s="7"/>
    </row>
    <row r="40" spans="1:32" ht="15.75" customHeight="1" x14ac:dyDescent="0.25">
      <c r="A40" s="58">
        <v>23</v>
      </c>
      <c r="B40" s="59" t="s">
        <v>44</v>
      </c>
      <c r="C40" s="60">
        <f t="shared" si="25"/>
        <v>92925</v>
      </c>
      <c r="D40" s="60">
        <v>0</v>
      </c>
      <c r="E40" s="60">
        <v>0</v>
      </c>
      <c r="F40" s="61">
        <v>0</v>
      </c>
      <c r="G40" s="60">
        <v>18585</v>
      </c>
      <c r="H40" s="60">
        <v>35754</v>
      </c>
      <c r="I40" s="60">
        <v>38586</v>
      </c>
      <c r="J40" s="60">
        <f t="shared" si="26"/>
        <v>0</v>
      </c>
      <c r="K40" s="60">
        <v>0</v>
      </c>
      <c r="L40" s="60">
        <v>0</v>
      </c>
      <c r="M40" s="60">
        <v>0</v>
      </c>
      <c r="N40" s="60">
        <v>0</v>
      </c>
      <c r="O40" s="60">
        <v>0</v>
      </c>
      <c r="P40" s="60">
        <v>0</v>
      </c>
      <c r="Q40" s="60">
        <f t="shared" si="27"/>
        <v>129938</v>
      </c>
      <c r="R40" s="60">
        <v>0</v>
      </c>
      <c r="S40" s="62">
        <v>27796</v>
      </c>
      <c r="T40" s="62">
        <v>51071</v>
      </c>
      <c r="U40" s="62">
        <v>51071</v>
      </c>
      <c r="V40" s="60">
        <v>0</v>
      </c>
      <c r="W40" s="60">
        <v>0</v>
      </c>
      <c r="X40" s="60">
        <v>0</v>
      </c>
      <c r="Y40" s="60">
        <v>0</v>
      </c>
      <c r="Z40" s="60">
        <v>0</v>
      </c>
      <c r="AA40" s="28">
        <v>0</v>
      </c>
      <c r="AB40" s="28">
        <v>5000</v>
      </c>
      <c r="AC40" s="28">
        <v>45000</v>
      </c>
      <c r="AD40" s="63">
        <f t="shared" si="28"/>
        <v>272863</v>
      </c>
      <c r="AE40" s="7"/>
      <c r="AF40" s="7"/>
    </row>
    <row r="41" spans="1:32" ht="15.75" customHeight="1" x14ac:dyDescent="0.25">
      <c r="A41" s="91"/>
      <c r="B41" s="92" t="s">
        <v>45</v>
      </c>
      <c r="C41" s="93">
        <f t="shared" ref="C41:AD41" si="29">SUM(C42:C46)</f>
        <v>575782.92290000001</v>
      </c>
      <c r="D41" s="93">
        <f t="shared" si="29"/>
        <v>0</v>
      </c>
      <c r="E41" s="93">
        <f t="shared" si="29"/>
        <v>2517.5</v>
      </c>
      <c r="F41" s="94">
        <f t="shared" si="29"/>
        <v>0</v>
      </c>
      <c r="G41" s="93">
        <f t="shared" si="29"/>
        <v>115247.21458</v>
      </c>
      <c r="H41" s="93">
        <f t="shared" si="29"/>
        <v>219465.36387</v>
      </c>
      <c r="I41" s="93">
        <f t="shared" si="29"/>
        <v>238552.84445</v>
      </c>
      <c r="J41" s="93">
        <f t="shared" si="29"/>
        <v>5000</v>
      </c>
      <c r="K41" s="93">
        <f t="shared" si="29"/>
        <v>0</v>
      </c>
      <c r="L41" s="93">
        <f t="shared" si="29"/>
        <v>0</v>
      </c>
      <c r="M41" s="93">
        <f t="shared" si="29"/>
        <v>5000</v>
      </c>
      <c r="N41" s="93">
        <f t="shared" si="29"/>
        <v>0</v>
      </c>
      <c r="O41" s="93">
        <f t="shared" si="29"/>
        <v>0</v>
      </c>
      <c r="P41" s="93">
        <f t="shared" si="29"/>
        <v>0</v>
      </c>
      <c r="Q41" s="93">
        <f t="shared" si="29"/>
        <v>649184</v>
      </c>
      <c r="R41" s="93">
        <f t="shared" si="29"/>
        <v>0</v>
      </c>
      <c r="S41" s="95">
        <f t="shared" si="29"/>
        <v>138883</v>
      </c>
      <c r="T41" s="95">
        <f t="shared" si="29"/>
        <v>255150</v>
      </c>
      <c r="U41" s="95">
        <f t="shared" si="29"/>
        <v>255151</v>
      </c>
      <c r="V41" s="93">
        <f t="shared" si="29"/>
        <v>33011.4</v>
      </c>
      <c r="W41" s="93">
        <f t="shared" si="29"/>
        <v>17647</v>
      </c>
      <c r="X41" s="93">
        <f t="shared" si="29"/>
        <v>7344.7000000000007</v>
      </c>
      <c r="Y41" s="93">
        <f t="shared" si="29"/>
        <v>8019.7000000000007</v>
      </c>
      <c r="Z41" s="93">
        <f t="shared" si="29"/>
        <v>0</v>
      </c>
      <c r="AA41" s="93">
        <f t="shared" si="29"/>
        <v>30000</v>
      </c>
      <c r="AB41" s="93">
        <f t="shared" si="29"/>
        <v>15000</v>
      </c>
      <c r="AC41" s="93">
        <f t="shared" si="29"/>
        <v>191988.6</v>
      </c>
      <c r="AD41" s="93">
        <f t="shared" si="29"/>
        <v>1499966.9229000001</v>
      </c>
      <c r="AE41" s="30"/>
      <c r="AF41" s="30"/>
    </row>
    <row r="42" spans="1:32" ht="15.75" customHeight="1" x14ac:dyDescent="0.25">
      <c r="A42" s="58">
        <v>24</v>
      </c>
      <c r="B42" s="59" t="s">
        <v>46</v>
      </c>
      <c r="C42" s="60">
        <f t="shared" ref="C42:C46" si="30">SUM(D42:I42)</f>
        <v>127794</v>
      </c>
      <c r="D42" s="60">
        <v>0</v>
      </c>
      <c r="E42" s="60">
        <v>0</v>
      </c>
      <c r="F42" s="61">
        <v>0</v>
      </c>
      <c r="G42" s="60">
        <v>25558.799999999999</v>
      </c>
      <c r="H42" s="60">
        <v>49312.2</v>
      </c>
      <c r="I42" s="60">
        <v>52923</v>
      </c>
      <c r="J42" s="60">
        <f t="shared" ref="J42:J46" si="31">SUM(K42:P42)</f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f t="shared" ref="Q42:Q46" si="32">SUM(R42:U42)</f>
        <v>153212</v>
      </c>
      <c r="R42" s="60">
        <v>0</v>
      </c>
      <c r="S42" s="62">
        <v>32452</v>
      </c>
      <c r="T42" s="62">
        <v>60380</v>
      </c>
      <c r="U42" s="62">
        <v>60380</v>
      </c>
      <c r="V42" s="60">
        <v>0</v>
      </c>
      <c r="W42" s="60">
        <v>0</v>
      </c>
      <c r="X42" s="60">
        <v>0</v>
      </c>
      <c r="Y42" s="60">
        <v>0</v>
      </c>
      <c r="Z42" s="60">
        <v>0</v>
      </c>
      <c r="AA42" s="28">
        <v>5000</v>
      </c>
      <c r="AB42" s="28">
        <v>5000</v>
      </c>
      <c r="AC42" s="28">
        <v>45000</v>
      </c>
      <c r="AD42" s="63">
        <f t="shared" ref="AD42:AD46" si="33">C42+J42+Q42+V42+AA42+AB42+AC42</f>
        <v>336006</v>
      </c>
      <c r="AE42" s="7"/>
      <c r="AF42" s="7"/>
    </row>
    <row r="43" spans="1:32" ht="15.75" customHeight="1" x14ac:dyDescent="0.25">
      <c r="A43" s="58">
        <v>25</v>
      </c>
      <c r="B43" s="59" t="s">
        <v>47</v>
      </c>
      <c r="C43" s="60">
        <f t="shared" si="30"/>
        <v>41949</v>
      </c>
      <c r="D43" s="60">
        <v>0</v>
      </c>
      <c r="E43" s="60">
        <v>0</v>
      </c>
      <c r="F43" s="61">
        <v>0</v>
      </c>
      <c r="G43" s="60">
        <v>8389.7999999999993</v>
      </c>
      <c r="H43" s="60">
        <v>16124.7</v>
      </c>
      <c r="I43" s="60">
        <v>17434.5</v>
      </c>
      <c r="J43" s="60">
        <f t="shared" si="31"/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f t="shared" si="32"/>
        <v>68353</v>
      </c>
      <c r="R43" s="60">
        <v>0</v>
      </c>
      <c r="S43" s="62">
        <v>15479</v>
      </c>
      <c r="T43" s="62">
        <v>26437</v>
      </c>
      <c r="U43" s="62">
        <v>26437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28">
        <v>10000</v>
      </c>
      <c r="AB43" s="28">
        <v>5000</v>
      </c>
      <c r="AC43" s="28">
        <v>45000</v>
      </c>
      <c r="AD43" s="63">
        <f t="shared" si="33"/>
        <v>170302</v>
      </c>
      <c r="AE43" s="7"/>
      <c r="AF43" s="7"/>
    </row>
    <row r="44" spans="1:32" ht="15.75" customHeight="1" x14ac:dyDescent="0.25">
      <c r="A44" s="58">
        <v>26</v>
      </c>
      <c r="B44" s="59" t="s">
        <v>48</v>
      </c>
      <c r="C44" s="60">
        <f t="shared" si="30"/>
        <v>63720</v>
      </c>
      <c r="D44" s="60">
        <v>0</v>
      </c>
      <c r="E44" s="60">
        <v>0</v>
      </c>
      <c r="F44" s="61">
        <v>0</v>
      </c>
      <c r="G44" s="60">
        <v>12744</v>
      </c>
      <c r="H44" s="60">
        <v>24426</v>
      </c>
      <c r="I44" s="60">
        <v>26550</v>
      </c>
      <c r="J44" s="60">
        <f t="shared" si="31"/>
        <v>0</v>
      </c>
      <c r="K44" s="60">
        <v>0</v>
      </c>
      <c r="L44" s="60">
        <v>0</v>
      </c>
      <c r="M44" s="60">
        <v>0</v>
      </c>
      <c r="N44" s="60">
        <v>0</v>
      </c>
      <c r="O44" s="60">
        <v>0</v>
      </c>
      <c r="P44" s="60">
        <v>0</v>
      </c>
      <c r="Q44" s="60">
        <f t="shared" si="32"/>
        <v>106443</v>
      </c>
      <c r="R44" s="60">
        <v>0</v>
      </c>
      <c r="S44" s="62">
        <v>23098</v>
      </c>
      <c r="T44" s="62">
        <v>41672</v>
      </c>
      <c r="U44" s="62">
        <v>41673</v>
      </c>
      <c r="V44" s="60">
        <v>0</v>
      </c>
      <c r="W44" s="60">
        <v>0</v>
      </c>
      <c r="X44" s="60">
        <v>0</v>
      </c>
      <c r="Y44" s="60">
        <v>0</v>
      </c>
      <c r="Z44" s="60">
        <v>0</v>
      </c>
      <c r="AA44" s="28">
        <v>15000</v>
      </c>
      <c r="AB44" s="28">
        <v>0</v>
      </c>
      <c r="AC44" s="28">
        <v>45000</v>
      </c>
      <c r="AD44" s="63">
        <f t="shared" si="33"/>
        <v>230163</v>
      </c>
      <c r="AE44" s="7"/>
      <c r="AF44" s="7"/>
    </row>
    <row r="45" spans="1:32" ht="15.75" customHeight="1" x14ac:dyDescent="0.25">
      <c r="A45" s="58">
        <v>27</v>
      </c>
      <c r="B45" s="59" t="s">
        <v>49</v>
      </c>
      <c r="C45" s="60">
        <f t="shared" si="30"/>
        <v>231311.42290000001</v>
      </c>
      <c r="D45" s="60">
        <v>0</v>
      </c>
      <c r="E45" s="60">
        <v>2517.5</v>
      </c>
      <c r="F45" s="61">
        <v>0</v>
      </c>
      <c r="G45" s="60">
        <v>46352.914580000004</v>
      </c>
      <c r="H45" s="60">
        <v>86800.913870000004</v>
      </c>
      <c r="I45" s="60">
        <v>95640.094450000004</v>
      </c>
      <c r="J45" s="60">
        <f t="shared" si="31"/>
        <v>5000</v>
      </c>
      <c r="K45" s="60">
        <v>0</v>
      </c>
      <c r="L45" s="60">
        <v>0</v>
      </c>
      <c r="M45" s="60">
        <v>5000</v>
      </c>
      <c r="N45" s="60">
        <v>0</v>
      </c>
      <c r="O45" s="60">
        <v>0</v>
      </c>
      <c r="P45" s="60">
        <v>0</v>
      </c>
      <c r="Q45" s="60">
        <f t="shared" si="32"/>
        <v>181480</v>
      </c>
      <c r="R45" s="60">
        <v>0</v>
      </c>
      <c r="S45" s="62">
        <v>38106</v>
      </c>
      <c r="T45" s="62">
        <v>71687</v>
      </c>
      <c r="U45" s="62">
        <v>71687</v>
      </c>
      <c r="V45" s="60">
        <v>33011.4</v>
      </c>
      <c r="W45" s="60">
        <v>17647</v>
      </c>
      <c r="X45" s="60">
        <v>7344.7000000000007</v>
      </c>
      <c r="Y45" s="60">
        <v>8019.7000000000007</v>
      </c>
      <c r="Z45" s="60">
        <v>0</v>
      </c>
      <c r="AA45" s="28">
        <v>0</v>
      </c>
      <c r="AB45" s="28">
        <v>0</v>
      </c>
      <c r="AC45" s="28">
        <v>11988.599999999999</v>
      </c>
      <c r="AD45" s="63">
        <f t="shared" si="33"/>
        <v>462791.42290000001</v>
      </c>
      <c r="AE45" s="7"/>
      <c r="AF45" s="7"/>
    </row>
    <row r="46" spans="1:32" ht="15.75" customHeight="1" x14ac:dyDescent="0.25">
      <c r="A46" s="58">
        <v>28</v>
      </c>
      <c r="B46" s="59" t="s">
        <v>50</v>
      </c>
      <c r="C46" s="60">
        <f t="shared" si="30"/>
        <v>111008.5</v>
      </c>
      <c r="D46" s="60">
        <v>0</v>
      </c>
      <c r="E46" s="60">
        <v>0</v>
      </c>
      <c r="F46" s="61">
        <v>0</v>
      </c>
      <c r="G46" s="60">
        <v>22201.7</v>
      </c>
      <c r="H46" s="60">
        <v>42801.55</v>
      </c>
      <c r="I46" s="60">
        <v>46005.25</v>
      </c>
      <c r="J46" s="60">
        <f t="shared" si="31"/>
        <v>0</v>
      </c>
      <c r="K46" s="60"/>
      <c r="L46" s="60"/>
      <c r="M46" s="60"/>
      <c r="N46" s="60">
        <v>0</v>
      </c>
      <c r="O46" s="60">
        <v>0</v>
      </c>
      <c r="P46" s="60">
        <v>0</v>
      </c>
      <c r="Q46" s="60">
        <f t="shared" si="32"/>
        <v>139696</v>
      </c>
      <c r="R46" s="60">
        <v>0</v>
      </c>
      <c r="S46" s="62">
        <v>29748</v>
      </c>
      <c r="T46" s="62">
        <v>54974</v>
      </c>
      <c r="U46" s="62">
        <v>54974</v>
      </c>
      <c r="V46" s="60">
        <v>0</v>
      </c>
      <c r="W46" s="60">
        <v>0</v>
      </c>
      <c r="X46" s="60">
        <v>0</v>
      </c>
      <c r="Y46" s="60">
        <v>0</v>
      </c>
      <c r="Z46" s="60">
        <v>0</v>
      </c>
      <c r="AA46" s="28">
        <v>0</v>
      </c>
      <c r="AB46" s="28">
        <v>5000</v>
      </c>
      <c r="AC46" s="28">
        <v>45000</v>
      </c>
      <c r="AD46" s="63">
        <f t="shared" si="33"/>
        <v>300704.5</v>
      </c>
      <c r="AE46" s="7"/>
      <c r="AF46" s="7"/>
    </row>
    <row r="47" spans="1:32" ht="15.75" customHeight="1" x14ac:dyDescent="0.25">
      <c r="A47" s="96"/>
      <c r="B47" s="97" t="s">
        <v>51</v>
      </c>
      <c r="C47" s="98"/>
      <c r="D47" s="98"/>
      <c r="E47" s="98"/>
      <c r="F47" s="99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100"/>
      <c r="T47" s="100"/>
      <c r="U47" s="100"/>
      <c r="V47" s="98"/>
      <c r="W47" s="98"/>
      <c r="X47" s="98"/>
      <c r="Y47" s="98"/>
      <c r="Z47" s="98"/>
      <c r="AA47" s="100"/>
      <c r="AB47" s="100"/>
      <c r="AC47" s="100"/>
      <c r="AD47" s="101"/>
      <c r="AE47" s="7"/>
      <c r="AF47" s="7"/>
    </row>
    <row r="48" spans="1:32" ht="15.75" customHeight="1" x14ac:dyDescent="0.25">
      <c r="A48" s="102"/>
      <c r="B48" s="59" t="s">
        <v>52</v>
      </c>
      <c r="C48" s="60">
        <f>SUM(D48:I48)</f>
        <v>10038.52</v>
      </c>
      <c r="D48" s="103"/>
      <c r="E48" s="103">
        <v>10038.52</v>
      </c>
      <c r="F48" s="104"/>
      <c r="G48" s="103"/>
      <c r="H48" s="103"/>
      <c r="I48" s="103"/>
      <c r="J48" s="103">
        <v>0</v>
      </c>
      <c r="K48" s="103"/>
      <c r="L48" s="103"/>
      <c r="M48" s="103"/>
      <c r="N48" s="103"/>
      <c r="O48" s="103"/>
      <c r="P48" s="103"/>
      <c r="Q48" s="60">
        <f>SUM(R48:U48)</f>
        <v>234180</v>
      </c>
      <c r="R48" s="103">
        <f>170000+64180</f>
        <v>234180</v>
      </c>
      <c r="S48" s="105">
        <v>0</v>
      </c>
      <c r="T48" s="105">
        <v>0</v>
      </c>
      <c r="U48" s="105">
        <v>0</v>
      </c>
      <c r="V48" s="103">
        <v>25608.6</v>
      </c>
      <c r="W48" s="26">
        <v>7635</v>
      </c>
      <c r="X48" s="26">
        <v>8649.2999999999993</v>
      </c>
      <c r="Y48" s="26">
        <v>9324.2999999999993</v>
      </c>
      <c r="Z48" s="26"/>
      <c r="AA48" s="28">
        <v>0</v>
      </c>
      <c r="AB48" s="28">
        <v>0</v>
      </c>
      <c r="AC48" s="28">
        <v>25608.6</v>
      </c>
      <c r="AD48" s="63">
        <f>C48+J48+Q48+V48+AA48+AB48+AC48</f>
        <v>295435.71999999997</v>
      </c>
      <c r="AE48" s="7"/>
      <c r="AF48" s="7"/>
    </row>
    <row r="49" spans="1:32" ht="15.75" customHeight="1" x14ac:dyDescent="0.25">
      <c r="A49" s="106"/>
      <c r="B49" s="107" t="s">
        <v>53</v>
      </c>
      <c r="C49" s="108">
        <f>C14+C15+C22+C30+C36+C41+C48</f>
        <v>4261731.4101599995</v>
      </c>
      <c r="D49" s="108">
        <f t="shared" ref="D49:I49" si="34">SUM(D14:D48)</f>
        <v>0</v>
      </c>
      <c r="E49" s="108">
        <f t="shared" si="34"/>
        <v>68820.479999999996</v>
      </c>
      <c r="F49" s="109">
        <f t="shared" si="34"/>
        <v>130000</v>
      </c>
      <c r="G49" s="108">
        <f t="shared" si="34"/>
        <v>1676793.306624</v>
      </c>
      <c r="H49" s="108">
        <f t="shared" si="34"/>
        <v>3095639.6417359998</v>
      </c>
      <c r="I49" s="108">
        <f t="shared" si="34"/>
        <v>3388770.8719600006</v>
      </c>
      <c r="J49" s="108">
        <f>J14+J15+J22+J30+J36+J41+J48</f>
        <v>773781.88300000003</v>
      </c>
      <c r="K49" s="108">
        <f t="shared" ref="K49:P49" si="35">SUM(K14:K48)</f>
        <v>0</v>
      </c>
      <c r="L49" s="108">
        <f t="shared" si="35"/>
        <v>0</v>
      </c>
      <c r="M49" s="108">
        <f t="shared" si="35"/>
        <v>10000</v>
      </c>
      <c r="N49" s="108">
        <f t="shared" si="35"/>
        <v>315112.75320000004</v>
      </c>
      <c r="O49" s="108">
        <f t="shared" si="35"/>
        <v>578669.1298</v>
      </c>
      <c r="P49" s="108">
        <f t="shared" si="35"/>
        <v>643781.88300000003</v>
      </c>
      <c r="Q49" s="108">
        <f t="shared" ref="Q49:V49" si="36">Q14+Q15+Q22+Q30+Q36+Q41+Q48</f>
        <v>5753230</v>
      </c>
      <c r="R49" s="108">
        <f t="shared" si="36"/>
        <v>234180</v>
      </c>
      <c r="S49" s="108">
        <f t="shared" si="36"/>
        <v>1100638</v>
      </c>
      <c r="T49" s="108">
        <f t="shared" si="36"/>
        <v>2161643</v>
      </c>
      <c r="U49" s="108">
        <f t="shared" si="36"/>
        <v>2256769</v>
      </c>
      <c r="V49" s="108">
        <f t="shared" si="36"/>
        <v>89754.6</v>
      </c>
      <c r="W49" s="108">
        <f t="shared" ref="W49:Z49" si="37">SUM(W14:W48)</f>
        <v>67877.399999999994</v>
      </c>
      <c r="X49" s="108">
        <f t="shared" si="37"/>
        <v>41999.100000000006</v>
      </c>
      <c r="Y49" s="108">
        <f t="shared" si="37"/>
        <v>44024.100000000006</v>
      </c>
      <c r="Z49" s="108">
        <f t="shared" si="37"/>
        <v>0</v>
      </c>
      <c r="AA49" s="108">
        <f t="shared" ref="AA49:AD49" si="38">AA14+AA15+AA22+AA30+AA36+AA41+AA48</f>
        <v>1765500</v>
      </c>
      <c r="AB49" s="108">
        <f t="shared" si="38"/>
        <v>275000</v>
      </c>
      <c r="AC49" s="108">
        <f t="shared" si="38"/>
        <v>1221462.6000000001</v>
      </c>
      <c r="AD49" s="108">
        <f t="shared" si="38"/>
        <v>14140460.493160002</v>
      </c>
      <c r="AE49" s="110"/>
      <c r="AF49" s="110"/>
    </row>
    <row r="50" spans="1:32" ht="15.75" customHeight="1" x14ac:dyDescent="0.25">
      <c r="A50" s="1"/>
      <c r="B50" s="2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111"/>
      <c r="T50" s="111"/>
      <c r="U50" s="111"/>
      <c r="V50" s="7"/>
      <c r="W50" s="7"/>
      <c r="X50" s="7"/>
      <c r="Y50" s="7"/>
      <c r="Z50" s="7"/>
      <c r="AA50" s="110"/>
      <c r="AB50" s="110"/>
      <c r="AC50" s="110"/>
      <c r="AD50" s="7"/>
      <c r="AE50" s="7"/>
      <c r="AF50" s="7"/>
    </row>
    <row r="51" spans="1:32" ht="15.75" customHeight="1" x14ac:dyDescent="0.25">
      <c r="A51" s="1"/>
      <c r="B51" s="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  <c r="T51" s="113"/>
      <c r="U51" s="113"/>
      <c r="V51" s="112"/>
      <c r="W51" s="112"/>
      <c r="X51" s="112"/>
      <c r="Y51" s="112"/>
      <c r="Z51" s="112"/>
      <c r="AA51" s="113"/>
      <c r="AB51" s="113"/>
      <c r="AC51" s="113"/>
      <c r="AD51" s="7"/>
      <c r="AE51" s="7"/>
      <c r="AF51" s="7"/>
    </row>
    <row r="52" spans="1:32" ht="15.75" customHeight="1" x14ac:dyDescent="0.25">
      <c r="A52" s="1"/>
      <c r="B52" s="2"/>
      <c r="C52" s="114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4"/>
      <c r="R52" s="115"/>
      <c r="S52" s="116"/>
      <c r="T52" s="116"/>
      <c r="U52" s="116"/>
      <c r="V52" s="114"/>
      <c r="W52" s="7"/>
      <c r="X52" s="7"/>
      <c r="Y52" s="7"/>
      <c r="Z52" s="7"/>
      <c r="AA52" s="117"/>
      <c r="AB52" s="117"/>
      <c r="AC52" s="117"/>
      <c r="AD52" s="7"/>
      <c r="AE52" s="7"/>
      <c r="AF52" s="7"/>
    </row>
    <row r="53" spans="1:32" ht="15.75" customHeight="1" x14ac:dyDescent="0.25">
      <c r="A53" s="1"/>
      <c r="B53" s="2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111"/>
      <c r="T53" s="111"/>
      <c r="U53" s="111"/>
      <c r="V53" s="7"/>
      <c r="W53" s="7"/>
      <c r="X53" s="7"/>
      <c r="Y53" s="7"/>
      <c r="Z53" s="7"/>
      <c r="AA53" s="118"/>
      <c r="AB53" s="118"/>
      <c r="AC53" s="118"/>
      <c r="AD53" s="7"/>
      <c r="AE53" s="7"/>
      <c r="AF53" s="7"/>
    </row>
    <row r="54" spans="1:32" ht="15.75" customHeight="1" x14ac:dyDescent="0.25">
      <c r="A54" s="1"/>
      <c r="B54" s="119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111"/>
      <c r="T54" s="111"/>
      <c r="U54" s="111"/>
      <c r="V54" s="7"/>
      <c r="W54" s="7"/>
      <c r="X54" s="7"/>
      <c r="Y54" s="7"/>
      <c r="Z54" s="7"/>
      <c r="AA54" s="118"/>
      <c r="AB54" s="118"/>
      <c r="AC54" s="118"/>
      <c r="AD54" s="7"/>
      <c r="AE54" s="7"/>
      <c r="AF54" s="7"/>
    </row>
    <row r="55" spans="1:32" ht="15.75" customHeight="1" x14ac:dyDescent="0.25">
      <c r="A55" s="1"/>
      <c r="B55" s="2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111"/>
      <c r="T55" s="111"/>
      <c r="U55" s="111"/>
      <c r="V55" s="7"/>
      <c r="W55" s="7"/>
      <c r="X55" s="7"/>
      <c r="Y55" s="7"/>
      <c r="Z55" s="7"/>
      <c r="AA55" s="110"/>
      <c r="AB55" s="110"/>
      <c r="AC55" s="110"/>
      <c r="AD55" s="7"/>
      <c r="AE55" s="7"/>
      <c r="AF55" s="7"/>
    </row>
    <row r="56" spans="1:32" ht="15.75" customHeight="1" x14ac:dyDescent="0.25">
      <c r="A56" s="1"/>
      <c r="B56" s="2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111"/>
      <c r="T56" s="111"/>
      <c r="U56" s="111"/>
      <c r="V56" s="7"/>
      <c r="W56" s="7"/>
      <c r="X56" s="7"/>
      <c r="Y56" s="7"/>
      <c r="Z56" s="7"/>
      <c r="AA56" s="111"/>
      <c r="AB56" s="111"/>
      <c r="AC56" s="111"/>
    </row>
    <row r="57" spans="1:32" ht="15.75" customHeight="1" x14ac:dyDescent="0.25">
      <c r="A57" s="1"/>
      <c r="B57" s="2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111"/>
      <c r="T57" s="111"/>
      <c r="U57" s="111"/>
      <c r="V57" s="7"/>
      <c r="W57" s="7"/>
      <c r="X57" s="7"/>
      <c r="Y57" s="7"/>
      <c r="Z57" s="7"/>
      <c r="AA57" s="111"/>
      <c r="AB57" s="111"/>
      <c r="AC57" s="111"/>
    </row>
    <row r="58" spans="1:32" ht="15.75" customHeight="1" x14ac:dyDescent="0.25">
      <c r="A58" s="1"/>
      <c r="B58" s="2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111"/>
      <c r="T58" s="111"/>
      <c r="U58" s="111"/>
      <c r="V58" s="7"/>
      <c r="W58" s="7"/>
      <c r="X58" s="7"/>
      <c r="Y58" s="7"/>
      <c r="Z58" s="7"/>
      <c r="AA58" s="111"/>
      <c r="AB58" s="111"/>
      <c r="AC58" s="111"/>
    </row>
    <row r="59" spans="1:32" ht="15.75" customHeight="1" x14ac:dyDescent="0.25">
      <c r="A59" s="1"/>
      <c r="B59" s="2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111"/>
      <c r="T59" s="111"/>
      <c r="U59" s="111"/>
      <c r="V59" s="7"/>
      <c r="W59" s="7"/>
      <c r="X59" s="7"/>
      <c r="Y59" s="7"/>
      <c r="Z59" s="7"/>
      <c r="AA59" s="111"/>
      <c r="AB59" s="111"/>
      <c r="AC59" s="111"/>
    </row>
    <row r="60" spans="1:32" ht="15.75" customHeight="1" x14ac:dyDescent="0.25">
      <c r="A60" s="1"/>
      <c r="B60" s="2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111"/>
      <c r="T60" s="111"/>
      <c r="U60" s="111"/>
      <c r="V60" s="7"/>
      <c r="W60" s="7"/>
      <c r="X60" s="7"/>
      <c r="Y60" s="7"/>
      <c r="Z60" s="7"/>
      <c r="AA60" s="111"/>
      <c r="AB60" s="111"/>
      <c r="AC60" s="111"/>
    </row>
    <row r="61" spans="1:32" ht="15.75" customHeight="1" x14ac:dyDescent="0.25">
      <c r="A61" s="1"/>
      <c r="B61" s="120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111"/>
      <c r="T61" s="111"/>
      <c r="U61" s="111"/>
      <c r="V61" s="7"/>
      <c r="W61" s="7"/>
      <c r="X61" s="7"/>
      <c r="Y61" s="7"/>
      <c r="Z61" s="7"/>
      <c r="AA61" s="111"/>
      <c r="AB61" s="111"/>
      <c r="AC61" s="111"/>
    </row>
    <row r="62" spans="1:32" ht="15.75" customHeight="1" x14ac:dyDescent="0.25">
      <c r="A62" s="1"/>
      <c r="B62" s="2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111"/>
      <c r="T62" s="111"/>
      <c r="U62" s="111"/>
      <c r="V62" s="7"/>
      <c r="W62" s="7"/>
      <c r="X62" s="7"/>
      <c r="Y62" s="7"/>
      <c r="Z62" s="7"/>
      <c r="AA62" s="111"/>
      <c r="AB62" s="111"/>
      <c r="AC62" s="111"/>
    </row>
    <row r="63" spans="1:32" ht="15.75" customHeight="1" x14ac:dyDescent="0.25">
      <c r="A63" s="1"/>
      <c r="B63" s="2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111"/>
      <c r="T63" s="111"/>
      <c r="U63" s="111"/>
      <c r="V63" s="7"/>
      <c r="W63" s="7"/>
      <c r="X63" s="7"/>
      <c r="Y63" s="7"/>
      <c r="Z63" s="7"/>
      <c r="AA63" s="111"/>
      <c r="AB63" s="111"/>
      <c r="AC63" s="110"/>
    </row>
    <row r="64" spans="1:32" ht="15.75" customHeight="1" x14ac:dyDescent="0.25">
      <c r="A64" s="1"/>
      <c r="B64" s="2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111"/>
      <c r="T64" s="111"/>
      <c r="U64" s="111"/>
      <c r="V64" s="7"/>
      <c r="W64" s="7"/>
      <c r="X64" s="7"/>
      <c r="Y64" s="7"/>
      <c r="Z64" s="7"/>
      <c r="AA64" s="118"/>
      <c r="AB64" s="118"/>
      <c r="AC64" s="118"/>
    </row>
    <row r="65" spans="1:32" ht="15.75" customHeight="1" x14ac:dyDescent="0.25">
      <c r="A65" s="1"/>
      <c r="B65" s="2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111"/>
      <c r="T65" s="111"/>
      <c r="U65" s="111"/>
      <c r="V65" s="7"/>
      <c r="W65" s="7"/>
      <c r="X65" s="7"/>
      <c r="Y65" s="7"/>
      <c r="Z65" s="7"/>
      <c r="AA65" s="110"/>
      <c r="AB65" s="110"/>
      <c r="AC65" s="118"/>
    </row>
    <row r="66" spans="1:32" ht="15.75" customHeight="1" x14ac:dyDescent="0.25">
      <c r="A66" s="1"/>
      <c r="B66" s="121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111"/>
      <c r="T66" s="111"/>
      <c r="U66" s="111"/>
      <c r="V66" s="7"/>
      <c r="W66" s="7"/>
      <c r="X66" s="7"/>
      <c r="Y66" s="7"/>
      <c r="Z66" s="7"/>
      <c r="AA66" s="122"/>
      <c r="AB66" s="122"/>
      <c r="AC66" s="113"/>
    </row>
    <row r="67" spans="1:32" ht="15.75" customHeight="1" x14ac:dyDescent="0.25">
      <c r="A67" s="1"/>
      <c r="B67" s="2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111"/>
      <c r="T67" s="111"/>
      <c r="U67" s="111"/>
      <c r="V67" s="7"/>
      <c r="W67" s="7"/>
      <c r="X67" s="7"/>
      <c r="Y67" s="7"/>
      <c r="Z67" s="7"/>
      <c r="AA67" s="122"/>
      <c r="AB67" s="122"/>
      <c r="AC67" s="113"/>
      <c r="AD67" s="7"/>
      <c r="AE67" s="7"/>
      <c r="AF67" s="7"/>
    </row>
    <row r="68" spans="1:32" ht="15.75" customHeight="1" x14ac:dyDescent="0.25">
      <c r="A68" s="1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111"/>
      <c r="T68" s="111"/>
      <c r="U68" s="111"/>
      <c r="V68" s="7"/>
      <c r="W68" s="7"/>
      <c r="X68" s="7"/>
      <c r="Y68" s="7"/>
      <c r="Z68" s="7"/>
      <c r="AA68" s="122"/>
      <c r="AB68" s="122"/>
      <c r="AC68" s="113"/>
      <c r="AD68" s="7"/>
      <c r="AE68" s="7"/>
      <c r="AF68" s="7"/>
    </row>
    <row r="69" spans="1:32" ht="15.75" customHeight="1" x14ac:dyDescent="0.25">
      <c r="A69" s="1"/>
      <c r="B69" s="2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111"/>
      <c r="T69" s="111"/>
      <c r="U69" s="111"/>
      <c r="V69" s="7"/>
      <c r="W69" s="7"/>
      <c r="X69" s="7"/>
      <c r="Y69" s="7"/>
      <c r="Z69" s="7"/>
      <c r="AA69" s="122"/>
      <c r="AB69" s="122"/>
      <c r="AC69" s="113"/>
      <c r="AD69" s="7"/>
      <c r="AE69" s="7"/>
      <c r="AF69" s="7"/>
    </row>
    <row r="70" spans="1:32" ht="15.75" customHeight="1" x14ac:dyDescent="0.25">
      <c r="A70" s="1"/>
      <c r="B70" s="2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111"/>
      <c r="T70" s="111"/>
      <c r="U70" s="111"/>
      <c r="V70" s="7"/>
      <c r="W70" s="7"/>
      <c r="X70" s="7"/>
      <c r="Y70" s="7"/>
      <c r="Z70" s="7"/>
      <c r="AA70" s="122"/>
      <c r="AB70" s="122"/>
      <c r="AC70" s="113"/>
      <c r="AD70" s="7"/>
      <c r="AE70" s="7"/>
      <c r="AF70" s="7"/>
    </row>
    <row r="71" spans="1:32" ht="15.75" customHeight="1" x14ac:dyDescent="0.25">
      <c r="A71" s="1"/>
      <c r="B71" s="2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111"/>
      <c r="T71" s="111"/>
      <c r="U71" s="111"/>
      <c r="V71" s="7"/>
      <c r="W71" s="7"/>
      <c r="X71" s="7"/>
      <c r="Y71" s="7"/>
      <c r="Z71" s="7"/>
      <c r="AA71" s="122"/>
      <c r="AB71" s="122"/>
      <c r="AC71" s="113"/>
      <c r="AD71" s="7"/>
      <c r="AE71" s="7"/>
      <c r="AF71" s="7"/>
    </row>
    <row r="72" spans="1:32" ht="15.75" customHeight="1" x14ac:dyDescent="0.25">
      <c r="A72" s="1"/>
      <c r="B72" s="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111"/>
      <c r="T72" s="111"/>
      <c r="U72" s="111"/>
      <c r="V72" s="7"/>
      <c r="W72" s="7"/>
      <c r="X72" s="7"/>
      <c r="Y72" s="7"/>
      <c r="Z72" s="7"/>
      <c r="AA72" s="123"/>
      <c r="AB72" s="123"/>
      <c r="AC72" s="124"/>
      <c r="AD72" s="7"/>
      <c r="AE72" s="7"/>
      <c r="AF72" s="7"/>
    </row>
    <row r="73" spans="1:32" ht="15.75" customHeight="1" x14ac:dyDescent="0.25">
      <c r="A73" s="1"/>
      <c r="B73" s="2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111"/>
      <c r="T73" s="111"/>
      <c r="U73" s="111"/>
      <c r="V73" s="7"/>
      <c r="W73" s="7"/>
      <c r="X73" s="7"/>
      <c r="Y73" s="7"/>
      <c r="Z73" s="7"/>
      <c r="AA73" s="118"/>
      <c r="AB73" s="118"/>
      <c r="AC73" s="118"/>
      <c r="AD73" s="7"/>
      <c r="AE73" s="7"/>
      <c r="AF73" s="7"/>
    </row>
    <row r="74" spans="1:32" ht="15.75" customHeight="1" x14ac:dyDescent="0.25">
      <c r="A74" s="1"/>
      <c r="B74" s="2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111"/>
      <c r="T74" s="111"/>
      <c r="U74" s="111"/>
      <c r="V74" s="7"/>
      <c r="W74" s="7"/>
      <c r="X74" s="7"/>
      <c r="Y74" s="7"/>
      <c r="Z74" s="7"/>
      <c r="AA74" s="118"/>
      <c r="AB74" s="118"/>
      <c r="AC74" s="118"/>
      <c r="AD74" s="7"/>
      <c r="AE74" s="7"/>
      <c r="AF74" s="7"/>
    </row>
    <row r="75" spans="1:32" ht="15.75" customHeight="1" x14ac:dyDescent="0.25">
      <c r="A75" s="1"/>
      <c r="B75" s="2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111"/>
      <c r="T75" s="111"/>
      <c r="U75" s="111"/>
      <c r="V75" s="7"/>
      <c r="W75" s="7"/>
      <c r="X75" s="7"/>
      <c r="Y75" s="7"/>
      <c r="Z75" s="7"/>
      <c r="AA75" s="118"/>
      <c r="AB75" s="118"/>
      <c r="AC75" s="118"/>
      <c r="AD75" s="7"/>
      <c r="AE75" s="7"/>
      <c r="AF75" s="7"/>
    </row>
    <row r="76" spans="1:32" ht="15.75" customHeight="1" x14ac:dyDescent="0.25">
      <c r="A76" s="1"/>
      <c r="B76" s="2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111"/>
      <c r="T76" s="111"/>
      <c r="U76" s="111"/>
      <c r="V76" s="7"/>
      <c r="W76" s="7"/>
      <c r="X76" s="7"/>
      <c r="Y76" s="7"/>
      <c r="Z76" s="7"/>
      <c r="AA76" s="118"/>
      <c r="AB76" s="118"/>
      <c r="AC76" s="118"/>
      <c r="AD76" s="7"/>
      <c r="AE76" s="7"/>
      <c r="AF76" s="7"/>
    </row>
    <row r="77" spans="1:32" ht="15.75" customHeight="1" x14ac:dyDescent="0.25">
      <c r="A77" s="1"/>
      <c r="B77" s="2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111"/>
      <c r="T77" s="111"/>
      <c r="U77" s="111"/>
      <c r="V77" s="7"/>
      <c r="W77" s="7"/>
      <c r="X77" s="7"/>
      <c r="Y77" s="7"/>
      <c r="Z77" s="7"/>
      <c r="AA77" s="118"/>
      <c r="AB77" s="118"/>
      <c r="AC77" s="118"/>
      <c r="AD77" s="7"/>
      <c r="AE77" s="7"/>
      <c r="AF77" s="7"/>
    </row>
    <row r="78" spans="1:32" ht="15.75" customHeight="1" x14ac:dyDescent="0.25">
      <c r="A78" s="1"/>
      <c r="B78" s="2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111"/>
      <c r="T78" s="111"/>
      <c r="U78" s="111"/>
      <c r="V78" s="7"/>
      <c r="W78" s="7"/>
      <c r="X78" s="7"/>
      <c r="Y78" s="7"/>
      <c r="Z78" s="7"/>
      <c r="AA78" s="118"/>
      <c r="AB78" s="118"/>
      <c r="AC78" s="118"/>
      <c r="AD78" s="7"/>
      <c r="AE78" s="7"/>
      <c r="AF78" s="7"/>
    </row>
    <row r="79" spans="1:32" ht="15.75" customHeight="1" x14ac:dyDescent="0.25">
      <c r="A79" s="1"/>
      <c r="B79" s="2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111"/>
      <c r="T79" s="111"/>
      <c r="U79" s="111"/>
      <c r="V79" s="7"/>
      <c r="W79" s="7"/>
      <c r="X79" s="7"/>
      <c r="Y79" s="7"/>
      <c r="Z79" s="7"/>
      <c r="AA79" s="118"/>
      <c r="AB79" s="118"/>
      <c r="AC79" s="118"/>
      <c r="AD79" s="7"/>
      <c r="AE79" s="7"/>
      <c r="AF79" s="7"/>
    </row>
    <row r="80" spans="1:32" ht="15.75" customHeight="1" x14ac:dyDescent="0.25">
      <c r="A80" s="1"/>
      <c r="B80" s="2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111"/>
      <c r="T80" s="111"/>
      <c r="U80" s="111"/>
      <c r="V80" s="7"/>
      <c r="W80" s="7"/>
      <c r="X80" s="7"/>
      <c r="Y80" s="7"/>
      <c r="Z80" s="7"/>
      <c r="AA80" s="118"/>
      <c r="AB80" s="118"/>
      <c r="AC80" s="118"/>
      <c r="AD80" s="7"/>
      <c r="AE80" s="7"/>
      <c r="AF80" s="7"/>
    </row>
    <row r="81" spans="1:32" ht="15.75" customHeight="1" x14ac:dyDescent="0.25">
      <c r="A81" s="1"/>
      <c r="B81" s="2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111"/>
      <c r="T81" s="111"/>
      <c r="U81" s="111"/>
      <c r="V81" s="7"/>
      <c r="W81" s="7"/>
      <c r="X81" s="7"/>
      <c r="Y81" s="7"/>
      <c r="Z81" s="7"/>
      <c r="AA81" s="118"/>
      <c r="AB81" s="118"/>
      <c r="AC81" s="118"/>
      <c r="AD81" s="7"/>
      <c r="AE81" s="7"/>
      <c r="AF81" s="7"/>
    </row>
    <row r="82" spans="1:32" ht="15.75" customHeight="1" x14ac:dyDescent="0.25">
      <c r="A82" s="1"/>
      <c r="B82" s="2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111"/>
      <c r="T82" s="111"/>
      <c r="U82" s="111"/>
      <c r="V82" s="7"/>
      <c r="W82" s="7"/>
      <c r="X82" s="7"/>
      <c r="Y82" s="7"/>
      <c r="Z82" s="7"/>
      <c r="AA82" s="118"/>
      <c r="AB82" s="118"/>
      <c r="AC82" s="118"/>
      <c r="AD82" s="7"/>
      <c r="AE82" s="7"/>
      <c r="AF82" s="7"/>
    </row>
    <row r="83" spans="1:32" ht="15.75" customHeight="1" x14ac:dyDescent="0.25">
      <c r="A83" s="1"/>
      <c r="B83" s="2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111"/>
      <c r="T83" s="111"/>
      <c r="U83" s="111"/>
      <c r="V83" s="7"/>
      <c r="W83" s="7"/>
      <c r="X83" s="7"/>
      <c r="Y83" s="7"/>
      <c r="Z83" s="7"/>
      <c r="AA83" s="118"/>
      <c r="AB83" s="118"/>
      <c r="AC83" s="118"/>
      <c r="AD83" s="7"/>
      <c r="AE83" s="7"/>
      <c r="AF83" s="7"/>
    </row>
    <row r="84" spans="1:32" ht="15.75" customHeight="1" x14ac:dyDescent="0.25">
      <c r="A84" s="1"/>
      <c r="B84" s="2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111"/>
      <c r="T84" s="111"/>
      <c r="U84" s="111"/>
      <c r="V84" s="7"/>
      <c r="W84" s="7"/>
      <c r="X84" s="7"/>
      <c r="Y84" s="7"/>
      <c r="Z84" s="7"/>
      <c r="AA84" s="118"/>
      <c r="AB84" s="118"/>
      <c r="AC84" s="118"/>
      <c r="AD84" s="7"/>
      <c r="AE84" s="7"/>
      <c r="AF84" s="7"/>
    </row>
    <row r="85" spans="1:32" ht="15.75" customHeight="1" x14ac:dyDescent="0.25">
      <c r="A85" s="1"/>
      <c r="B85" s="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111"/>
      <c r="T85" s="111"/>
      <c r="U85" s="111"/>
      <c r="V85" s="7"/>
      <c r="W85" s="7"/>
      <c r="X85" s="7"/>
      <c r="Y85" s="7"/>
      <c r="Z85" s="7"/>
      <c r="AA85" s="118"/>
      <c r="AB85" s="118"/>
      <c r="AC85" s="118"/>
      <c r="AD85" s="7"/>
      <c r="AE85" s="7"/>
      <c r="AF85" s="7"/>
    </row>
    <row r="86" spans="1:32" ht="15.75" customHeight="1" x14ac:dyDescent="0.25">
      <c r="A86" s="1"/>
      <c r="B86" s="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111"/>
      <c r="T86" s="111"/>
      <c r="U86" s="111"/>
      <c r="V86" s="7"/>
      <c r="W86" s="7"/>
      <c r="X86" s="7"/>
      <c r="Y86" s="7"/>
      <c r="Z86" s="7"/>
      <c r="AA86" s="118"/>
      <c r="AB86" s="118"/>
      <c r="AC86" s="118"/>
      <c r="AD86" s="7"/>
      <c r="AE86" s="7"/>
      <c r="AF86" s="7"/>
    </row>
    <row r="87" spans="1:32" ht="15.75" customHeight="1" x14ac:dyDescent="0.25">
      <c r="A87" s="1"/>
      <c r="B87" s="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111"/>
      <c r="T87" s="111"/>
      <c r="U87" s="111"/>
      <c r="V87" s="7"/>
      <c r="W87" s="7"/>
      <c r="X87" s="7"/>
      <c r="Y87" s="7"/>
      <c r="Z87" s="7"/>
      <c r="AA87" s="118"/>
      <c r="AB87" s="118"/>
      <c r="AC87" s="118"/>
      <c r="AD87" s="7"/>
      <c r="AE87" s="7"/>
      <c r="AF87" s="7"/>
    </row>
    <row r="88" spans="1:32" ht="15.75" customHeight="1" x14ac:dyDescent="0.25">
      <c r="A88" s="1"/>
      <c r="B88" s="2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111"/>
      <c r="T88" s="111"/>
      <c r="U88" s="111"/>
      <c r="V88" s="7"/>
      <c r="W88" s="7"/>
      <c r="X88" s="7"/>
      <c r="Y88" s="7"/>
      <c r="Z88" s="7"/>
      <c r="AA88" s="118"/>
      <c r="AB88" s="118"/>
      <c r="AC88" s="118"/>
      <c r="AD88" s="7"/>
      <c r="AE88" s="7"/>
      <c r="AF88" s="7"/>
    </row>
    <row r="89" spans="1:32" ht="15.75" customHeight="1" x14ac:dyDescent="0.25">
      <c r="A89" s="1"/>
      <c r="B89" s="2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111"/>
      <c r="T89" s="111"/>
      <c r="U89" s="111"/>
      <c r="V89" s="7"/>
      <c r="W89" s="7"/>
      <c r="X89" s="7"/>
      <c r="Y89" s="7"/>
      <c r="Z89" s="7"/>
      <c r="AA89" s="118"/>
      <c r="AB89" s="118"/>
      <c r="AC89" s="118"/>
      <c r="AD89" s="7"/>
      <c r="AE89" s="7"/>
      <c r="AF89" s="7"/>
    </row>
    <row r="90" spans="1:32" ht="15.75" customHeight="1" x14ac:dyDescent="0.25">
      <c r="A90" s="1"/>
      <c r="B90" s="2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111"/>
      <c r="T90" s="111"/>
      <c r="U90" s="111"/>
      <c r="V90" s="7"/>
      <c r="W90" s="7"/>
      <c r="X90" s="7"/>
      <c r="Y90" s="7"/>
      <c r="Z90" s="7"/>
      <c r="AA90" s="118"/>
      <c r="AB90" s="118"/>
      <c r="AC90" s="118"/>
      <c r="AD90" s="7"/>
      <c r="AE90" s="7"/>
      <c r="AF90" s="7"/>
    </row>
    <row r="91" spans="1:32" ht="15.75" customHeight="1" x14ac:dyDescent="0.25">
      <c r="A91" s="1"/>
      <c r="B91" s="2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111"/>
      <c r="T91" s="111"/>
      <c r="U91" s="111"/>
      <c r="V91" s="7"/>
      <c r="W91" s="7"/>
      <c r="X91" s="7"/>
      <c r="Y91" s="7"/>
      <c r="Z91" s="7"/>
      <c r="AA91" s="118"/>
      <c r="AB91" s="118"/>
      <c r="AC91" s="118"/>
      <c r="AD91" s="7"/>
      <c r="AE91" s="7"/>
      <c r="AF91" s="7"/>
    </row>
    <row r="92" spans="1:32" ht="15.75" customHeight="1" x14ac:dyDescent="0.25">
      <c r="A92" s="1"/>
      <c r="B92" s="2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111"/>
      <c r="T92" s="111"/>
      <c r="U92" s="111"/>
      <c r="V92" s="7"/>
      <c r="W92" s="7"/>
      <c r="X92" s="7"/>
      <c r="Y92" s="7"/>
      <c r="Z92" s="7"/>
      <c r="AA92" s="118"/>
      <c r="AB92" s="118"/>
      <c r="AC92" s="118"/>
      <c r="AD92" s="7"/>
      <c r="AE92" s="7"/>
      <c r="AF92" s="7"/>
    </row>
    <row r="93" spans="1:32" ht="15.75" customHeight="1" x14ac:dyDescent="0.25">
      <c r="A93" s="1"/>
      <c r="B93" s="2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111"/>
      <c r="T93" s="111"/>
      <c r="U93" s="111"/>
      <c r="V93" s="7"/>
      <c r="W93" s="7"/>
      <c r="X93" s="7"/>
      <c r="Y93" s="7"/>
      <c r="Z93" s="7"/>
      <c r="AA93" s="118"/>
      <c r="AB93" s="118"/>
      <c r="AC93" s="118"/>
      <c r="AD93" s="7"/>
      <c r="AE93" s="7"/>
      <c r="AF93" s="7"/>
    </row>
    <row r="94" spans="1:32" ht="15.75" customHeight="1" x14ac:dyDescent="0.25">
      <c r="A94" s="1"/>
      <c r="B94" s="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111"/>
      <c r="T94" s="111"/>
      <c r="U94" s="111"/>
      <c r="V94" s="7"/>
      <c r="W94" s="7"/>
      <c r="X94" s="7"/>
      <c r="Y94" s="7"/>
      <c r="Z94" s="7"/>
      <c r="AA94" s="118"/>
      <c r="AB94" s="118"/>
      <c r="AC94" s="118"/>
      <c r="AD94" s="7"/>
      <c r="AE94" s="7"/>
      <c r="AF94" s="7"/>
    </row>
    <row r="95" spans="1:32" ht="15.75" customHeight="1" x14ac:dyDescent="0.25">
      <c r="A95" s="1"/>
      <c r="B95" s="2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111"/>
      <c r="T95" s="111"/>
      <c r="U95" s="111"/>
      <c r="V95" s="7"/>
      <c r="W95" s="7"/>
      <c r="X95" s="7"/>
      <c r="Y95" s="7"/>
      <c r="Z95" s="7"/>
      <c r="AA95" s="118"/>
      <c r="AB95" s="118"/>
      <c r="AC95" s="118"/>
      <c r="AD95" s="7"/>
      <c r="AE95" s="7"/>
      <c r="AF95" s="7"/>
    </row>
    <row r="96" spans="1:32" ht="15.75" customHeight="1" x14ac:dyDescent="0.25">
      <c r="A96" s="1"/>
      <c r="B96" s="2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111"/>
      <c r="T96" s="111"/>
      <c r="U96" s="111"/>
      <c r="V96" s="7"/>
      <c r="W96" s="7"/>
      <c r="X96" s="7"/>
      <c r="Y96" s="7"/>
      <c r="Z96" s="7"/>
      <c r="AA96" s="118"/>
      <c r="AB96" s="118"/>
      <c r="AC96" s="118"/>
      <c r="AD96" s="7"/>
      <c r="AE96" s="7"/>
      <c r="AF96" s="7"/>
    </row>
    <row r="97" spans="1:32" ht="15.75" customHeight="1" x14ac:dyDescent="0.25">
      <c r="A97" s="1"/>
      <c r="B97" s="2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111"/>
      <c r="T97" s="111"/>
      <c r="U97" s="111"/>
      <c r="V97" s="7"/>
      <c r="W97" s="7"/>
      <c r="X97" s="7"/>
      <c r="Y97" s="7"/>
      <c r="Z97" s="7"/>
      <c r="AA97" s="118"/>
      <c r="AB97" s="118"/>
      <c r="AC97" s="118"/>
      <c r="AD97" s="7"/>
      <c r="AE97" s="7"/>
      <c r="AF97" s="7"/>
    </row>
    <row r="98" spans="1:32" ht="15.75" customHeight="1" x14ac:dyDescent="0.25">
      <c r="A98" s="1"/>
      <c r="B98" s="2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111"/>
      <c r="T98" s="111"/>
      <c r="U98" s="111"/>
      <c r="V98" s="7"/>
      <c r="W98" s="7"/>
      <c r="X98" s="7"/>
      <c r="Y98" s="7"/>
      <c r="Z98" s="7"/>
      <c r="AA98" s="118"/>
      <c r="AB98" s="118"/>
      <c r="AC98" s="118"/>
      <c r="AD98" s="7"/>
      <c r="AE98" s="7"/>
      <c r="AF98" s="7"/>
    </row>
    <row r="99" spans="1:32" ht="15.75" customHeight="1" x14ac:dyDescent="0.25">
      <c r="A99" s="1"/>
      <c r="B99" s="2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111"/>
      <c r="T99" s="111"/>
      <c r="U99" s="111"/>
      <c r="V99" s="7"/>
      <c r="W99" s="7"/>
      <c r="X99" s="7"/>
      <c r="Y99" s="7"/>
      <c r="Z99" s="7"/>
      <c r="AA99" s="118"/>
      <c r="AB99" s="118"/>
      <c r="AC99" s="118"/>
      <c r="AD99" s="7"/>
      <c r="AE99" s="7"/>
      <c r="AF99" s="7"/>
    </row>
    <row r="100" spans="1:32" ht="15.75" customHeight="1" x14ac:dyDescent="0.25">
      <c r="A100" s="1"/>
      <c r="B100" s="2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111"/>
      <c r="T100" s="111"/>
      <c r="U100" s="111"/>
      <c r="V100" s="7"/>
      <c r="W100" s="7"/>
      <c r="X100" s="7"/>
      <c r="Y100" s="7"/>
      <c r="Z100" s="7"/>
      <c r="AA100" s="118"/>
      <c r="AB100" s="118"/>
      <c r="AC100" s="118"/>
      <c r="AD100" s="7"/>
      <c r="AE100" s="7"/>
      <c r="AF100" s="7"/>
    </row>
    <row r="101" spans="1:32" ht="15.75" customHeight="1" x14ac:dyDescent="0.25">
      <c r="A101" s="1"/>
      <c r="B101" s="2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111"/>
      <c r="T101" s="111"/>
      <c r="U101" s="111"/>
      <c r="V101" s="7"/>
      <c r="W101" s="7"/>
      <c r="X101" s="7"/>
      <c r="Y101" s="7"/>
      <c r="Z101" s="7"/>
      <c r="AA101" s="118"/>
      <c r="AB101" s="118"/>
      <c r="AC101" s="118"/>
      <c r="AD101" s="7"/>
      <c r="AE101" s="7"/>
      <c r="AF101" s="7"/>
    </row>
    <row r="102" spans="1:32" ht="15.75" customHeight="1" x14ac:dyDescent="0.25">
      <c r="A102" s="1"/>
      <c r="B102" s="2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111"/>
      <c r="T102" s="111"/>
      <c r="U102" s="111"/>
      <c r="V102" s="7"/>
      <c r="W102" s="7"/>
      <c r="X102" s="7"/>
      <c r="Y102" s="7"/>
      <c r="Z102" s="7"/>
      <c r="AA102" s="118"/>
      <c r="AB102" s="118"/>
      <c r="AC102" s="118"/>
      <c r="AD102" s="7"/>
      <c r="AE102" s="7"/>
      <c r="AF102" s="7"/>
    </row>
    <row r="103" spans="1:32" ht="15.75" customHeight="1" x14ac:dyDescent="0.25">
      <c r="A103" s="1"/>
      <c r="B103" s="2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111"/>
      <c r="T103" s="111"/>
      <c r="U103" s="111"/>
      <c r="V103" s="7"/>
      <c r="W103" s="7"/>
      <c r="X103" s="7"/>
      <c r="Y103" s="7"/>
      <c r="Z103" s="7"/>
      <c r="AA103" s="118"/>
      <c r="AB103" s="118"/>
      <c r="AC103" s="118"/>
      <c r="AD103" s="7"/>
      <c r="AE103" s="7"/>
      <c r="AF103" s="7"/>
    </row>
    <row r="104" spans="1:32" ht="15.75" customHeight="1" x14ac:dyDescent="0.25">
      <c r="A104" s="1"/>
      <c r="B104" s="2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111"/>
      <c r="T104" s="111"/>
      <c r="U104" s="111"/>
      <c r="V104" s="7"/>
      <c r="W104" s="7"/>
      <c r="X104" s="7"/>
      <c r="Y104" s="7"/>
      <c r="Z104" s="7"/>
      <c r="AA104" s="118"/>
      <c r="AB104" s="118"/>
      <c r="AC104" s="118"/>
      <c r="AD104" s="7"/>
      <c r="AE104" s="7"/>
      <c r="AF104" s="7"/>
    </row>
    <row r="105" spans="1:32" ht="15.75" customHeight="1" x14ac:dyDescent="0.25">
      <c r="A105" s="1"/>
      <c r="B105" s="2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111"/>
      <c r="T105" s="111"/>
      <c r="U105" s="111"/>
      <c r="V105" s="7"/>
      <c r="W105" s="7"/>
      <c r="X105" s="7"/>
      <c r="Y105" s="7"/>
      <c r="Z105" s="7"/>
      <c r="AA105" s="118"/>
      <c r="AB105" s="118"/>
      <c r="AC105" s="118"/>
      <c r="AD105" s="7"/>
      <c r="AE105" s="7"/>
      <c r="AF105" s="7"/>
    </row>
    <row r="106" spans="1:32" ht="15.75" customHeight="1" x14ac:dyDescent="0.25">
      <c r="A106" s="1"/>
      <c r="B106" s="2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111"/>
      <c r="T106" s="111"/>
      <c r="U106" s="111"/>
      <c r="V106" s="7"/>
      <c r="W106" s="7"/>
      <c r="X106" s="7"/>
      <c r="Y106" s="7"/>
      <c r="Z106" s="7"/>
      <c r="AA106" s="118"/>
      <c r="AB106" s="118"/>
      <c r="AC106" s="118"/>
      <c r="AD106" s="7"/>
      <c r="AE106" s="7"/>
      <c r="AF106" s="7"/>
    </row>
    <row r="107" spans="1:32" ht="15.75" customHeight="1" x14ac:dyDescent="0.25">
      <c r="A107" s="1"/>
      <c r="B107" s="2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111"/>
      <c r="T107" s="111"/>
      <c r="U107" s="111"/>
      <c r="V107" s="7"/>
      <c r="W107" s="7"/>
      <c r="X107" s="7"/>
      <c r="Y107" s="7"/>
      <c r="Z107" s="7"/>
      <c r="AA107" s="118"/>
      <c r="AB107" s="118"/>
      <c r="AC107" s="118"/>
      <c r="AD107" s="7"/>
      <c r="AE107" s="7"/>
      <c r="AF107" s="7"/>
    </row>
    <row r="108" spans="1:32" ht="15.75" customHeight="1" x14ac:dyDescent="0.25">
      <c r="A108" s="1"/>
      <c r="B108" s="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111"/>
      <c r="T108" s="111"/>
      <c r="U108" s="111"/>
      <c r="V108" s="7"/>
      <c r="W108" s="7"/>
      <c r="X108" s="7"/>
      <c r="Y108" s="7"/>
      <c r="Z108" s="7"/>
      <c r="AA108" s="118"/>
      <c r="AB108" s="118"/>
      <c r="AC108" s="118"/>
      <c r="AD108" s="7"/>
      <c r="AE108" s="7"/>
      <c r="AF108" s="7"/>
    </row>
    <row r="109" spans="1:32" ht="15.75" customHeight="1" x14ac:dyDescent="0.25">
      <c r="A109" s="1"/>
      <c r="B109" s="2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111"/>
      <c r="T109" s="111"/>
      <c r="U109" s="111"/>
      <c r="V109" s="7"/>
      <c r="W109" s="7"/>
      <c r="X109" s="7"/>
      <c r="Y109" s="7"/>
      <c r="Z109" s="7"/>
      <c r="AA109" s="118"/>
      <c r="AB109" s="118"/>
      <c r="AC109" s="118"/>
      <c r="AD109" s="7"/>
      <c r="AE109" s="7"/>
      <c r="AF109" s="7"/>
    </row>
    <row r="110" spans="1:32" ht="15.75" customHeight="1" x14ac:dyDescent="0.25">
      <c r="A110" s="1"/>
      <c r="B110" s="2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111"/>
      <c r="T110" s="111"/>
      <c r="U110" s="111"/>
      <c r="V110" s="7"/>
      <c r="W110" s="7"/>
      <c r="X110" s="7"/>
      <c r="Y110" s="7"/>
      <c r="Z110" s="7"/>
      <c r="AA110" s="118"/>
      <c r="AB110" s="118"/>
      <c r="AC110" s="118"/>
      <c r="AD110" s="7"/>
      <c r="AE110" s="7"/>
      <c r="AF110" s="7"/>
    </row>
    <row r="111" spans="1:32" ht="15.75" customHeight="1" x14ac:dyDescent="0.25">
      <c r="A111" s="1"/>
      <c r="B111" s="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111"/>
      <c r="T111" s="111"/>
      <c r="U111" s="111"/>
      <c r="V111" s="7"/>
      <c r="W111" s="7"/>
      <c r="X111" s="7"/>
      <c r="Y111" s="7"/>
      <c r="Z111" s="7"/>
      <c r="AA111" s="118"/>
      <c r="AB111" s="118"/>
      <c r="AC111" s="118"/>
      <c r="AD111" s="7"/>
      <c r="AE111" s="7"/>
      <c r="AF111" s="7"/>
    </row>
    <row r="112" spans="1:32" ht="15.75" customHeight="1" x14ac:dyDescent="0.25">
      <c r="A112" s="1"/>
      <c r="B112" s="2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111"/>
      <c r="T112" s="111"/>
      <c r="U112" s="111"/>
      <c r="V112" s="7"/>
      <c r="W112" s="7"/>
      <c r="X112" s="7"/>
      <c r="Y112" s="7"/>
      <c r="Z112" s="7"/>
      <c r="AA112" s="118"/>
      <c r="AB112" s="118"/>
      <c r="AC112" s="118"/>
      <c r="AD112" s="7"/>
      <c r="AE112" s="7"/>
      <c r="AF112" s="7"/>
    </row>
    <row r="113" spans="1:32" ht="15.75" customHeight="1" x14ac:dyDescent="0.25">
      <c r="A113" s="1"/>
      <c r="B113" s="2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111"/>
      <c r="T113" s="111"/>
      <c r="U113" s="111"/>
      <c r="V113" s="7"/>
      <c r="W113" s="7"/>
      <c r="X113" s="7"/>
      <c r="Y113" s="7"/>
      <c r="Z113" s="7"/>
      <c r="AA113" s="118"/>
      <c r="AB113" s="118"/>
      <c r="AC113" s="118"/>
      <c r="AD113" s="7"/>
      <c r="AE113" s="7"/>
      <c r="AF113" s="7"/>
    </row>
    <row r="114" spans="1:32" ht="15.75" customHeight="1" x14ac:dyDescent="0.25">
      <c r="A114" s="1"/>
      <c r="B114" s="2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111"/>
      <c r="T114" s="111"/>
      <c r="U114" s="111"/>
      <c r="V114" s="7"/>
      <c r="W114" s="7"/>
      <c r="X114" s="7"/>
      <c r="Y114" s="7"/>
      <c r="Z114" s="7"/>
      <c r="AA114" s="118"/>
      <c r="AB114" s="118"/>
      <c r="AC114" s="118"/>
      <c r="AD114" s="7"/>
      <c r="AE114" s="7"/>
      <c r="AF114" s="7"/>
    </row>
    <row r="115" spans="1:32" ht="15.75" customHeight="1" x14ac:dyDescent="0.25">
      <c r="A115" s="1"/>
      <c r="B115" s="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111"/>
      <c r="T115" s="111"/>
      <c r="U115" s="111"/>
      <c r="V115" s="7"/>
      <c r="W115" s="7"/>
      <c r="X115" s="7"/>
      <c r="Y115" s="7"/>
      <c r="Z115" s="7"/>
      <c r="AA115" s="118"/>
      <c r="AB115" s="118"/>
      <c r="AC115" s="118"/>
      <c r="AD115" s="7"/>
      <c r="AE115" s="7"/>
      <c r="AF115" s="7"/>
    </row>
    <row r="116" spans="1:32" ht="15.75" customHeight="1" x14ac:dyDescent="0.25">
      <c r="A116" s="1"/>
      <c r="B116" s="2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111"/>
      <c r="T116" s="111"/>
      <c r="U116" s="111"/>
      <c r="V116" s="7"/>
      <c r="W116" s="7"/>
      <c r="X116" s="7"/>
      <c r="Y116" s="7"/>
      <c r="Z116" s="7"/>
      <c r="AA116" s="118"/>
      <c r="AB116" s="118"/>
      <c r="AC116" s="118"/>
      <c r="AD116" s="7"/>
      <c r="AE116" s="7"/>
      <c r="AF116" s="7"/>
    </row>
    <row r="117" spans="1:32" ht="15.75" customHeight="1" x14ac:dyDescent="0.25">
      <c r="A117" s="1"/>
      <c r="B117" s="2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111"/>
      <c r="T117" s="111"/>
      <c r="U117" s="111"/>
      <c r="V117" s="7"/>
      <c r="W117" s="7"/>
      <c r="X117" s="7"/>
      <c r="Y117" s="7"/>
      <c r="Z117" s="7"/>
      <c r="AA117" s="118"/>
      <c r="AB117" s="118"/>
      <c r="AC117" s="118"/>
      <c r="AD117" s="7"/>
      <c r="AE117" s="7"/>
      <c r="AF117" s="7"/>
    </row>
    <row r="118" spans="1:32" ht="15.75" customHeight="1" x14ac:dyDescent="0.25">
      <c r="A118" s="1"/>
      <c r="B118" s="2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111"/>
      <c r="T118" s="111"/>
      <c r="U118" s="111"/>
      <c r="V118" s="7"/>
      <c r="W118" s="7"/>
      <c r="X118" s="7"/>
      <c r="Y118" s="7"/>
      <c r="Z118" s="7"/>
      <c r="AA118" s="118"/>
      <c r="AB118" s="118"/>
      <c r="AC118" s="118"/>
      <c r="AD118" s="7"/>
      <c r="AE118" s="7"/>
      <c r="AF118" s="7"/>
    </row>
    <row r="119" spans="1:32" ht="15.75" customHeight="1" x14ac:dyDescent="0.25">
      <c r="A119" s="1"/>
      <c r="B119" s="2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111"/>
      <c r="T119" s="111"/>
      <c r="U119" s="111"/>
      <c r="V119" s="7"/>
      <c r="W119" s="7"/>
      <c r="X119" s="7"/>
      <c r="Y119" s="7"/>
      <c r="Z119" s="7"/>
      <c r="AA119" s="118"/>
      <c r="AB119" s="118"/>
      <c r="AC119" s="118"/>
      <c r="AD119" s="7"/>
      <c r="AE119" s="7"/>
      <c r="AF119" s="7"/>
    </row>
    <row r="120" spans="1:32" ht="15.75" customHeight="1" x14ac:dyDescent="0.25">
      <c r="A120" s="1"/>
      <c r="B120" s="2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111"/>
      <c r="T120" s="111"/>
      <c r="U120" s="111"/>
      <c r="V120" s="7"/>
      <c r="W120" s="7"/>
      <c r="X120" s="7"/>
      <c r="Y120" s="7"/>
      <c r="Z120" s="7"/>
      <c r="AA120" s="118"/>
      <c r="AB120" s="118"/>
      <c r="AC120" s="118"/>
      <c r="AD120" s="7"/>
      <c r="AE120" s="7"/>
      <c r="AF120" s="7"/>
    </row>
    <row r="121" spans="1:32" ht="15.75" customHeight="1" x14ac:dyDescent="0.25">
      <c r="A121" s="1"/>
      <c r="B121" s="2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111"/>
      <c r="T121" s="111"/>
      <c r="U121" s="111"/>
      <c r="V121" s="7"/>
      <c r="W121" s="7"/>
      <c r="X121" s="7"/>
      <c r="Y121" s="7"/>
      <c r="Z121" s="7"/>
      <c r="AA121" s="118"/>
      <c r="AB121" s="118"/>
      <c r="AC121" s="118"/>
      <c r="AD121" s="7"/>
      <c r="AE121" s="7"/>
      <c r="AF121" s="7"/>
    </row>
    <row r="122" spans="1:32" ht="15.75" customHeight="1" x14ac:dyDescent="0.25">
      <c r="A122" s="1"/>
      <c r="B122" s="2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111"/>
      <c r="T122" s="111"/>
      <c r="U122" s="111"/>
      <c r="V122" s="7"/>
      <c r="W122" s="7"/>
      <c r="X122" s="7"/>
      <c r="Y122" s="7"/>
      <c r="Z122" s="7"/>
      <c r="AA122" s="118"/>
      <c r="AB122" s="118"/>
      <c r="AC122" s="118"/>
      <c r="AD122" s="7"/>
      <c r="AE122" s="7"/>
      <c r="AF122" s="7"/>
    </row>
    <row r="123" spans="1:32" ht="15.75" customHeight="1" x14ac:dyDescent="0.25">
      <c r="A123" s="1"/>
      <c r="B123" s="2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111"/>
      <c r="T123" s="111"/>
      <c r="U123" s="111"/>
      <c r="V123" s="7"/>
      <c r="W123" s="7"/>
      <c r="X123" s="7"/>
      <c r="Y123" s="7"/>
      <c r="Z123" s="7"/>
      <c r="AA123" s="118"/>
      <c r="AB123" s="118"/>
      <c r="AC123" s="118"/>
      <c r="AD123" s="7"/>
      <c r="AE123" s="7"/>
      <c r="AF123" s="7"/>
    </row>
    <row r="124" spans="1:32" ht="15.75" customHeight="1" x14ac:dyDescent="0.25">
      <c r="A124" s="1"/>
      <c r="B124" s="2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111"/>
      <c r="T124" s="111"/>
      <c r="U124" s="111"/>
      <c r="V124" s="7"/>
      <c r="W124" s="7"/>
      <c r="X124" s="7"/>
      <c r="Y124" s="7"/>
      <c r="Z124" s="7"/>
      <c r="AA124" s="118"/>
      <c r="AB124" s="118"/>
      <c r="AC124" s="118"/>
      <c r="AD124" s="7"/>
      <c r="AE124" s="7"/>
      <c r="AF124" s="7"/>
    </row>
    <row r="125" spans="1:32" ht="15.75" customHeight="1" x14ac:dyDescent="0.25">
      <c r="A125" s="1"/>
      <c r="B125" s="2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111"/>
      <c r="T125" s="111"/>
      <c r="U125" s="111"/>
      <c r="V125" s="7"/>
      <c r="W125" s="7"/>
      <c r="X125" s="7"/>
      <c r="Y125" s="7"/>
      <c r="Z125" s="7"/>
      <c r="AA125" s="118"/>
      <c r="AB125" s="118"/>
      <c r="AC125" s="118"/>
      <c r="AD125" s="7"/>
      <c r="AE125" s="7"/>
      <c r="AF125" s="7"/>
    </row>
    <row r="126" spans="1:32" ht="15.75" customHeight="1" x14ac:dyDescent="0.25">
      <c r="A126" s="1"/>
      <c r="B126" s="2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111"/>
      <c r="T126" s="111"/>
      <c r="U126" s="111"/>
      <c r="V126" s="7"/>
      <c r="W126" s="7"/>
      <c r="X126" s="7"/>
      <c r="Y126" s="7"/>
      <c r="Z126" s="7"/>
      <c r="AA126" s="118"/>
      <c r="AB126" s="118"/>
      <c r="AC126" s="118"/>
      <c r="AD126" s="7"/>
      <c r="AE126" s="7"/>
      <c r="AF126" s="7"/>
    </row>
    <row r="127" spans="1:32" ht="15.75" customHeight="1" x14ac:dyDescent="0.25">
      <c r="A127" s="1"/>
      <c r="B127" s="2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111"/>
      <c r="T127" s="111"/>
      <c r="U127" s="111"/>
      <c r="V127" s="7"/>
      <c r="W127" s="7"/>
      <c r="X127" s="7"/>
      <c r="Y127" s="7"/>
      <c r="Z127" s="7"/>
      <c r="AA127" s="118"/>
      <c r="AB127" s="118"/>
      <c r="AC127" s="118"/>
      <c r="AD127" s="7"/>
      <c r="AE127" s="7"/>
      <c r="AF127" s="7"/>
    </row>
    <row r="128" spans="1:32" ht="15.75" customHeight="1" x14ac:dyDescent="0.25">
      <c r="A128" s="1"/>
      <c r="B128" s="2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111"/>
      <c r="T128" s="111"/>
      <c r="U128" s="111"/>
      <c r="V128" s="7"/>
      <c r="W128" s="7"/>
      <c r="X128" s="7"/>
      <c r="Y128" s="7"/>
      <c r="Z128" s="7"/>
      <c r="AA128" s="118"/>
      <c r="AB128" s="118"/>
      <c r="AC128" s="118"/>
      <c r="AD128" s="7"/>
      <c r="AE128" s="7"/>
      <c r="AF128" s="7"/>
    </row>
    <row r="129" spans="1:32" ht="15.75" customHeight="1" x14ac:dyDescent="0.25">
      <c r="A129" s="1"/>
      <c r="B129" s="2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111"/>
      <c r="T129" s="111"/>
      <c r="U129" s="111"/>
      <c r="V129" s="7"/>
      <c r="W129" s="7"/>
      <c r="X129" s="7"/>
      <c r="Y129" s="7"/>
      <c r="Z129" s="7"/>
      <c r="AA129" s="118"/>
      <c r="AB129" s="118"/>
      <c r="AC129" s="118"/>
      <c r="AD129" s="7"/>
      <c r="AE129" s="7"/>
      <c r="AF129" s="7"/>
    </row>
    <row r="130" spans="1:32" ht="15.75" customHeight="1" x14ac:dyDescent="0.25">
      <c r="A130" s="1"/>
      <c r="B130" s="2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111"/>
      <c r="T130" s="111"/>
      <c r="U130" s="111"/>
      <c r="V130" s="7"/>
      <c r="W130" s="7"/>
      <c r="X130" s="7"/>
      <c r="Y130" s="7"/>
      <c r="Z130" s="7"/>
      <c r="AA130" s="118"/>
      <c r="AB130" s="118"/>
      <c r="AC130" s="118"/>
      <c r="AD130" s="7"/>
      <c r="AE130" s="7"/>
      <c r="AF130" s="7"/>
    </row>
    <row r="131" spans="1:32" ht="15.75" customHeight="1" x14ac:dyDescent="0.25">
      <c r="A131" s="1"/>
      <c r="B131" s="2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111"/>
      <c r="T131" s="111"/>
      <c r="U131" s="111"/>
      <c r="V131" s="7"/>
      <c r="W131" s="7"/>
      <c r="X131" s="7"/>
      <c r="Y131" s="7"/>
      <c r="Z131" s="7"/>
      <c r="AA131" s="118"/>
      <c r="AB131" s="118"/>
      <c r="AC131" s="118"/>
      <c r="AD131" s="7"/>
      <c r="AE131" s="7"/>
      <c r="AF131" s="7"/>
    </row>
    <row r="132" spans="1:32" ht="15.75" customHeight="1" x14ac:dyDescent="0.25">
      <c r="A132" s="1"/>
      <c r="B132" s="2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111"/>
      <c r="T132" s="111"/>
      <c r="U132" s="111"/>
      <c r="V132" s="7"/>
      <c r="W132" s="7"/>
      <c r="X132" s="7"/>
      <c r="Y132" s="7"/>
      <c r="Z132" s="7"/>
      <c r="AA132" s="118"/>
      <c r="AB132" s="118"/>
      <c r="AC132" s="118"/>
      <c r="AD132" s="7"/>
      <c r="AE132" s="7"/>
      <c r="AF132" s="7"/>
    </row>
    <row r="133" spans="1:32" ht="15.75" customHeight="1" x14ac:dyDescent="0.25">
      <c r="A133" s="1"/>
      <c r="B133" s="2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111"/>
      <c r="T133" s="111"/>
      <c r="U133" s="111"/>
      <c r="V133" s="7"/>
      <c r="W133" s="7"/>
      <c r="X133" s="7"/>
      <c r="Y133" s="7"/>
      <c r="Z133" s="7"/>
      <c r="AA133" s="118"/>
      <c r="AB133" s="118"/>
      <c r="AC133" s="118"/>
      <c r="AD133" s="7"/>
      <c r="AE133" s="7"/>
      <c r="AF133" s="7"/>
    </row>
    <row r="134" spans="1:32" ht="15.75" customHeight="1" x14ac:dyDescent="0.25">
      <c r="A134" s="1"/>
      <c r="B134" s="2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111"/>
      <c r="T134" s="111"/>
      <c r="U134" s="111"/>
      <c r="V134" s="7"/>
      <c r="W134" s="7"/>
      <c r="X134" s="7"/>
      <c r="Y134" s="7"/>
      <c r="Z134" s="7"/>
      <c r="AA134" s="118"/>
      <c r="AB134" s="118"/>
      <c r="AC134" s="118"/>
      <c r="AD134" s="7"/>
      <c r="AE134" s="7"/>
      <c r="AF134" s="7"/>
    </row>
    <row r="135" spans="1:32" ht="15.75" customHeight="1" x14ac:dyDescent="0.25">
      <c r="A135" s="1"/>
      <c r="B135" s="2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111"/>
      <c r="T135" s="111"/>
      <c r="U135" s="111"/>
      <c r="V135" s="7"/>
      <c r="W135" s="7"/>
      <c r="X135" s="7"/>
      <c r="Y135" s="7"/>
      <c r="Z135" s="7"/>
      <c r="AA135" s="118"/>
      <c r="AB135" s="118"/>
      <c r="AC135" s="118"/>
      <c r="AD135" s="7"/>
      <c r="AE135" s="7"/>
      <c r="AF135" s="7"/>
    </row>
    <row r="136" spans="1:32" ht="15.75" customHeight="1" x14ac:dyDescent="0.25">
      <c r="A136" s="1"/>
      <c r="B136" s="2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111"/>
      <c r="T136" s="111"/>
      <c r="U136" s="111"/>
      <c r="V136" s="7"/>
      <c r="W136" s="7"/>
      <c r="X136" s="7"/>
      <c r="Y136" s="7"/>
      <c r="Z136" s="7"/>
      <c r="AA136" s="118"/>
      <c r="AB136" s="118"/>
      <c r="AC136" s="118"/>
      <c r="AD136" s="7"/>
      <c r="AE136" s="7"/>
      <c r="AF136" s="7"/>
    </row>
    <row r="137" spans="1:32" ht="15.75" customHeight="1" x14ac:dyDescent="0.25">
      <c r="A137" s="1"/>
      <c r="B137" s="2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111"/>
      <c r="T137" s="111"/>
      <c r="U137" s="111"/>
      <c r="V137" s="7"/>
      <c r="W137" s="7"/>
      <c r="X137" s="7"/>
      <c r="Y137" s="7"/>
      <c r="Z137" s="7"/>
      <c r="AA137" s="118"/>
      <c r="AB137" s="118"/>
      <c r="AC137" s="118"/>
      <c r="AD137" s="7"/>
      <c r="AE137" s="7"/>
      <c r="AF137" s="7"/>
    </row>
    <row r="138" spans="1:32" ht="15.75" customHeight="1" x14ac:dyDescent="0.25">
      <c r="A138" s="1"/>
      <c r="B138" s="2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111"/>
      <c r="T138" s="111"/>
      <c r="U138" s="111"/>
      <c r="V138" s="7"/>
      <c r="W138" s="7"/>
      <c r="X138" s="7"/>
      <c r="Y138" s="7"/>
      <c r="Z138" s="7"/>
      <c r="AA138" s="118"/>
      <c r="AB138" s="118"/>
      <c r="AC138" s="118"/>
      <c r="AD138" s="7"/>
      <c r="AE138" s="7"/>
      <c r="AF138" s="7"/>
    </row>
    <row r="139" spans="1:32" ht="15.75" customHeight="1" x14ac:dyDescent="0.25">
      <c r="A139" s="1"/>
      <c r="B139" s="2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111"/>
      <c r="T139" s="111"/>
      <c r="U139" s="111"/>
      <c r="V139" s="7"/>
      <c r="W139" s="7"/>
      <c r="X139" s="7"/>
      <c r="Y139" s="7"/>
      <c r="Z139" s="7"/>
      <c r="AA139" s="118"/>
      <c r="AB139" s="118"/>
      <c r="AC139" s="118"/>
      <c r="AD139" s="7"/>
      <c r="AE139" s="7"/>
      <c r="AF139" s="7"/>
    </row>
    <row r="140" spans="1:32" ht="15.75" customHeight="1" x14ac:dyDescent="0.25">
      <c r="A140" s="1"/>
      <c r="B140" s="2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111"/>
      <c r="T140" s="111"/>
      <c r="U140" s="111"/>
      <c r="V140" s="7"/>
      <c r="W140" s="7"/>
      <c r="X140" s="7"/>
      <c r="Y140" s="7"/>
      <c r="Z140" s="7"/>
      <c r="AA140" s="118"/>
      <c r="AB140" s="118"/>
      <c r="AC140" s="118"/>
      <c r="AD140" s="7"/>
      <c r="AE140" s="7"/>
      <c r="AF140" s="7"/>
    </row>
    <row r="141" spans="1:32" ht="15.75" customHeight="1" x14ac:dyDescent="0.25">
      <c r="A141" s="1"/>
      <c r="B141" s="2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111"/>
      <c r="T141" s="111"/>
      <c r="U141" s="111"/>
      <c r="V141" s="7"/>
      <c r="W141" s="7"/>
      <c r="X141" s="7"/>
      <c r="Y141" s="7"/>
      <c r="Z141" s="7"/>
      <c r="AA141" s="118"/>
      <c r="AB141" s="118"/>
      <c r="AC141" s="118"/>
      <c r="AD141" s="7"/>
      <c r="AE141" s="7"/>
      <c r="AF141" s="7"/>
    </row>
    <row r="142" spans="1:32" ht="15.75" customHeight="1" x14ac:dyDescent="0.25">
      <c r="A142" s="1"/>
      <c r="B142" s="2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111"/>
      <c r="T142" s="111"/>
      <c r="U142" s="111"/>
      <c r="V142" s="7"/>
      <c r="W142" s="7"/>
      <c r="X142" s="7"/>
      <c r="Y142" s="7"/>
      <c r="Z142" s="7"/>
      <c r="AA142" s="118"/>
      <c r="AB142" s="118"/>
      <c r="AC142" s="118"/>
      <c r="AD142" s="7"/>
      <c r="AE142" s="7"/>
      <c r="AF142" s="7"/>
    </row>
    <row r="143" spans="1:32" ht="15.75" customHeight="1" x14ac:dyDescent="0.25">
      <c r="A143" s="1"/>
      <c r="B143" s="2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111"/>
      <c r="T143" s="111"/>
      <c r="U143" s="111"/>
      <c r="V143" s="7"/>
      <c r="W143" s="7"/>
      <c r="X143" s="7"/>
      <c r="Y143" s="7"/>
      <c r="Z143" s="7"/>
      <c r="AA143" s="118"/>
      <c r="AB143" s="118"/>
      <c r="AC143" s="118"/>
      <c r="AD143" s="7"/>
      <c r="AE143" s="7"/>
      <c r="AF143" s="7"/>
    </row>
    <row r="144" spans="1:32" ht="15.75" customHeight="1" x14ac:dyDescent="0.25">
      <c r="A144" s="1"/>
      <c r="B144" s="2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111"/>
      <c r="T144" s="111"/>
      <c r="U144" s="111"/>
      <c r="V144" s="7"/>
      <c r="W144" s="7"/>
      <c r="X144" s="7"/>
      <c r="Y144" s="7"/>
      <c r="Z144" s="7"/>
      <c r="AA144" s="118"/>
      <c r="AB144" s="118"/>
      <c r="AC144" s="118"/>
      <c r="AD144" s="7"/>
      <c r="AE144" s="7"/>
      <c r="AF144" s="7"/>
    </row>
    <row r="145" spans="1:32" ht="15.75" customHeight="1" x14ac:dyDescent="0.25">
      <c r="A145" s="1"/>
      <c r="B145" s="2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111"/>
      <c r="T145" s="111"/>
      <c r="U145" s="111"/>
      <c r="V145" s="7"/>
      <c r="W145" s="7"/>
      <c r="X145" s="7"/>
      <c r="Y145" s="7"/>
      <c r="Z145" s="7"/>
      <c r="AA145" s="118"/>
      <c r="AB145" s="118"/>
      <c r="AC145" s="118"/>
      <c r="AD145" s="7"/>
      <c r="AE145" s="7"/>
      <c r="AF145" s="7"/>
    </row>
    <row r="146" spans="1:32" ht="15.75" customHeight="1" x14ac:dyDescent="0.25">
      <c r="A146" s="1"/>
      <c r="B146" s="2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111"/>
      <c r="T146" s="111"/>
      <c r="U146" s="111"/>
      <c r="V146" s="7"/>
      <c r="W146" s="7"/>
      <c r="X146" s="7"/>
      <c r="Y146" s="7"/>
      <c r="Z146" s="7"/>
      <c r="AA146" s="118"/>
      <c r="AB146" s="118"/>
      <c r="AC146" s="118"/>
      <c r="AD146" s="7"/>
      <c r="AE146" s="7"/>
      <c r="AF146" s="7"/>
    </row>
    <row r="147" spans="1:32" ht="15.75" customHeight="1" x14ac:dyDescent="0.25">
      <c r="A147" s="1"/>
      <c r="B147" s="2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111"/>
      <c r="T147" s="111"/>
      <c r="U147" s="111"/>
      <c r="V147" s="7"/>
      <c r="W147" s="7"/>
      <c r="X147" s="7"/>
      <c r="Y147" s="7"/>
      <c r="Z147" s="7"/>
      <c r="AA147" s="118"/>
      <c r="AB147" s="118"/>
      <c r="AC147" s="118"/>
      <c r="AD147" s="7"/>
      <c r="AE147" s="7"/>
      <c r="AF147" s="7"/>
    </row>
    <row r="148" spans="1:32" ht="15.75" customHeight="1" x14ac:dyDescent="0.25">
      <c r="A148" s="1"/>
      <c r="B148" s="2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111"/>
      <c r="T148" s="111"/>
      <c r="U148" s="111"/>
      <c r="V148" s="7"/>
      <c r="W148" s="7"/>
      <c r="X148" s="7"/>
      <c r="Y148" s="7"/>
      <c r="Z148" s="7"/>
      <c r="AA148" s="118"/>
      <c r="AB148" s="118"/>
      <c r="AC148" s="118"/>
      <c r="AD148" s="7"/>
      <c r="AE148" s="7"/>
      <c r="AF148" s="7"/>
    </row>
    <row r="149" spans="1:32" ht="15.75" customHeight="1" x14ac:dyDescent="0.25">
      <c r="A149" s="1"/>
      <c r="B149" s="2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111"/>
      <c r="T149" s="111"/>
      <c r="U149" s="111"/>
      <c r="V149" s="7"/>
      <c r="W149" s="7"/>
      <c r="X149" s="7"/>
      <c r="Y149" s="7"/>
      <c r="Z149" s="7"/>
      <c r="AA149" s="118"/>
      <c r="AB149" s="118"/>
      <c r="AC149" s="118"/>
      <c r="AD149" s="7"/>
      <c r="AE149" s="7"/>
      <c r="AF149" s="7"/>
    </row>
    <row r="150" spans="1:32" ht="15.75" customHeight="1" x14ac:dyDescent="0.25">
      <c r="A150" s="1"/>
      <c r="B150" s="2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111"/>
      <c r="T150" s="111"/>
      <c r="U150" s="111"/>
      <c r="V150" s="7"/>
      <c r="W150" s="7"/>
      <c r="X150" s="7"/>
      <c r="Y150" s="7"/>
      <c r="Z150" s="7"/>
      <c r="AA150" s="118"/>
      <c r="AB150" s="118"/>
      <c r="AC150" s="118"/>
      <c r="AD150" s="7"/>
      <c r="AE150" s="7"/>
      <c r="AF150" s="7"/>
    </row>
    <row r="151" spans="1:32" ht="15.75" customHeight="1" x14ac:dyDescent="0.25">
      <c r="A151" s="1"/>
      <c r="B151" s="2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111"/>
      <c r="T151" s="111"/>
      <c r="U151" s="111"/>
      <c r="V151" s="7"/>
      <c r="W151" s="7"/>
      <c r="X151" s="7"/>
      <c r="Y151" s="7"/>
      <c r="Z151" s="7"/>
      <c r="AA151" s="118"/>
      <c r="AB151" s="118"/>
      <c r="AC151" s="118"/>
      <c r="AD151" s="7"/>
      <c r="AE151" s="7"/>
      <c r="AF151" s="7"/>
    </row>
    <row r="152" spans="1:32" ht="15.75" customHeight="1" x14ac:dyDescent="0.25">
      <c r="A152" s="1"/>
      <c r="B152" s="2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111"/>
      <c r="T152" s="111"/>
      <c r="U152" s="111"/>
      <c r="V152" s="7"/>
      <c r="W152" s="7"/>
      <c r="X152" s="7"/>
      <c r="Y152" s="7"/>
      <c r="Z152" s="7"/>
      <c r="AA152" s="118"/>
      <c r="AB152" s="118"/>
      <c r="AC152" s="118"/>
      <c r="AD152" s="7"/>
      <c r="AE152" s="7"/>
      <c r="AF152" s="7"/>
    </row>
    <row r="153" spans="1:32" ht="15.75" customHeight="1" x14ac:dyDescent="0.25">
      <c r="A153" s="1"/>
      <c r="B153" s="2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111"/>
      <c r="T153" s="111"/>
      <c r="U153" s="111"/>
      <c r="V153" s="7"/>
      <c r="W153" s="7"/>
      <c r="X153" s="7"/>
      <c r="Y153" s="7"/>
      <c r="Z153" s="7"/>
      <c r="AA153" s="118"/>
      <c r="AB153" s="118"/>
      <c r="AC153" s="118"/>
      <c r="AD153" s="7"/>
      <c r="AE153" s="7"/>
      <c r="AF153" s="7"/>
    </row>
    <row r="154" spans="1:32" ht="15.75" customHeight="1" x14ac:dyDescent="0.25">
      <c r="A154" s="1"/>
      <c r="B154" s="2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111"/>
      <c r="T154" s="111"/>
      <c r="U154" s="111"/>
      <c r="V154" s="7"/>
      <c r="W154" s="7"/>
      <c r="X154" s="7"/>
      <c r="Y154" s="7"/>
      <c r="Z154" s="7"/>
      <c r="AA154" s="118"/>
      <c r="AB154" s="118"/>
      <c r="AC154" s="118"/>
      <c r="AD154" s="7"/>
      <c r="AE154" s="7"/>
      <c r="AF154" s="7"/>
    </row>
    <row r="155" spans="1:32" ht="15.75" customHeight="1" x14ac:dyDescent="0.25">
      <c r="A155" s="1"/>
      <c r="B155" s="2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111"/>
      <c r="T155" s="111"/>
      <c r="U155" s="111"/>
      <c r="V155" s="7"/>
      <c r="W155" s="7"/>
      <c r="X155" s="7"/>
      <c r="Y155" s="7"/>
      <c r="Z155" s="7"/>
      <c r="AA155" s="118"/>
      <c r="AB155" s="118"/>
      <c r="AC155" s="118"/>
      <c r="AD155" s="7"/>
      <c r="AE155" s="7"/>
      <c r="AF155" s="7"/>
    </row>
    <row r="156" spans="1:32" ht="15.75" customHeight="1" x14ac:dyDescent="0.25">
      <c r="A156" s="1"/>
      <c r="B156" s="2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111"/>
      <c r="T156" s="111"/>
      <c r="U156" s="111"/>
      <c r="V156" s="7"/>
      <c r="W156" s="7"/>
      <c r="X156" s="7"/>
      <c r="Y156" s="7"/>
      <c r="Z156" s="7"/>
      <c r="AA156" s="118"/>
      <c r="AB156" s="118"/>
      <c r="AC156" s="118"/>
      <c r="AD156" s="7"/>
      <c r="AE156" s="7"/>
      <c r="AF156" s="7"/>
    </row>
    <row r="157" spans="1:32" ht="15.75" customHeight="1" x14ac:dyDescent="0.25">
      <c r="A157" s="1"/>
      <c r="B157" s="2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111"/>
      <c r="T157" s="111"/>
      <c r="U157" s="111"/>
      <c r="V157" s="7"/>
      <c r="W157" s="7"/>
      <c r="X157" s="7"/>
      <c r="Y157" s="7"/>
      <c r="Z157" s="7"/>
      <c r="AA157" s="118"/>
      <c r="AB157" s="118"/>
      <c r="AC157" s="118"/>
      <c r="AD157" s="7"/>
      <c r="AE157" s="7"/>
      <c r="AF157" s="7"/>
    </row>
    <row r="158" spans="1:32" ht="15.75" customHeight="1" x14ac:dyDescent="0.25">
      <c r="A158" s="1"/>
      <c r="B158" s="2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111"/>
      <c r="T158" s="111"/>
      <c r="U158" s="111"/>
      <c r="V158" s="7"/>
      <c r="W158" s="7"/>
      <c r="X158" s="7"/>
      <c r="Y158" s="7"/>
      <c r="Z158" s="7"/>
      <c r="AA158" s="118"/>
      <c r="AB158" s="118"/>
      <c r="AC158" s="118"/>
      <c r="AD158" s="7"/>
      <c r="AE158" s="7"/>
      <c r="AF158" s="7"/>
    </row>
    <row r="159" spans="1:32" ht="15.75" customHeight="1" x14ac:dyDescent="0.25">
      <c r="A159" s="1"/>
      <c r="B159" s="2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111"/>
      <c r="T159" s="111"/>
      <c r="U159" s="111"/>
      <c r="V159" s="7"/>
      <c r="W159" s="7"/>
      <c r="X159" s="7"/>
      <c r="Y159" s="7"/>
      <c r="Z159" s="7"/>
      <c r="AA159" s="118"/>
      <c r="AB159" s="118"/>
      <c r="AC159" s="118"/>
      <c r="AD159" s="7"/>
      <c r="AE159" s="7"/>
      <c r="AF159" s="7"/>
    </row>
    <row r="160" spans="1:32" ht="15.75" customHeight="1" x14ac:dyDescent="0.25">
      <c r="A160" s="1"/>
      <c r="B160" s="2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111"/>
      <c r="T160" s="111"/>
      <c r="U160" s="111"/>
      <c r="V160" s="7"/>
      <c r="W160" s="7"/>
      <c r="X160" s="7"/>
      <c r="Y160" s="7"/>
      <c r="Z160" s="7"/>
      <c r="AA160" s="118"/>
      <c r="AB160" s="118"/>
      <c r="AC160" s="118"/>
      <c r="AD160" s="7"/>
      <c r="AE160" s="7"/>
      <c r="AF160" s="7"/>
    </row>
    <row r="161" spans="1:32" ht="15.75" customHeight="1" x14ac:dyDescent="0.25">
      <c r="A161" s="1"/>
      <c r="B161" s="2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111"/>
      <c r="T161" s="111"/>
      <c r="U161" s="111"/>
      <c r="V161" s="7"/>
      <c r="W161" s="7"/>
      <c r="X161" s="7"/>
      <c r="Y161" s="7"/>
      <c r="Z161" s="7"/>
      <c r="AA161" s="118"/>
      <c r="AB161" s="118"/>
      <c r="AC161" s="118"/>
      <c r="AD161" s="7"/>
      <c r="AE161" s="7"/>
      <c r="AF161" s="7"/>
    </row>
    <row r="162" spans="1:32" ht="15.75" customHeight="1" x14ac:dyDescent="0.25">
      <c r="A162" s="1"/>
      <c r="B162" s="2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111"/>
      <c r="T162" s="111"/>
      <c r="U162" s="111"/>
      <c r="V162" s="7"/>
      <c r="W162" s="7"/>
      <c r="X162" s="7"/>
      <c r="Y162" s="7"/>
      <c r="Z162" s="7"/>
      <c r="AA162" s="118"/>
      <c r="AB162" s="118"/>
      <c r="AC162" s="118"/>
      <c r="AD162" s="7"/>
      <c r="AE162" s="7"/>
      <c r="AF162" s="7"/>
    </row>
    <row r="163" spans="1:32" ht="15.75" customHeight="1" x14ac:dyDescent="0.25">
      <c r="A163" s="1"/>
      <c r="B163" s="2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111"/>
      <c r="T163" s="111"/>
      <c r="U163" s="111"/>
      <c r="V163" s="7"/>
      <c r="W163" s="7"/>
      <c r="X163" s="7"/>
      <c r="Y163" s="7"/>
      <c r="Z163" s="7"/>
      <c r="AA163" s="118"/>
      <c r="AB163" s="118"/>
      <c r="AC163" s="118"/>
      <c r="AD163" s="7"/>
      <c r="AE163" s="7"/>
      <c r="AF163" s="7"/>
    </row>
    <row r="164" spans="1:32" ht="15.75" customHeight="1" x14ac:dyDescent="0.25">
      <c r="A164" s="1"/>
      <c r="B164" s="2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111"/>
      <c r="T164" s="111"/>
      <c r="U164" s="111"/>
      <c r="V164" s="7"/>
      <c r="W164" s="7"/>
      <c r="X164" s="7"/>
      <c r="Y164" s="7"/>
      <c r="Z164" s="7"/>
      <c r="AA164" s="118"/>
      <c r="AB164" s="118"/>
      <c r="AC164" s="118"/>
      <c r="AD164" s="7"/>
      <c r="AE164" s="7"/>
      <c r="AF164" s="7"/>
    </row>
    <row r="165" spans="1:32" ht="15.75" customHeight="1" x14ac:dyDescent="0.25">
      <c r="A165" s="1"/>
      <c r="B165" s="2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111"/>
      <c r="T165" s="111"/>
      <c r="U165" s="111"/>
      <c r="V165" s="7"/>
      <c r="W165" s="7"/>
      <c r="X165" s="7"/>
      <c r="Y165" s="7"/>
      <c r="Z165" s="7"/>
      <c r="AA165" s="118"/>
      <c r="AB165" s="118"/>
      <c r="AC165" s="118"/>
      <c r="AD165" s="7"/>
      <c r="AE165" s="7"/>
      <c r="AF165" s="7"/>
    </row>
    <row r="166" spans="1:32" ht="15.75" customHeight="1" x14ac:dyDescent="0.25">
      <c r="A166" s="1"/>
      <c r="B166" s="2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111"/>
      <c r="T166" s="111"/>
      <c r="U166" s="111"/>
      <c r="V166" s="7"/>
      <c r="W166" s="7"/>
      <c r="X166" s="7"/>
      <c r="Y166" s="7"/>
      <c r="Z166" s="7"/>
      <c r="AA166" s="118"/>
      <c r="AB166" s="118"/>
      <c r="AC166" s="118"/>
      <c r="AD166" s="7"/>
      <c r="AE166" s="7"/>
      <c r="AF166" s="7"/>
    </row>
    <row r="167" spans="1:32" ht="15.75" customHeight="1" x14ac:dyDescent="0.25">
      <c r="A167" s="1"/>
      <c r="B167" s="2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111"/>
      <c r="T167" s="111"/>
      <c r="U167" s="111"/>
      <c r="V167" s="7"/>
      <c r="W167" s="7"/>
      <c r="X167" s="7"/>
      <c r="Y167" s="7"/>
      <c r="Z167" s="7"/>
      <c r="AA167" s="118"/>
      <c r="AB167" s="118"/>
      <c r="AC167" s="118"/>
      <c r="AD167" s="7"/>
      <c r="AE167" s="7"/>
      <c r="AF167" s="7"/>
    </row>
    <row r="168" spans="1:32" ht="15.75" customHeight="1" x14ac:dyDescent="0.25">
      <c r="A168" s="1"/>
      <c r="B168" s="2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111"/>
      <c r="T168" s="111"/>
      <c r="U168" s="111"/>
      <c r="V168" s="7"/>
      <c r="W168" s="7"/>
      <c r="X168" s="7"/>
      <c r="Y168" s="7"/>
      <c r="Z168" s="7"/>
      <c r="AA168" s="118"/>
      <c r="AB168" s="118"/>
      <c r="AC168" s="118"/>
      <c r="AD168" s="7"/>
      <c r="AE168" s="7"/>
      <c r="AF168" s="7"/>
    </row>
    <row r="169" spans="1:32" ht="15.75" customHeight="1" x14ac:dyDescent="0.25">
      <c r="A169" s="1"/>
      <c r="B169" s="2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111"/>
      <c r="T169" s="111"/>
      <c r="U169" s="111"/>
      <c r="V169" s="7"/>
      <c r="W169" s="7"/>
      <c r="X169" s="7"/>
      <c r="Y169" s="7"/>
      <c r="Z169" s="7"/>
      <c r="AA169" s="118"/>
      <c r="AB169" s="118"/>
      <c r="AC169" s="118"/>
      <c r="AD169" s="7"/>
      <c r="AE169" s="7"/>
      <c r="AF169" s="7"/>
    </row>
    <row r="170" spans="1:32" ht="15.75" customHeight="1" x14ac:dyDescent="0.25">
      <c r="A170" s="1"/>
      <c r="B170" s="2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111"/>
      <c r="T170" s="111"/>
      <c r="U170" s="111"/>
      <c r="V170" s="7"/>
      <c r="W170" s="7"/>
      <c r="X170" s="7"/>
      <c r="Y170" s="7"/>
      <c r="Z170" s="7"/>
      <c r="AA170" s="118"/>
      <c r="AB170" s="118"/>
      <c r="AC170" s="118"/>
      <c r="AD170" s="7"/>
      <c r="AE170" s="7"/>
      <c r="AF170" s="7"/>
    </row>
    <row r="171" spans="1:32" ht="15.75" customHeight="1" x14ac:dyDescent="0.25">
      <c r="A171" s="1"/>
      <c r="B171" s="2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111"/>
      <c r="T171" s="111"/>
      <c r="U171" s="111"/>
      <c r="V171" s="7"/>
      <c r="W171" s="7"/>
      <c r="X171" s="7"/>
      <c r="Y171" s="7"/>
      <c r="Z171" s="7"/>
      <c r="AA171" s="118"/>
      <c r="AB171" s="118"/>
      <c r="AC171" s="118"/>
      <c r="AD171" s="7"/>
      <c r="AE171" s="7"/>
      <c r="AF171" s="7"/>
    </row>
    <row r="172" spans="1:32" ht="15.75" customHeight="1" x14ac:dyDescent="0.25">
      <c r="A172" s="1"/>
      <c r="B172" s="2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111"/>
      <c r="T172" s="111"/>
      <c r="U172" s="111"/>
      <c r="V172" s="7"/>
      <c r="W172" s="7"/>
      <c r="X172" s="7"/>
      <c r="Y172" s="7"/>
      <c r="Z172" s="7"/>
      <c r="AA172" s="118"/>
      <c r="AB172" s="118"/>
      <c r="AC172" s="118"/>
      <c r="AD172" s="7"/>
      <c r="AE172" s="7"/>
      <c r="AF172" s="7"/>
    </row>
    <row r="173" spans="1:32" ht="15.75" customHeight="1" x14ac:dyDescent="0.25">
      <c r="A173" s="1"/>
      <c r="B173" s="2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111"/>
      <c r="T173" s="111"/>
      <c r="U173" s="111"/>
      <c r="V173" s="7"/>
      <c r="W173" s="7"/>
      <c r="X173" s="7"/>
      <c r="Y173" s="7"/>
      <c r="Z173" s="7"/>
      <c r="AA173" s="118"/>
      <c r="AB173" s="118"/>
      <c r="AC173" s="118"/>
      <c r="AD173" s="7"/>
      <c r="AE173" s="7"/>
      <c r="AF173" s="7"/>
    </row>
    <row r="174" spans="1:32" ht="15.75" customHeight="1" x14ac:dyDescent="0.25">
      <c r="A174" s="1"/>
      <c r="B174" s="2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111"/>
      <c r="T174" s="111"/>
      <c r="U174" s="111"/>
      <c r="V174" s="7"/>
      <c r="W174" s="7"/>
      <c r="X174" s="7"/>
      <c r="Y174" s="7"/>
      <c r="Z174" s="7"/>
      <c r="AA174" s="118"/>
      <c r="AB174" s="118"/>
      <c r="AC174" s="118"/>
      <c r="AD174" s="7"/>
      <c r="AE174" s="7"/>
      <c r="AF174" s="7"/>
    </row>
    <row r="175" spans="1:32" ht="15.75" customHeight="1" x14ac:dyDescent="0.25">
      <c r="A175" s="1"/>
      <c r="B175" s="2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111"/>
      <c r="T175" s="111"/>
      <c r="U175" s="111"/>
      <c r="V175" s="7"/>
      <c r="W175" s="7"/>
      <c r="X175" s="7"/>
      <c r="Y175" s="7"/>
      <c r="Z175" s="7"/>
      <c r="AA175" s="118"/>
      <c r="AB175" s="118"/>
      <c r="AC175" s="118"/>
      <c r="AD175" s="7"/>
      <c r="AE175" s="7"/>
      <c r="AF175" s="7"/>
    </row>
    <row r="176" spans="1:32" ht="15.75" customHeight="1" x14ac:dyDescent="0.25">
      <c r="A176" s="1"/>
      <c r="B176" s="2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111"/>
      <c r="T176" s="111"/>
      <c r="U176" s="111"/>
      <c r="V176" s="7"/>
      <c r="W176" s="7"/>
      <c r="X176" s="7"/>
      <c r="Y176" s="7"/>
      <c r="Z176" s="7"/>
      <c r="AA176" s="118"/>
      <c r="AB176" s="118"/>
      <c r="AC176" s="118"/>
      <c r="AD176" s="7"/>
      <c r="AE176" s="7"/>
      <c r="AF176" s="7"/>
    </row>
    <row r="177" spans="1:32" ht="15.75" customHeight="1" x14ac:dyDescent="0.25">
      <c r="A177" s="1"/>
      <c r="B177" s="2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111"/>
      <c r="T177" s="111"/>
      <c r="U177" s="111"/>
      <c r="V177" s="7"/>
      <c r="W177" s="7"/>
      <c r="X177" s="7"/>
      <c r="Y177" s="7"/>
      <c r="Z177" s="7"/>
      <c r="AA177" s="118"/>
      <c r="AB177" s="118"/>
      <c r="AC177" s="118"/>
      <c r="AD177" s="7"/>
      <c r="AE177" s="7"/>
      <c r="AF177" s="7"/>
    </row>
    <row r="178" spans="1:32" ht="15.75" customHeight="1" x14ac:dyDescent="0.25">
      <c r="A178" s="1"/>
      <c r="B178" s="2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111"/>
      <c r="T178" s="111"/>
      <c r="U178" s="111"/>
      <c r="V178" s="7"/>
      <c r="W178" s="7"/>
      <c r="X178" s="7"/>
      <c r="Y178" s="7"/>
      <c r="Z178" s="7"/>
      <c r="AA178" s="118"/>
      <c r="AB178" s="118"/>
      <c r="AC178" s="118"/>
      <c r="AD178" s="7"/>
      <c r="AE178" s="7"/>
      <c r="AF178" s="7"/>
    </row>
    <row r="179" spans="1:32" ht="15.75" customHeight="1" x14ac:dyDescent="0.25">
      <c r="A179" s="1"/>
      <c r="B179" s="2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111"/>
      <c r="T179" s="111"/>
      <c r="U179" s="111"/>
      <c r="V179" s="7"/>
      <c r="W179" s="7"/>
      <c r="X179" s="7"/>
      <c r="Y179" s="7"/>
      <c r="Z179" s="7"/>
      <c r="AA179" s="118"/>
      <c r="AB179" s="118"/>
      <c r="AC179" s="118"/>
      <c r="AD179" s="7"/>
      <c r="AE179" s="7"/>
      <c r="AF179" s="7"/>
    </row>
    <row r="180" spans="1:32" ht="15.75" customHeight="1" x14ac:dyDescent="0.25">
      <c r="A180" s="1"/>
      <c r="B180" s="2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111"/>
      <c r="T180" s="111"/>
      <c r="U180" s="111"/>
      <c r="V180" s="7"/>
      <c r="W180" s="7"/>
      <c r="X180" s="7"/>
      <c r="Y180" s="7"/>
      <c r="Z180" s="7"/>
      <c r="AA180" s="118"/>
      <c r="AB180" s="118"/>
      <c r="AC180" s="118"/>
      <c r="AD180" s="7"/>
      <c r="AE180" s="7"/>
      <c r="AF180" s="7"/>
    </row>
    <row r="181" spans="1:32" ht="15.75" customHeight="1" x14ac:dyDescent="0.25">
      <c r="A181" s="1"/>
      <c r="B181" s="2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111"/>
      <c r="T181" s="111"/>
      <c r="U181" s="111"/>
      <c r="V181" s="7"/>
      <c r="W181" s="7"/>
      <c r="X181" s="7"/>
      <c r="Y181" s="7"/>
      <c r="Z181" s="7"/>
      <c r="AA181" s="118"/>
      <c r="AB181" s="118"/>
      <c r="AC181" s="118"/>
      <c r="AD181" s="7"/>
      <c r="AE181" s="7"/>
      <c r="AF181" s="7"/>
    </row>
    <row r="182" spans="1:32" ht="15.75" customHeight="1" x14ac:dyDescent="0.25">
      <c r="A182" s="1"/>
      <c r="B182" s="2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111"/>
      <c r="T182" s="111"/>
      <c r="U182" s="111"/>
      <c r="V182" s="7"/>
      <c r="W182" s="7"/>
      <c r="X182" s="7"/>
      <c r="Y182" s="7"/>
      <c r="Z182" s="7"/>
      <c r="AA182" s="118"/>
      <c r="AB182" s="118"/>
      <c r="AC182" s="118"/>
      <c r="AD182" s="7"/>
      <c r="AE182" s="7"/>
      <c r="AF182" s="7"/>
    </row>
    <row r="183" spans="1:32" ht="15.75" customHeight="1" x14ac:dyDescent="0.25">
      <c r="A183" s="1"/>
      <c r="B183" s="2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111"/>
      <c r="T183" s="111"/>
      <c r="U183" s="111"/>
      <c r="V183" s="7"/>
      <c r="W183" s="7"/>
      <c r="X183" s="7"/>
      <c r="Y183" s="7"/>
      <c r="Z183" s="7"/>
      <c r="AA183" s="118"/>
      <c r="AB183" s="118"/>
      <c r="AC183" s="118"/>
      <c r="AD183" s="7"/>
      <c r="AE183" s="7"/>
      <c r="AF183" s="7"/>
    </row>
    <row r="184" spans="1:32" ht="15.75" customHeight="1" x14ac:dyDescent="0.25">
      <c r="A184" s="1"/>
      <c r="B184" s="2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111"/>
      <c r="T184" s="111"/>
      <c r="U184" s="111"/>
      <c r="V184" s="7"/>
      <c r="W184" s="7"/>
      <c r="X184" s="7"/>
      <c r="Y184" s="7"/>
      <c r="Z184" s="7"/>
      <c r="AA184" s="118"/>
      <c r="AB184" s="118"/>
      <c r="AC184" s="118"/>
      <c r="AD184" s="7"/>
      <c r="AE184" s="7"/>
      <c r="AF184" s="7"/>
    </row>
    <row r="185" spans="1:32" ht="15.75" customHeight="1" x14ac:dyDescent="0.25">
      <c r="A185" s="1"/>
      <c r="B185" s="2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111"/>
      <c r="T185" s="111"/>
      <c r="U185" s="111"/>
      <c r="V185" s="7"/>
      <c r="W185" s="7"/>
      <c r="X185" s="7"/>
      <c r="Y185" s="7"/>
      <c r="Z185" s="7"/>
      <c r="AA185" s="118"/>
      <c r="AB185" s="118"/>
      <c r="AC185" s="118"/>
      <c r="AD185" s="7"/>
      <c r="AE185" s="7"/>
      <c r="AF185" s="7"/>
    </row>
    <row r="186" spans="1:32" ht="15.75" customHeight="1" x14ac:dyDescent="0.25">
      <c r="A186" s="1"/>
      <c r="B186" s="2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111"/>
      <c r="T186" s="111"/>
      <c r="U186" s="111"/>
      <c r="V186" s="7"/>
      <c r="W186" s="7"/>
      <c r="X186" s="7"/>
      <c r="Y186" s="7"/>
      <c r="Z186" s="7"/>
      <c r="AA186" s="118"/>
      <c r="AB186" s="118"/>
      <c r="AC186" s="118"/>
      <c r="AD186" s="7"/>
      <c r="AE186" s="7"/>
      <c r="AF186" s="7"/>
    </row>
    <row r="187" spans="1:32" ht="15.75" customHeight="1" x14ac:dyDescent="0.25">
      <c r="A187" s="1"/>
      <c r="B187" s="2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111"/>
      <c r="T187" s="111"/>
      <c r="U187" s="111"/>
      <c r="V187" s="7"/>
      <c r="W187" s="7"/>
      <c r="X187" s="7"/>
      <c r="Y187" s="7"/>
      <c r="Z187" s="7"/>
      <c r="AA187" s="118"/>
      <c r="AB187" s="118"/>
      <c r="AC187" s="118"/>
      <c r="AD187" s="7"/>
      <c r="AE187" s="7"/>
      <c r="AF187" s="7"/>
    </row>
    <row r="188" spans="1:32" ht="15.75" customHeight="1" x14ac:dyDescent="0.25">
      <c r="A188" s="1"/>
      <c r="B188" s="2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111"/>
      <c r="T188" s="111"/>
      <c r="U188" s="111"/>
      <c r="V188" s="7"/>
      <c r="W188" s="7"/>
      <c r="X188" s="7"/>
      <c r="Y188" s="7"/>
      <c r="Z188" s="7"/>
      <c r="AA188" s="118"/>
      <c r="AB188" s="118"/>
      <c r="AC188" s="118"/>
      <c r="AD188" s="7"/>
      <c r="AE188" s="7"/>
      <c r="AF188" s="7"/>
    </row>
    <row r="189" spans="1:32" ht="15.75" customHeight="1" x14ac:dyDescent="0.25">
      <c r="A189" s="1"/>
      <c r="B189" s="2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111"/>
      <c r="T189" s="111"/>
      <c r="U189" s="111"/>
      <c r="V189" s="7"/>
      <c r="W189" s="7"/>
      <c r="X189" s="7"/>
      <c r="Y189" s="7"/>
      <c r="Z189" s="7"/>
      <c r="AA189" s="118"/>
      <c r="AB189" s="118"/>
      <c r="AC189" s="118"/>
      <c r="AD189" s="7"/>
      <c r="AE189" s="7"/>
      <c r="AF189" s="7"/>
    </row>
    <row r="190" spans="1:32" ht="15.75" customHeight="1" x14ac:dyDescent="0.25">
      <c r="A190" s="1"/>
      <c r="B190" s="2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111"/>
      <c r="T190" s="111"/>
      <c r="U190" s="111"/>
      <c r="V190" s="7"/>
      <c r="W190" s="7"/>
      <c r="X190" s="7"/>
      <c r="Y190" s="7"/>
      <c r="Z190" s="7"/>
      <c r="AA190" s="118"/>
      <c r="AB190" s="118"/>
      <c r="AC190" s="118"/>
      <c r="AD190" s="7"/>
      <c r="AE190" s="7"/>
      <c r="AF190" s="7"/>
    </row>
    <row r="191" spans="1:32" ht="15.75" customHeight="1" x14ac:dyDescent="0.25">
      <c r="A191" s="1"/>
      <c r="B191" s="2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111"/>
      <c r="T191" s="111"/>
      <c r="U191" s="111"/>
      <c r="V191" s="7"/>
      <c r="W191" s="7"/>
      <c r="X191" s="7"/>
      <c r="Y191" s="7"/>
      <c r="Z191" s="7"/>
      <c r="AA191" s="118"/>
      <c r="AB191" s="118"/>
      <c r="AC191" s="118"/>
      <c r="AD191" s="7"/>
      <c r="AE191" s="7"/>
      <c r="AF191" s="7"/>
    </row>
    <row r="192" spans="1:32" ht="15.75" customHeight="1" x14ac:dyDescent="0.25">
      <c r="A192" s="1"/>
      <c r="B192" s="2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111"/>
      <c r="T192" s="111"/>
      <c r="U192" s="111"/>
      <c r="V192" s="7"/>
      <c r="W192" s="7"/>
      <c r="X192" s="7"/>
      <c r="Y192" s="7"/>
      <c r="Z192" s="7"/>
      <c r="AA192" s="118"/>
      <c r="AB192" s="118"/>
      <c r="AC192" s="118"/>
      <c r="AD192" s="7"/>
      <c r="AE192" s="7"/>
      <c r="AF192" s="7"/>
    </row>
    <row r="193" spans="1:32" ht="15.75" customHeight="1" x14ac:dyDescent="0.25">
      <c r="A193" s="1"/>
      <c r="B193" s="2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111"/>
      <c r="T193" s="111"/>
      <c r="U193" s="111"/>
      <c r="V193" s="7"/>
      <c r="W193" s="7"/>
      <c r="X193" s="7"/>
      <c r="Y193" s="7"/>
      <c r="Z193" s="7"/>
      <c r="AA193" s="118"/>
      <c r="AB193" s="118"/>
      <c r="AC193" s="118"/>
      <c r="AD193" s="7"/>
      <c r="AE193" s="7"/>
      <c r="AF193" s="7"/>
    </row>
    <row r="194" spans="1:32" ht="15.75" customHeight="1" x14ac:dyDescent="0.25">
      <c r="A194" s="1"/>
      <c r="B194" s="2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111"/>
      <c r="T194" s="111"/>
      <c r="U194" s="111"/>
      <c r="V194" s="7"/>
      <c r="W194" s="7"/>
      <c r="X194" s="7"/>
      <c r="Y194" s="7"/>
      <c r="Z194" s="7"/>
      <c r="AA194" s="118"/>
      <c r="AB194" s="118"/>
      <c r="AC194" s="118"/>
      <c r="AD194" s="7"/>
      <c r="AE194" s="7"/>
      <c r="AF194" s="7"/>
    </row>
    <row r="195" spans="1:32" ht="15.75" customHeight="1" x14ac:dyDescent="0.25">
      <c r="A195" s="1"/>
      <c r="B195" s="2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111"/>
      <c r="T195" s="111"/>
      <c r="U195" s="111"/>
      <c r="V195" s="7"/>
      <c r="W195" s="7"/>
      <c r="X195" s="7"/>
      <c r="Y195" s="7"/>
      <c r="Z195" s="7"/>
      <c r="AA195" s="118"/>
      <c r="AB195" s="118"/>
      <c r="AC195" s="118"/>
      <c r="AD195" s="7"/>
      <c r="AE195" s="7"/>
      <c r="AF195" s="7"/>
    </row>
    <row r="196" spans="1:32" ht="15.75" customHeight="1" x14ac:dyDescent="0.25">
      <c r="A196" s="1"/>
      <c r="B196" s="2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111"/>
      <c r="T196" s="111"/>
      <c r="U196" s="111"/>
      <c r="V196" s="7"/>
      <c r="W196" s="7"/>
      <c r="X196" s="7"/>
      <c r="Y196" s="7"/>
      <c r="Z196" s="7"/>
      <c r="AA196" s="118"/>
      <c r="AB196" s="118"/>
      <c r="AC196" s="118"/>
      <c r="AD196" s="7"/>
      <c r="AE196" s="7"/>
      <c r="AF196" s="7"/>
    </row>
    <row r="197" spans="1:32" ht="15.75" customHeight="1" x14ac:dyDescent="0.25">
      <c r="A197" s="1"/>
      <c r="B197" s="2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111"/>
      <c r="T197" s="111"/>
      <c r="U197" s="111"/>
      <c r="V197" s="7"/>
      <c r="W197" s="7"/>
      <c r="X197" s="7"/>
      <c r="Y197" s="7"/>
      <c r="Z197" s="7"/>
      <c r="AA197" s="118"/>
      <c r="AB197" s="118"/>
      <c r="AC197" s="118"/>
      <c r="AD197" s="7"/>
      <c r="AE197" s="7"/>
      <c r="AF197" s="7"/>
    </row>
    <row r="198" spans="1:32" ht="15.75" customHeight="1" x14ac:dyDescent="0.25">
      <c r="A198" s="1"/>
      <c r="B198" s="2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111"/>
      <c r="T198" s="111"/>
      <c r="U198" s="111"/>
      <c r="V198" s="7"/>
      <c r="W198" s="7"/>
      <c r="X198" s="7"/>
      <c r="Y198" s="7"/>
      <c r="Z198" s="7"/>
      <c r="AA198" s="118"/>
      <c r="AB198" s="118"/>
      <c r="AC198" s="118"/>
      <c r="AD198" s="7"/>
      <c r="AE198" s="7"/>
      <c r="AF198" s="7"/>
    </row>
    <row r="199" spans="1:32" ht="15.75" customHeight="1" x14ac:dyDescent="0.25">
      <c r="A199" s="1"/>
      <c r="B199" s="2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111"/>
      <c r="T199" s="111"/>
      <c r="U199" s="111"/>
      <c r="V199" s="7"/>
      <c r="W199" s="7"/>
      <c r="X199" s="7"/>
      <c r="Y199" s="7"/>
      <c r="Z199" s="7"/>
      <c r="AA199" s="118"/>
      <c r="AB199" s="118"/>
      <c r="AC199" s="118"/>
      <c r="AD199" s="7"/>
      <c r="AE199" s="7"/>
      <c r="AF199" s="7"/>
    </row>
    <row r="200" spans="1:32" ht="15.75" customHeight="1" x14ac:dyDescent="0.25">
      <c r="A200" s="1"/>
      <c r="B200" s="2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111"/>
      <c r="T200" s="111"/>
      <c r="U200" s="111"/>
      <c r="V200" s="7"/>
      <c r="W200" s="7"/>
      <c r="X200" s="7"/>
      <c r="Y200" s="7"/>
      <c r="Z200" s="7"/>
      <c r="AA200" s="118"/>
      <c r="AB200" s="118"/>
      <c r="AC200" s="118"/>
      <c r="AD200" s="7"/>
      <c r="AE200" s="7"/>
      <c r="AF200" s="7"/>
    </row>
    <row r="201" spans="1:32" ht="15.75" customHeight="1" x14ac:dyDescent="0.25">
      <c r="A201" s="1"/>
      <c r="B201" s="2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111"/>
      <c r="T201" s="111"/>
      <c r="U201" s="111"/>
      <c r="V201" s="7"/>
      <c r="W201" s="7"/>
      <c r="X201" s="7"/>
      <c r="Y201" s="7"/>
      <c r="Z201" s="7"/>
      <c r="AA201" s="118"/>
      <c r="AB201" s="118"/>
      <c r="AC201" s="118"/>
      <c r="AD201" s="7"/>
      <c r="AE201" s="7"/>
      <c r="AF201" s="7"/>
    </row>
    <row r="202" spans="1:32" ht="15.75" customHeight="1" x14ac:dyDescent="0.25">
      <c r="A202" s="1"/>
      <c r="B202" s="2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111"/>
      <c r="T202" s="111"/>
      <c r="U202" s="111"/>
      <c r="V202" s="7"/>
      <c r="W202" s="7"/>
      <c r="X202" s="7"/>
      <c r="Y202" s="7"/>
      <c r="Z202" s="7"/>
      <c r="AA202" s="118"/>
      <c r="AB202" s="118"/>
      <c r="AC202" s="118"/>
      <c r="AD202" s="7"/>
      <c r="AE202" s="7"/>
      <c r="AF202" s="7"/>
    </row>
    <row r="203" spans="1:32" ht="15.75" customHeight="1" x14ac:dyDescent="0.25">
      <c r="A203" s="1"/>
      <c r="B203" s="2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111"/>
      <c r="T203" s="111"/>
      <c r="U203" s="111"/>
      <c r="V203" s="7"/>
      <c r="W203" s="7"/>
      <c r="X203" s="7"/>
      <c r="Y203" s="7"/>
      <c r="Z203" s="7"/>
      <c r="AA203" s="118"/>
      <c r="AB203" s="118"/>
      <c r="AC203" s="118"/>
      <c r="AD203" s="7"/>
      <c r="AE203" s="7"/>
      <c r="AF203" s="7"/>
    </row>
    <row r="204" spans="1:32" ht="15.75" customHeight="1" x14ac:dyDescent="0.25">
      <c r="A204" s="1"/>
      <c r="B204" s="2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111"/>
      <c r="T204" s="111"/>
      <c r="U204" s="111"/>
      <c r="V204" s="7"/>
      <c r="W204" s="7"/>
      <c r="X204" s="7"/>
      <c r="Y204" s="7"/>
      <c r="Z204" s="7"/>
      <c r="AA204" s="118"/>
      <c r="AB204" s="118"/>
      <c r="AC204" s="118"/>
      <c r="AD204" s="7"/>
      <c r="AE204" s="7"/>
      <c r="AF204" s="7"/>
    </row>
    <row r="205" spans="1:32" ht="15.75" customHeight="1" x14ac:dyDescent="0.25">
      <c r="A205" s="1"/>
      <c r="B205" s="2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111"/>
      <c r="T205" s="111"/>
      <c r="U205" s="111"/>
      <c r="V205" s="7"/>
      <c r="W205" s="7"/>
      <c r="X205" s="7"/>
      <c r="Y205" s="7"/>
      <c r="Z205" s="7"/>
      <c r="AA205" s="118"/>
      <c r="AB205" s="118"/>
      <c r="AC205" s="118"/>
      <c r="AD205" s="7"/>
      <c r="AE205" s="7"/>
      <c r="AF205" s="7"/>
    </row>
    <row r="206" spans="1:32" ht="15.75" customHeight="1" x14ac:dyDescent="0.25">
      <c r="A206" s="1"/>
      <c r="B206" s="2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111"/>
      <c r="T206" s="111"/>
      <c r="U206" s="111"/>
      <c r="V206" s="7"/>
      <c r="W206" s="7"/>
      <c r="X206" s="7"/>
      <c r="Y206" s="7"/>
      <c r="Z206" s="7"/>
      <c r="AA206" s="118"/>
      <c r="AB206" s="118"/>
      <c r="AC206" s="118"/>
      <c r="AD206" s="7"/>
      <c r="AE206" s="7"/>
      <c r="AF206" s="7"/>
    </row>
    <row r="207" spans="1:32" ht="15.75" customHeight="1" x14ac:dyDescent="0.25">
      <c r="A207" s="1"/>
      <c r="B207" s="2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111"/>
      <c r="T207" s="111"/>
      <c r="U207" s="111"/>
      <c r="V207" s="7"/>
      <c r="W207" s="7"/>
      <c r="X207" s="7"/>
      <c r="Y207" s="7"/>
      <c r="Z207" s="7"/>
      <c r="AA207" s="118"/>
      <c r="AB207" s="118"/>
      <c r="AC207" s="118"/>
      <c r="AD207" s="7"/>
      <c r="AE207" s="7"/>
      <c r="AF207" s="7"/>
    </row>
    <row r="208" spans="1:32" ht="15.75" customHeight="1" x14ac:dyDescent="0.25">
      <c r="A208" s="1"/>
      <c r="B208" s="2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111"/>
      <c r="T208" s="111"/>
      <c r="U208" s="111"/>
      <c r="V208" s="7"/>
      <c r="W208" s="7"/>
      <c r="X208" s="7"/>
      <c r="Y208" s="7"/>
      <c r="Z208" s="7"/>
      <c r="AA208" s="118"/>
      <c r="AB208" s="118"/>
      <c r="AC208" s="118"/>
      <c r="AD208" s="7"/>
      <c r="AE208" s="7"/>
      <c r="AF208" s="7"/>
    </row>
    <row r="209" spans="1:32" ht="15.75" customHeight="1" x14ac:dyDescent="0.25">
      <c r="A209" s="1"/>
      <c r="B209" s="2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111"/>
      <c r="T209" s="111"/>
      <c r="U209" s="111"/>
      <c r="V209" s="7"/>
      <c r="W209" s="7"/>
      <c r="X209" s="7"/>
      <c r="Y209" s="7"/>
      <c r="Z209" s="7"/>
      <c r="AA209" s="118"/>
      <c r="AB209" s="118"/>
      <c r="AC209" s="118"/>
      <c r="AD209" s="7"/>
      <c r="AE209" s="7"/>
      <c r="AF209" s="7"/>
    </row>
    <row r="210" spans="1:32" ht="15.75" customHeight="1" x14ac:dyDescent="0.25">
      <c r="A210" s="1"/>
      <c r="B210" s="2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111"/>
      <c r="T210" s="111"/>
      <c r="U210" s="111"/>
      <c r="V210" s="7"/>
      <c r="W210" s="7"/>
      <c r="X210" s="7"/>
      <c r="Y210" s="7"/>
      <c r="Z210" s="7"/>
      <c r="AA210" s="118"/>
      <c r="AB210" s="118"/>
      <c r="AC210" s="118"/>
      <c r="AD210" s="7"/>
      <c r="AE210" s="7"/>
      <c r="AF210" s="7"/>
    </row>
    <row r="211" spans="1:32" ht="15.75" customHeight="1" x14ac:dyDescent="0.25">
      <c r="A211" s="1"/>
      <c r="B211" s="2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111"/>
      <c r="T211" s="111"/>
      <c r="U211" s="111"/>
      <c r="V211" s="7"/>
      <c r="W211" s="7"/>
      <c r="X211" s="7"/>
      <c r="Y211" s="7"/>
      <c r="Z211" s="7"/>
      <c r="AA211" s="118"/>
      <c r="AB211" s="118"/>
      <c r="AC211" s="118"/>
      <c r="AD211" s="7"/>
      <c r="AE211" s="7"/>
      <c r="AF211" s="7"/>
    </row>
    <row r="212" spans="1:32" ht="15.75" customHeight="1" x14ac:dyDescent="0.25">
      <c r="A212" s="1"/>
      <c r="B212" s="2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111"/>
      <c r="T212" s="111"/>
      <c r="U212" s="111"/>
      <c r="V212" s="7"/>
      <c r="W212" s="7"/>
      <c r="X212" s="7"/>
      <c r="Y212" s="7"/>
      <c r="Z212" s="7"/>
      <c r="AA212" s="118"/>
      <c r="AB212" s="118"/>
      <c r="AC212" s="118"/>
      <c r="AD212" s="7"/>
      <c r="AE212" s="7"/>
      <c r="AF212" s="7"/>
    </row>
    <row r="213" spans="1:32" ht="15.75" customHeight="1" x14ac:dyDescent="0.25">
      <c r="A213" s="1"/>
      <c r="B213" s="2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111"/>
      <c r="T213" s="111"/>
      <c r="U213" s="111"/>
      <c r="V213" s="7"/>
      <c r="W213" s="7"/>
      <c r="X213" s="7"/>
      <c r="Y213" s="7"/>
      <c r="Z213" s="7"/>
      <c r="AA213" s="118"/>
      <c r="AB213" s="118"/>
      <c r="AC213" s="118"/>
      <c r="AD213" s="7"/>
      <c r="AE213" s="7"/>
      <c r="AF213" s="7"/>
    </row>
    <row r="214" spans="1:32" ht="15.75" customHeight="1" x14ac:dyDescent="0.25">
      <c r="A214" s="1"/>
      <c r="B214" s="2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111"/>
      <c r="T214" s="111"/>
      <c r="U214" s="111"/>
      <c r="V214" s="7"/>
      <c r="W214" s="7"/>
      <c r="X214" s="7"/>
      <c r="Y214" s="7"/>
      <c r="Z214" s="7"/>
      <c r="AA214" s="118"/>
      <c r="AB214" s="118"/>
      <c r="AC214" s="118"/>
      <c r="AD214" s="7"/>
      <c r="AE214" s="7"/>
      <c r="AF214" s="7"/>
    </row>
    <row r="215" spans="1:32" ht="15.75" customHeight="1" x14ac:dyDescent="0.25">
      <c r="A215" s="1"/>
      <c r="B215" s="2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111"/>
      <c r="T215" s="111"/>
      <c r="U215" s="111"/>
      <c r="V215" s="7"/>
      <c r="W215" s="7"/>
      <c r="X215" s="7"/>
      <c r="Y215" s="7"/>
      <c r="Z215" s="7"/>
      <c r="AA215" s="118"/>
      <c r="AB215" s="118"/>
      <c r="AC215" s="118"/>
      <c r="AD215" s="7"/>
      <c r="AE215" s="7"/>
      <c r="AF215" s="7"/>
    </row>
    <row r="216" spans="1:32" ht="15.75" customHeight="1" x14ac:dyDescent="0.25">
      <c r="A216" s="1"/>
      <c r="B216" s="2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111"/>
      <c r="T216" s="111"/>
      <c r="U216" s="111"/>
      <c r="V216" s="7"/>
      <c r="W216" s="7"/>
      <c r="X216" s="7"/>
      <c r="Y216" s="7"/>
      <c r="Z216" s="7"/>
      <c r="AA216" s="118"/>
      <c r="AB216" s="118"/>
      <c r="AC216" s="118"/>
      <c r="AD216" s="7"/>
      <c r="AE216" s="7"/>
      <c r="AF216" s="7"/>
    </row>
    <row r="217" spans="1:32" ht="15.75" customHeight="1" x14ac:dyDescent="0.25">
      <c r="A217" s="1"/>
      <c r="B217" s="2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111"/>
      <c r="T217" s="111"/>
      <c r="U217" s="111"/>
      <c r="V217" s="7"/>
      <c r="W217" s="7"/>
      <c r="X217" s="7"/>
      <c r="Y217" s="7"/>
      <c r="Z217" s="7"/>
      <c r="AA217" s="118"/>
      <c r="AB217" s="118"/>
      <c r="AC217" s="118"/>
      <c r="AD217" s="7"/>
      <c r="AE217" s="7"/>
      <c r="AF217" s="7"/>
    </row>
    <row r="218" spans="1:32" ht="15.75" customHeight="1" x14ac:dyDescent="0.25">
      <c r="A218" s="1"/>
      <c r="B218" s="2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111"/>
      <c r="T218" s="111"/>
      <c r="U218" s="111"/>
      <c r="V218" s="7"/>
      <c r="W218" s="7"/>
      <c r="X218" s="7"/>
      <c r="Y218" s="7"/>
      <c r="Z218" s="7"/>
      <c r="AA218" s="118"/>
      <c r="AB218" s="118"/>
      <c r="AC218" s="118"/>
      <c r="AD218" s="7"/>
      <c r="AE218" s="7"/>
      <c r="AF218" s="7"/>
    </row>
    <row r="219" spans="1:32" ht="15.75" customHeight="1" x14ac:dyDescent="0.25">
      <c r="A219" s="1"/>
      <c r="B219" s="2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111"/>
      <c r="T219" s="111"/>
      <c r="U219" s="111"/>
      <c r="V219" s="7"/>
      <c r="W219" s="7"/>
      <c r="X219" s="7"/>
      <c r="Y219" s="7"/>
      <c r="Z219" s="7"/>
      <c r="AA219" s="118"/>
      <c r="AB219" s="118"/>
      <c r="AC219" s="118"/>
      <c r="AD219" s="7"/>
      <c r="AE219" s="7"/>
      <c r="AF219" s="7"/>
    </row>
    <row r="220" spans="1:32" ht="15.75" customHeight="1" x14ac:dyDescent="0.25">
      <c r="A220" s="1"/>
      <c r="B220" s="2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111"/>
      <c r="T220" s="111"/>
      <c r="U220" s="111"/>
      <c r="V220" s="7"/>
      <c r="W220" s="7"/>
      <c r="X220" s="7"/>
      <c r="Y220" s="7"/>
      <c r="Z220" s="7"/>
      <c r="AA220" s="118"/>
      <c r="AB220" s="118"/>
      <c r="AC220" s="118"/>
      <c r="AD220" s="7"/>
      <c r="AE220" s="7"/>
      <c r="AF220" s="7"/>
    </row>
    <row r="221" spans="1:32" ht="15.75" customHeight="1" x14ac:dyDescent="0.25">
      <c r="A221" s="1"/>
      <c r="B221" s="2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111"/>
      <c r="T221" s="111"/>
      <c r="U221" s="111"/>
      <c r="V221" s="7"/>
      <c r="W221" s="7"/>
      <c r="X221" s="7"/>
      <c r="Y221" s="7"/>
      <c r="Z221" s="7"/>
      <c r="AA221" s="118"/>
      <c r="AB221" s="118"/>
      <c r="AC221" s="118"/>
      <c r="AD221" s="7"/>
      <c r="AE221" s="7"/>
      <c r="AF221" s="7"/>
    </row>
    <row r="222" spans="1:32" ht="15.75" customHeight="1" x14ac:dyDescent="0.25">
      <c r="A222" s="1"/>
      <c r="B222" s="2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111"/>
      <c r="T222" s="111"/>
      <c r="U222" s="111"/>
      <c r="V222" s="7"/>
      <c r="W222" s="7"/>
      <c r="X222" s="7"/>
      <c r="Y222" s="7"/>
      <c r="Z222" s="7"/>
      <c r="AA222" s="118"/>
      <c r="AB222" s="118"/>
      <c r="AC222" s="118"/>
      <c r="AD222" s="7"/>
      <c r="AE222" s="7"/>
      <c r="AF222" s="7"/>
    </row>
    <row r="223" spans="1:32" ht="15.75" customHeight="1" x14ac:dyDescent="0.25">
      <c r="A223" s="1"/>
      <c r="B223" s="2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111"/>
      <c r="T223" s="111"/>
      <c r="U223" s="111"/>
      <c r="V223" s="7"/>
      <c r="W223" s="7"/>
      <c r="X223" s="7"/>
      <c r="Y223" s="7"/>
      <c r="Z223" s="7"/>
      <c r="AA223" s="118"/>
      <c r="AB223" s="118"/>
      <c r="AC223" s="118"/>
      <c r="AD223" s="7"/>
      <c r="AE223" s="7"/>
      <c r="AF223" s="7"/>
    </row>
    <row r="224" spans="1:32" ht="15.75" customHeight="1" x14ac:dyDescent="0.25">
      <c r="A224" s="1"/>
      <c r="B224" s="2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111"/>
      <c r="T224" s="111"/>
      <c r="U224" s="111"/>
      <c r="V224" s="7"/>
      <c r="W224" s="7"/>
      <c r="X224" s="7"/>
      <c r="Y224" s="7"/>
      <c r="Z224" s="7"/>
      <c r="AA224" s="118"/>
      <c r="AB224" s="118"/>
      <c r="AC224" s="118"/>
      <c r="AD224" s="7"/>
      <c r="AE224" s="7"/>
      <c r="AF224" s="7"/>
    </row>
    <row r="225" spans="1:32" ht="15.75" customHeight="1" x14ac:dyDescent="0.25">
      <c r="A225" s="1"/>
      <c r="B225" s="2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111"/>
      <c r="T225" s="111"/>
      <c r="U225" s="111"/>
      <c r="V225" s="7"/>
      <c r="W225" s="7"/>
      <c r="X225" s="7"/>
      <c r="Y225" s="7"/>
      <c r="Z225" s="7"/>
      <c r="AA225" s="118"/>
      <c r="AB225" s="118"/>
      <c r="AC225" s="118"/>
      <c r="AD225" s="7"/>
      <c r="AE225" s="7"/>
      <c r="AF225" s="7"/>
    </row>
    <row r="226" spans="1:32" ht="15.75" customHeight="1" x14ac:dyDescent="0.25">
      <c r="A226" s="1"/>
      <c r="B226" s="2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111"/>
      <c r="T226" s="111"/>
      <c r="U226" s="111"/>
      <c r="V226" s="7"/>
      <c r="W226" s="7"/>
      <c r="X226" s="7"/>
      <c r="Y226" s="7"/>
      <c r="Z226" s="7"/>
      <c r="AA226" s="118"/>
      <c r="AB226" s="118"/>
      <c r="AC226" s="118"/>
      <c r="AD226" s="7"/>
      <c r="AE226" s="7"/>
      <c r="AF226" s="7"/>
    </row>
    <row r="227" spans="1:32" ht="15.75" customHeight="1" x14ac:dyDescent="0.25">
      <c r="A227" s="1"/>
      <c r="B227" s="2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111"/>
      <c r="T227" s="111"/>
      <c r="U227" s="111"/>
      <c r="V227" s="7"/>
      <c r="W227" s="7"/>
      <c r="X227" s="7"/>
      <c r="Y227" s="7"/>
      <c r="Z227" s="7"/>
      <c r="AA227" s="118"/>
      <c r="AB227" s="118"/>
      <c r="AC227" s="118"/>
      <c r="AD227" s="7"/>
      <c r="AE227" s="7"/>
      <c r="AF227" s="7"/>
    </row>
    <row r="228" spans="1:32" ht="15.75" customHeight="1" x14ac:dyDescent="0.25">
      <c r="A228" s="1"/>
      <c r="B228" s="2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111"/>
      <c r="T228" s="111"/>
      <c r="U228" s="111"/>
      <c r="V228" s="7"/>
      <c r="W228" s="7"/>
      <c r="X228" s="7"/>
      <c r="Y228" s="7"/>
      <c r="Z228" s="7"/>
      <c r="AA228" s="118"/>
      <c r="AB228" s="118"/>
      <c r="AC228" s="118"/>
      <c r="AD228" s="7"/>
      <c r="AE228" s="7"/>
      <c r="AF228" s="7"/>
    </row>
    <row r="229" spans="1:32" ht="15.75" customHeight="1" x14ac:dyDescent="0.25">
      <c r="A229" s="1"/>
      <c r="B229" s="2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111"/>
      <c r="T229" s="111"/>
      <c r="U229" s="111"/>
      <c r="V229" s="7"/>
      <c r="W229" s="7"/>
      <c r="X229" s="7"/>
      <c r="Y229" s="7"/>
      <c r="Z229" s="7"/>
      <c r="AA229" s="118"/>
      <c r="AB229" s="118"/>
      <c r="AC229" s="118"/>
      <c r="AD229" s="7"/>
      <c r="AE229" s="7"/>
      <c r="AF229" s="7"/>
    </row>
    <row r="230" spans="1:32" ht="15.75" customHeight="1" x14ac:dyDescent="0.25">
      <c r="A230" s="1"/>
      <c r="B230" s="2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111"/>
      <c r="T230" s="111"/>
      <c r="U230" s="111"/>
      <c r="V230" s="7"/>
      <c r="W230" s="7"/>
      <c r="X230" s="7"/>
      <c r="Y230" s="7"/>
      <c r="Z230" s="7"/>
      <c r="AA230" s="118"/>
      <c r="AB230" s="118"/>
      <c r="AC230" s="118"/>
      <c r="AD230" s="7"/>
      <c r="AE230" s="7"/>
      <c r="AF230" s="7"/>
    </row>
    <row r="231" spans="1:32" ht="15.75" customHeight="1" x14ac:dyDescent="0.25">
      <c r="A231" s="1"/>
      <c r="B231" s="2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111"/>
      <c r="T231" s="111"/>
      <c r="U231" s="111"/>
      <c r="V231" s="7"/>
      <c r="W231" s="7"/>
      <c r="X231" s="7"/>
      <c r="Y231" s="7"/>
      <c r="Z231" s="7"/>
      <c r="AA231" s="118"/>
      <c r="AB231" s="118"/>
      <c r="AC231" s="118"/>
      <c r="AD231" s="7"/>
      <c r="AE231" s="7"/>
      <c r="AF231" s="7"/>
    </row>
    <row r="232" spans="1:32" ht="15.75" customHeight="1" x14ac:dyDescent="0.25">
      <c r="A232" s="1"/>
      <c r="B232" s="2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111"/>
      <c r="T232" s="111"/>
      <c r="U232" s="111"/>
      <c r="V232" s="7"/>
      <c r="W232" s="7"/>
      <c r="X232" s="7"/>
      <c r="Y232" s="7"/>
      <c r="Z232" s="7"/>
      <c r="AA232" s="118"/>
      <c r="AB232" s="118"/>
      <c r="AC232" s="118"/>
      <c r="AD232" s="7"/>
      <c r="AE232" s="7"/>
      <c r="AF232" s="7"/>
    </row>
    <row r="233" spans="1:32" ht="15.75" customHeight="1" x14ac:dyDescent="0.25">
      <c r="A233" s="1"/>
      <c r="B233" s="2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111"/>
      <c r="T233" s="111"/>
      <c r="U233" s="111"/>
      <c r="V233" s="7"/>
      <c r="W233" s="7"/>
      <c r="X233" s="7"/>
      <c r="Y233" s="7"/>
      <c r="Z233" s="7"/>
      <c r="AA233" s="118"/>
      <c r="AB233" s="118"/>
      <c r="AC233" s="118"/>
      <c r="AD233" s="7"/>
      <c r="AE233" s="7"/>
      <c r="AF233" s="7"/>
    </row>
    <row r="234" spans="1:32" ht="15.75" customHeight="1" x14ac:dyDescent="0.25">
      <c r="A234" s="1"/>
      <c r="B234" s="2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111"/>
      <c r="T234" s="111"/>
      <c r="U234" s="111"/>
      <c r="V234" s="7"/>
      <c r="W234" s="7"/>
      <c r="X234" s="7"/>
      <c r="Y234" s="7"/>
      <c r="Z234" s="7"/>
      <c r="AA234" s="118"/>
      <c r="AB234" s="118"/>
      <c r="AC234" s="118"/>
      <c r="AD234" s="7"/>
      <c r="AE234" s="7"/>
      <c r="AF234" s="7"/>
    </row>
    <row r="235" spans="1:32" ht="15.75" customHeight="1" x14ac:dyDescent="0.25">
      <c r="A235" s="1"/>
      <c r="B235" s="2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111"/>
      <c r="T235" s="111"/>
      <c r="U235" s="111"/>
      <c r="V235" s="7"/>
      <c r="W235" s="7"/>
      <c r="X235" s="7"/>
      <c r="Y235" s="7"/>
      <c r="Z235" s="7"/>
      <c r="AA235" s="118"/>
      <c r="AB235" s="118"/>
      <c r="AC235" s="118"/>
      <c r="AD235" s="7"/>
      <c r="AE235" s="7"/>
      <c r="AF235" s="7"/>
    </row>
    <row r="236" spans="1:32" ht="15.75" customHeight="1" x14ac:dyDescent="0.25">
      <c r="A236" s="1"/>
      <c r="B236" s="2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111"/>
      <c r="T236" s="111"/>
      <c r="U236" s="111"/>
      <c r="V236" s="7"/>
      <c r="W236" s="7"/>
      <c r="X236" s="7"/>
      <c r="Y236" s="7"/>
      <c r="Z236" s="7"/>
      <c r="AA236" s="118"/>
      <c r="AB236" s="118"/>
      <c r="AC236" s="118"/>
      <c r="AD236" s="7"/>
      <c r="AE236" s="7"/>
      <c r="AF236" s="7"/>
    </row>
    <row r="237" spans="1:32" ht="15.75" customHeight="1" x14ac:dyDescent="0.25">
      <c r="A237" s="1"/>
      <c r="B237" s="2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111"/>
      <c r="T237" s="111"/>
      <c r="U237" s="111"/>
      <c r="V237" s="7"/>
      <c r="W237" s="7"/>
      <c r="X237" s="7"/>
      <c r="Y237" s="7"/>
      <c r="Z237" s="7"/>
      <c r="AA237" s="118"/>
      <c r="AB237" s="118"/>
      <c r="AC237" s="118"/>
      <c r="AD237" s="7"/>
      <c r="AE237" s="7"/>
      <c r="AF237" s="7"/>
    </row>
    <row r="238" spans="1:32" ht="15.75" customHeight="1" x14ac:dyDescent="0.25">
      <c r="A238" s="1"/>
      <c r="B238" s="2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111"/>
      <c r="T238" s="111"/>
      <c r="U238" s="111"/>
      <c r="V238" s="7"/>
      <c r="W238" s="7"/>
      <c r="X238" s="7"/>
      <c r="Y238" s="7"/>
      <c r="Z238" s="7"/>
      <c r="AA238" s="118"/>
      <c r="AB238" s="118"/>
      <c r="AC238" s="118"/>
      <c r="AD238" s="7"/>
      <c r="AE238" s="7"/>
      <c r="AF238" s="7"/>
    </row>
    <row r="239" spans="1:32" ht="15.75" customHeight="1" x14ac:dyDescent="0.25">
      <c r="A239" s="1"/>
      <c r="B239" s="2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111"/>
      <c r="T239" s="111"/>
      <c r="U239" s="111"/>
      <c r="V239" s="7"/>
      <c r="W239" s="7"/>
      <c r="X239" s="7"/>
      <c r="Y239" s="7"/>
      <c r="Z239" s="7"/>
      <c r="AA239" s="118"/>
      <c r="AB239" s="118"/>
      <c r="AC239" s="118"/>
      <c r="AD239" s="7"/>
      <c r="AE239" s="7"/>
      <c r="AF239" s="7"/>
    </row>
    <row r="240" spans="1:32" ht="15.75" customHeight="1" x14ac:dyDescent="0.25">
      <c r="A240" s="1"/>
      <c r="B240" s="2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111"/>
      <c r="T240" s="111"/>
      <c r="U240" s="111"/>
      <c r="V240" s="7"/>
      <c r="W240" s="7"/>
      <c r="X240" s="7"/>
      <c r="Y240" s="7"/>
      <c r="Z240" s="7"/>
      <c r="AA240" s="118"/>
      <c r="AB240" s="118"/>
      <c r="AC240" s="118"/>
      <c r="AD240" s="7"/>
      <c r="AE240" s="7"/>
      <c r="AF240" s="7"/>
    </row>
    <row r="241" spans="1:32" ht="15.75" customHeight="1" x14ac:dyDescent="0.25">
      <c r="A241" s="1"/>
      <c r="B241" s="2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111"/>
      <c r="T241" s="111"/>
      <c r="U241" s="111"/>
      <c r="V241" s="7"/>
      <c r="W241" s="7"/>
      <c r="X241" s="7"/>
      <c r="Y241" s="7"/>
      <c r="Z241" s="7"/>
      <c r="AA241" s="118"/>
      <c r="AB241" s="118"/>
      <c r="AC241" s="118"/>
      <c r="AD241" s="7"/>
      <c r="AE241" s="7"/>
      <c r="AF241" s="7"/>
    </row>
    <row r="242" spans="1:32" ht="15.75" customHeight="1" x14ac:dyDescent="0.25">
      <c r="A242" s="1"/>
      <c r="B242" s="2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111"/>
      <c r="T242" s="111"/>
      <c r="U242" s="111"/>
      <c r="V242" s="7"/>
      <c r="W242" s="7"/>
      <c r="X242" s="7"/>
      <c r="Y242" s="7"/>
      <c r="Z242" s="7"/>
      <c r="AA242" s="118"/>
      <c r="AB242" s="118"/>
      <c r="AC242" s="118"/>
      <c r="AD242" s="7"/>
      <c r="AE242" s="7"/>
      <c r="AF242" s="7"/>
    </row>
    <row r="243" spans="1:32" ht="15.75" customHeight="1" x14ac:dyDescent="0.25">
      <c r="A243" s="1"/>
      <c r="B243" s="2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111"/>
      <c r="T243" s="111"/>
      <c r="U243" s="111"/>
      <c r="V243" s="7"/>
      <c r="W243" s="7"/>
      <c r="X243" s="7"/>
      <c r="Y243" s="7"/>
      <c r="Z243" s="7"/>
      <c r="AA243" s="118"/>
      <c r="AB243" s="118"/>
      <c r="AC243" s="118"/>
      <c r="AD243" s="7"/>
      <c r="AE243" s="7"/>
      <c r="AF243" s="7"/>
    </row>
    <row r="244" spans="1:32" ht="15.75" customHeight="1" x14ac:dyDescent="0.25">
      <c r="A244" s="1"/>
      <c r="B244" s="2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111"/>
      <c r="T244" s="111"/>
      <c r="U244" s="111"/>
      <c r="V244" s="7"/>
      <c r="W244" s="7"/>
      <c r="X244" s="7"/>
      <c r="Y244" s="7"/>
      <c r="Z244" s="7"/>
      <c r="AA244" s="118"/>
      <c r="AB244" s="118"/>
      <c r="AC244" s="118"/>
      <c r="AD244" s="7"/>
      <c r="AE244" s="7"/>
      <c r="AF244" s="7"/>
    </row>
    <row r="245" spans="1:32" ht="15.75" customHeight="1" x14ac:dyDescent="0.25">
      <c r="A245" s="1"/>
      <c r="B245" s="2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111"/>
      <c r="T245" s="111"/>
      <c r="U245" s="111"/>
      <c r="V245" s="7"/>
      <c r="W245" s="7"/>
      <c r="X245" s="7"/>
      <c r="Y245" s="7"/>
      <c r="Z245" s="7"/>
      <c r="AA245" s="118"/>
      <c r="AB245" s="118"/>
      <c r="AC245" s="118"/>
      <c r="AD245" s="7"/>
      <c r="AE245" s="7"/>
      <c r="AF245" s="7"/>
    </row>
    <row r="246" spans="1:32" ht="15.75" customHeight="1" x14ac:dyDescent="0.25">
      <c r="A246" s="1"/>
      <c r="B246" s="2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111"/>
      <c r="T246" s="111"/>
      <c r="U246" s="111"/>
      <c r="V246" s="7"/>
      <c r="W246" s="7"/>
      <c r="X246" s="7"/>
      <c r="Y246" s="7"/>
      <c r="Z246" s="7"/>
      <c r="AA246" s="118"/>
      <c r="AB246" s="118"/>
      <c r="AC246" s="118"/>
      <c r="AD246" s="7"/>
      <c r="AE246" s="7"/>
      <c r="AF246" s="7"/>
    </row>
    <row r="247" spans="1:32" ht="15.75" customHeight="1" x14ac:dyDescent="0.25">
      <c r="A247" s="1"/>
      <c r="B247" s="2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111"/>
      <c r="T247" s="111"/>
      <c r="U247" s="111"/>
      <c r="V247" s="7"/>
      <c r="W247" s="7"/>
      <c r="X247" s="7"/>
      <c r="Y247" s="7"/>
      <c r="Z247" s="7"/>
      <c r="AA247" s="118"/>
      <c r="AB247" s="118"/>
      <c r="AC247" s="118"/>
      <c r="AD247" s="7"/>
      <c r="AE247" s="7"/>
      <c r="AF247" s="7"/>
    </row>
    <row r="248" spans="1:32" ht="15.75" customHeight="1" x14ac:dyDescent="0.25">
      <c r="A248" s="1"/>
      <c r="B248" s="2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111"/>
      <c r="T248" s="111"/>
      <c r="U248" s="111"/>
      <c r="V248" s="7"/>
      <c r="W248" s="7"/>
      <c r="X248" s="7"/>
      <c r="Y248" s="7"/>
      <c r="Z248" s="7"/>
      <c r="AA248" s="118"/>
      <c r="AB248" s="118"/>
      <c r="AC248" s="118"/>
      <c r="AD248" s="7"/>
      <c r="AE248" s="7"/>
      <c r="AF248" s="7"/>
    </row>
    <row r="249" spans="1:32" ht="15.75" customHeight="1" x14ac:dyDescent="0.25">
      <c r="A249" s="1"/>
      <c r="B249" s="2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111"/>
      <c r="T249" s="111"/>
      <c r="U249" s="111"/>
      <c r="V249" s="7"/>
      <c r="W249" s="7"/>
      <c r="X249" s="7"/>
      <c r="Y249" s="7"/>
      <c r="Z249" s="7"/>
      <c r="AA249" s="118"/>
      <c r="AB249" s="118"/>
      <c r="AC249" s="118"/>
      <c r="AD249" s="7"/>
      <c r="AE249" s="7"/>
      <c r="AF249" s="7"/>
    </row>
    <row r="250" spans="1:32" ht="15.75" customHeight="1" x14ac:dyDescent="0.25">
      <c r="S250" s="125"/>
      <c r="T250" s="125"/>
      <c r="U250" s="125"/>
    </row>
    <row r="251" spans="1:32" ht="15.75" customHeight="1" x14ac:dyDescent="0.25">
      <c r="S251" s="125"/>
      <c r="T251" s="125"/>
      <c r="U251" s="125"/>
    </row>
    <row r="252" spans="1:32" ht="15.75" customHeight="1" x14ac:dyDescent="0.25">
      <c r="S252" s="125"/>
      <c r="T252" s="125"/>
      <c r="U252" s="125"/>
    </row>
    <row r="253" spans="1:32" ht="15.75" customHeight="1" x14ac:dyDescent="0.25">
      <c r="S253" s="125"/>
      <c r="T253" s="125"/>
      <c r="U253" s="125"/>
    </row>
    <row r="254" spans="1:32" ht="15.75" customHeight="1" x14ac:dyDescent="0.25">
      <c r="S254" s="125"/>
      <c r="T254" s="125"/>
      <c r="U254" s="125"/>
    </row>
    <row r="255" spans="1:32" ht="15.75" customHeight="1" x14ac:dyDescent="0.25">
      <c r="S255" s="125"/>
      <c r="T255" s="125"/>
      <c r="U255" s="125"/>
    </row>
    <row r="256" spans="1:32" ht="15.75" customHeight="1" x14ac:dyDescent="0.25">
      <c r="S256" s="125"/>
      <c r="T256" s="125"/>
      <c r="U256" s="125"/>
    </row>
    <row r="257" spans="19:21" ht="15.75" customHeight="1" x14ac:dyDescent="0.25">
      <c r="S257" s="125"/>
      <c r="T257" s="125"/>
      <c r="U257" s="125"/>
    </row>
    <row r="258" spans="19:21" ht="15.75" customHeight="1" x14ac:dyDescent="0.25">
      <c r="S258" s="125"/>
      <c r="T258" s="125"/>
      <c r="U258" s="125"/>
    </row>
    <row r="259" spans="19:21" ht="15.75" customHeight="1" x14ac:dyDescent="0.25">
      <c r="S259" s="125"/>
      <c r="T259" s="125"/>
      <c r="U259" s="125"/>
    </row>
    <row r="260" spans="19:21" ht="15.75" customHeight="1" x14ac:dyDescent="0.25">
      <c r="S260" s="125"/>
      <c r="T260" s="125"/>
      <c r="U260" s="125"/>
    </row>
    <row r="261" spans="19:21" ht="15.75" customHeight="1" x14ac:dyDescent="0.25">
      <c r="S261" s="125"/>
      <c r="T261" s="125"/>
      <c r="U261" s="125"/>
    </row>
    <row r="262" spans="19:21" ht="15.75" customHeight="1" x14ac:dyDescent="0.25">
      <c r="S262" s="125"/>
      <c r="T262" s="125"/>
      <c r="U262" s="125"/>
    </row>
    <row r="263" spans="19:21" ht="15.75" customHeight="1" x14ac:dyDescent="0.25">
      <c r="S263" s="125"/>
      <c r="T263" s="125"/>
      <c r="U263" s="125"/>
    </row>
    <row r="264" spans="19:21" ht="15.75" customHeight="1" x14ac:dyDescent="0.25">
      <c r="S264" s="125"/>
      <c r="T264" s="125"/>
      <c r="U264" s="125"/>
    </row>
    <row r="265" spans="19:21" ht="15.75" customHeight="1" x14ac:dyDescent="0.25">
      <c r="S265" s="125"/>
      <c r="T265" s="125"/>
      <c r="U265" s="125"/>
    </row>
    <row r="266" spans="19:21" ht="15.75" customHeight="1" x14ac:dyDescent="0.25">
      <c r="S266" s="125"/>
      <c r="T266" s="125"/>
      <c r="U266" s="125"/>
    </row>
    <row r="267" spans="19:21" ht="15.75" customHeight="1" x14ac:dyDescent="0.25">
      <c r="S267" s="125"/>
      <c r="T267" s="125"/>
      <c r="U267" s="125"/>
    </row>
    <row r="268" spans="19:21" ht="15.75" customHeight="1" x14ac:dyDescent="0.25">
      <c r="S268" s="125"/>
      <c r="T268" s="125"/>
      <c r="U268" s="125"/>
    </row>
    <row r="269" spans="19:21" ht="15.75" customHeight="1" x14ac:dyDescent="0.25">
      <c r="S269" s="125"/>
      <c r="T269" s="125"/>
      <c r="U269" s="125"/>
    </row>
    <row r="270" spans="19:21" ht="15.75" customHeight="1" x14ac:dyDescent="0.25">
      <c r="S270" s="125"/>
      <c r="T270" s="125"/>
      <c r="U270" s="125"/>
    </row>
    <row r="271" spans="19:21" ht="15.75" customHeight="1" x14ac:dyDescent="0.25">
      <c r="S271" s="125"/>
      <c r="T271" s="125"/>
      <c r="U271" s="125"/>
    </row>
    <row r="272" spans="19:21" ht="15.75" customHeight="1" x14ac:dyDescent="0.25">
      <c r="S272" s="125"/>
      <c r="T272" s="125"/>
      <c r="U272" s="125"/>
    </row>
    <row r="273" spans="19:21" ht="15.75" customHeight="1" x14ac:dyDescent="0.25">
      <c r="S273" s="125"/>
      <c r="T273" s="125"/>
      <c r="U273" s="125"/>
    </row>
    <row r="274" spans="19:21" ht="15.75" customHeight="1" x14ac:dyDescent="0.25">
      <c r="S274" s="125"/>
      <c r="T274" s="125"/>
      <c r="U274" s="125"/>
    </row>
    <row r="275" spans="19:21" ht="15.75" customHeight="1" x14ac:dyDescent="0.25">
      <c r="S275" s="125"/>
      <c r="T275" s="125"/>
      <c r="U275" s="125"/>
    </row>
    <row r="276" spans="19:21" ht="15.75" customHeight="1" x14ac:dyDescent="0.25">
      <c r="S276" s="125"/>
      <c r="T276" s="125"/>
      <c r="U276" s="125"/>
    </row>
    <row r="277" spans="19:21" ht="15.75" customHeight="1" x14ac:dyDescent="0.25">
      <c r="S277" s="125"/>
      <c r="T277" s="125"/>
      <c r="U277" s="125"/>
    </row>
    <row r="278" spans="19:21" ht="15.75" customHeight="1" x14ac:dyDescent="0.25">
      <c r="S278" s="125"/>
      <c r="T278" s="125"/>
      <c r="U278" s="125"/>
    </row>
    <row r="279" spans="19:21" ht="15.75" customHeight="1" x14ac:dyDescent="0.25">
      <c r="S279" s="125"/>
      <c r="T279" s="125"/>
      <c r="U279" s="125"/>
    </row>
    <row r="280" spans="19:21" ht="15.75" customHeight="1" x14ac:dyDescent="0.25">
      <c r="S280" s="125"/>
      <c r="T280" s="125"/>
      <c r="U280" s="125"/>
    </row>
    <row r="281" spans="19:21" ht="15.75" customHeight="1" x14ac:dyDescent="0.25">
      <c r="S281" s="125"/>
      <c r="T281" s="125"/>
      <c r="U281" s="125"/>
    </row>
    <row r="282" spans="19:21" ht="15.75" customHeight="1" x14ac:dyDescent="0.25">
      <c r="S282" s="125"/>
      <c r="T282" s="125"/>
      <c r="U282" s="125"/>
    </row>
    <row r="283" spans="19:21" ht="15.75" customHeight="1" x14ac:dyDescent="0.25">
      <c r="S283" s="125"/>
      <c r="T283" s="125"/>
      <c r="U283" s="125"/>
    </row>
    <row r="284" spans="19:21" ht="15.75" customHeight="1" x14ac:dyDescent="0.25">
      <c r="S284" s="125"/>
      <c r="T284" s="125"/>
      <c r="U284" s="125"/>
    </row>
    <row r="285" spans="19:21" ht="15.75" customHeight="1" x14ac:dyDescent="0.25">
      <c r="S285" s="125"/>
      <c r="T285" s="125"/>
      <c r="U285" s="125"/>
    </row>
    <row r="286" spans="19:21" ht="15.75" customHeight="1" x14ac:dyDescent="0.25">
      <c r="S286" s="125"/>
      <c r="T286" s="125"/>
      <c r="U286" s="125"/>
    </row>
    <row r="287" spans="19:21" ht="15.75" customHeight="1" x14ac:dyDescent="0.25">
      <c r="S287" s="125"/>
      <c r="T287" s="125"/>
      <c r="U287" s="125"/>
    </row>
    <row r="288" spans="19:21" ht="15.75" customHeight="1" x14ac:dyDescent="0.25">
      <c r="S288" s="125"/>
      <c r="T288" s="125"/>
      <c r="U288" s="125"/>
    </row>
    <row r="289" spans="19:21" ht="15.75" customHeight="1" x14ac:dyDescent="0.25">
      <c r="S289" s="125"/>
      <c r="T289" s="125"/>
      <c r="U289" s="125"/>
    </row>
    <row r="290" spans="19:21" ht="15.75" customHeight="1" x14ac:dyDescent="0.25">
      <c r="S290" s="125"/>
      <c r="T290" s="125"/>
      <c r="U290" s="125"/>
    </row>
    <row r="291" spans="19:21" ht="15.75" customHeight="1" x14ac:dyDescent="0.25">
      <c r="S291" s="125"/>
      <c r="T291" s="125"/>
      <c r="U291" s="125"/>
    </row>
    <row r="292" spans="19:21" ht="15.75" customHeight="1" x14ac:dyDescent="0.25">
      <c r="S292" s="125"/>
      <c r="T292" s="125"/>
      <c r="U292" s="125"/>
    </row>
    <row r="293" spans="19:21" ht="15.75" customHeight="1" x14ac:dyDescent="0.25">
      <c r="S293" s="125"/>
      <c r="T293" s="125"/>
      <c r="U293" s="125"/>
    </row>
    <row r="294" spans="19:21" ht="15.75" customHeight="1" x14ac:dyDescent="0.25">
      <c r="S294" s="125"/>
      <c r="T294" s="125"/>
      <c r="U294" s="125"/>
    </row>
    <row r="295" spans="19:21" ht="15.75" customHeight="1" x14ac:dyDescent="0.25">
      <c r="S295" s="125"/>
      <c r="T295" s="125"/>
      <c r="U295" s="125"/>
    </row>
    <row r="296" spans="19:21" ht="15.75" customHeight="1" x14ac:dyDescent="0.25">
      <c r="S296" s="125"/>
      <c r="T296" s="125"/>
      <c r="U296" s="125"/>
    </row>
    <row r="297" spans="19:21" ht="15.75" customHeight="1" x14ac:dyDescent="0.25">
      <c r="S297" s="125"/>
      <c r="T297" s="125"/>
      <c r="U297" s="125"/>
    </row>
    <row r="298" spans="19:21" ht="15.75" customHeight="1" x14ac:dyDescent="0.25">
      <c r="S298" s="125"/>
      <c r="T298" s="125"/>
      <c r="U298" s="125"/>
    </row>
    <row r="299" spans="19:21" ht="15.75" customHeight="1" x14ac:dyDescent="0.25">
      <c r="S299" s="125"/>
      <c r="T299" s="125"/>
      <c r="U299" s="125"/>
    </row>
    <row r="300" spans="19:21" ht="15.75" customHeight="1" x14ac:dyDescent="0.25">
      <c r="S300" s="125"/>
      <c r="T300" s="125"/>
      <c r="U300" s="125"/>
    </row>
    <row r="301" spans="19:21" ht="15.75" customHeight="1" x14ac:dyDescent="0.25">
      <c r="S301" s="125"/>
      <c r="T301" s="125"/>
      <c r="U301" s="125"/>
    </row>
    <row r="302" spans="19:21" ht="15.75" customHeight="1" x14ac:dyDescent="0.25">
      <c r="S302" s="125"/>
      <c r="T302" s="125"/>
      <c r="U302" s="125"/>
    </row>
    <row r="303" spans="19:21" ht="15.75" customHeight="1" x14ac:dyDescent="0.25">
      <c r="S303" s="125"/>
      <c r="T303" s="125"/>
      <c r="U303" s="125"/>
    </row>
    <row r="304" spans="19:21" ht="15.75" customHeight="1" x14ac:dyDescent="0.25">
      <c r="S304" s="125"/>
      <c r="T304" s="125"/>
      <c r="U304" s="125"/>
    </row>
    <row r="305" spans="19:21" ht="15.75" customHeight="1" x14ac:dyDescent="0.25">
      <c r="S305" s="125"/>
      <c r="T305" s="125"/>
      <c r="U305" s="125"/>
    </row>
    <row r="306" spans="19:21" ht="15.75" customHeight="1" x14ac:dyDescent="0.25">
      <c r="S306" s="125"/>
      <c r="T306" s="125"/>
      <c r="U306" s="125"/>
    </row>
    <row r="307" spans="19:21" ht="15.75" customHeight="1" x14ac:dyDescent="0.25">
      <c r="S307" s="125"/>
      <c r="T307" s="125"/>
      <c r="U307" s="125"/>
    </row>
    <row r="308" spans="19:21" ht="15.75" customHeight="1" x14ac:dyDescent="0.25">
      <c r="S308" s="125"/>
      <c r="T308" s="125"/>
      <c r="U308" s="125"/>
    </row>
    <row r="309" spans="19:21" ht="15.75" customHeight="1" x14ac:dyDescent="0.25">
      <c r="S309" s="125"/>
      <c r="T309" s="125"/>
      <c r="U309" s="125"/>
    </row>
    <row r="310" spans="19:21" ht="15.75" customHeight="1" x14ac:dyDescent="0.25">
      <c r="S310" s="125"/>
      <c r="T310" s="125"/>
      <c r="U310" s="125"/>
    </row>
    <row r="311" spans="19:21" ht="15.75" customHeight="1" x14ac:dyDescent="0.25">
      <c r="S311" s="125"/>
      <c r="T311" s="125"/>
      <c r="U311" s="125"/>
    </row>
    <row r="312" spans="19:21" ht="15.75" customHeight="1" x14ac:dyDescent="0.25">
      <c r="S312" s="125"/>
      <c r="T312" s="125"/>
      <c r="U312" s="125"/>
    </row>
    <row r="313" spans="19:21" ht="15.75" customHeight="1" x14ac:dyDescent="0.25">
      <c r="S313" s="125"/>
      <c r="T313" s="125"/>
      <c r="U313" s="125"/>
    </row>
    <row r="314" spans="19:21" ht="15.75" customHeight="1" x14ac:dyDescent="0.25">
      <c r="S314" s="125"/>
      <c r="T314" s="125"/>
      <c r="U314" s="125"/>
    </row>
    <row r="315" spans="19:21" ht="15.75" customHeight="1" x14ac:dyDescent="0.25">
      <c r="S315" s="125"/>
      <c r="T315" s="125"/>
      <c r="U315" s="125"/>
    </row>
    <row r="316" spans="19:21" ht="15.75" customHeight="1" x14ac:dyDescent="0.25">
      <c r="S316" s="125"/>
      <c r="T316" s="125"/>
      <c r="U316" s="125"/>
    </row>
    <row r="317" spans="19:21" ht="15.75" customHeight="1" x14ac:dyDescent="0.25">
      <c r="S317" s="125"/>
      <c r="T317" s="125"/>
      <c r="U317" s="125"/>
    </row>
    <row r="318" spans="19:21" ht="15.75" customHeight="1" x14ac:dyDescent="0.25">
      <c r="S318" s="125"/>
      <c r="T318" s="125"/>
      <c r="U318" s="125"/>
    </row>
    <row r="319" spans="19:21" ht="15.75" customHeight="1" x14ac:dyDescent="0.25">
      <c r="S319" s="125"/>
      <c r="T319" s="125"/>
      <c r="U319" s="125"/>
    </row>
    <row r="320" spans="19:21" ht="15.75" customHeight="1" x14ac:dyDescent="0.25">
      <c r="S320" s="125"/>
      <c r="T320" s="125"/>
      <c r="U320" s="125"/>
    </row>
    <row r="321" spans="19:21" ht="15.75" customHeight="1" x14ac:dyDescent="0.25">
      <c r="S321" s="125"/>
      <c r="T321" s="125"/>
      <c r="U321" s="125"/>
    </row>
    <row r="322" spans="19:21" ht="15.75" customHeight="1" x14ac:dyDescent="0.25">
      <c r="S322" s="125"/>
      <c r="T322" s="125"/>
      <c r="U322" s="125"/>
    </row>
    <row r="323" spans="19:21" ht="15.75" customHeight="1" x14ac:dyDescent="0.25">
      <c r="S323" s="125"/>
      <c r="T323" s="125"/>
      <c r="U323" s="125"/>
    </row>
    <row r="324" spans="19:21" ht="15.75" customHeight="1" x14ac:dyDescent="0.25">
      <c r="S324" s="125"/>
      <c r="T324" s="125"/>
      <c r="U324" s="125"/>
    </row>
    <row r="325" spans="19:21" ht="15.75" customHeight="1" x14ac:dyDescent="0.25">
      <c r="S325" s="125"/>
      <c r="T325" s="125"/>
      <c r="U325" s="125"/>
    </row>
    <row r="326" spans="19:21" ht="15.75" customHeight="1" x14ac:dyDescent="0.25">
      <c r="S326" s="125"/>
      <c r="T326" s="125"/>
      <c r="U326" s="125"/>
    </row>
    <row r="327" spans="19:21" ht="15.75" customHeight="1" x14ac:dyDescent="0.25">
      <c r="S327" s="125"/>
      <c r="T327" s="125"/>
      <c r="U327" s="125"/>
    </row>
    <row r="328" spans="19:21" ht="15.75" customHeight="1" x14ac:dyDescent="0.25">
      <c r="S328" s="125"/>
      <c r="T328" s="125"/>
      <c r="U328" s="125"/>
    </row>
    <row r="329" spans="19:21" ht="15.75" customHeight="1" x14ac:dyDescent="0.25">
      <c r="S329" s="125"/>
      <c r="T329" s="125"/>
      <c r="U329" s="125"/>
    </row>
    <row r="330" spans="19:21" ht="15.75" customHeight="1" x14ac:dyDescent="0.25">
      <c r="S330" s="125"/>
      <c r="T330" s="125"/>
      <c r="U330" s="125"/>
    </row>
    <row r="331" spans="19:21" ht="15.75" customHeight="1" x14ac:dyDescent="0.25">
      <c r="S331" s="125"/>
      <c r="T331" s="125"/>
      <c r="U331" s="125"/>
    </row>
    <row r="332" spans="19:21" ht="15.75" customHeight="1" x14ac:dyDescent="0.25">
      <c r="S332" s="125"/>
      <c r="T332" s="125"/>
      <c r="U332" s="125"/>
    </row>
    <row r="333" spans="19:21" ht="15.75" customHeight="1" x14ac:dyDescent="0.25">
      <c r="S333" s="125"/>
      <c r="T333" s="125"/>
      <c r="U333" s="125"/>
    </row>
    <row r="334" spans="19:21" ht="15.75" customHeight="1" x14ac:dyDescent="0.25">
      <c r="S334" s="125"/>
      <c r="T334" s="125"/>
      <c r="U334" s="125"/>
    </row>
    <row r="335" spans="19:21" ht="15.75" customHeight="1" x14ac:dyDescent="0.25">
      <c r="S335" s="125"/>
      <c r="T335" s="125"/>
      <c r="U335" s="125"/>
    </row>
    <row r="336" spans="19:21" ht="15.75" customHeight="1" x14ac:dyDescent="0.25">
      <c r="S336" s="125"/>
      <c r="T336" s="125"/>
      <c r="U336" s="125"/>
    </row>
    <row r="337" spans="19:21" ht="15.75" customHeight="1" x14ac:dyDescent="0.25">
      <c r="S337" s="125"/>
      <c r="T337" s="125"/>
      <c r="U337" s="125"/>
    </row>
    <row r="338" spans="19:21" ht="15.75" customHeight="1" x14ac:dyDescent="0.25">
      <c r="S338" s="125"/>
      <c r="T338" s="125"/>
      <c r="U338" s="125"/>
    </row>
    <row r="339" spans="19:21" ht="15.75" customHeight="1" x14ac:dyDescent="0.25">
      <c r="S339" s="125"/>
      <c r="T339" s="125"/>
      <c r="U339" s="125"/>
    </row>
    <row r="340" spans="19:21" ht="15.75" customHeight="1" x14ac:dyDescent="0.25">
      <c r="S340" s="125"/>
      <c r="T340" s="125"/>
      <c r="U340" s="125"/>
    </row>
    <row r="341" spans="19:21" ht="15.75" customHeight="1" x14ac:dyDescent="0.25">
      <c r="S341" s="125"/>
      <c r="T341" s="125"/>
      <c r="U341" s="125"/>
    </row>
    <row r="342" spans="19:21" ht="15.75" customHeight="1" x14ac:dyDescent="0.25">
      <c r="S342" s="125"/>
      <c r="T342" s="125"/>
      <c r="U342" s="125"/>
    </row>
    <row r="343" spans="19:21" ht="15.75" customHeight="1" x14ac:dyDescent="0.25">
      <c r="S343" s="125"/>
      <c r="T343" s="125"/>
      <c r="U343" s="125"/>
    </row>
    <row r="344" spans="19:21" ht="15.75" customHeight="1" x14ac:dyDescent="0.25">
      <c r="S344" s="125"/>
      <c r="T344" s="125"/>
      <c r="U344" s="125"/>
    </row>
    <row r="345" spans="19:21" ht="15.75" customHeight="1" x14ac:dyDescent="0.25">
      <c r="S345" s="125"/>
      <c r="T345" s="125"/>
      <c r="U345" s="125"/>
    </row>
    <row r="346" spans="19:21" ht="15.75" customHeight="1" x14ac:dyDescent="0.25">
      <c r="S346" s="125"/>
      <c r="T346" s="125"/>
      <c r="U346" s="125"/>
    </row>
    <row r="347" spans="19:21" ht="15.75" customHeight="1" x14ac:dyDescent="0.25">
      <c r="S347" s="125"/>
      <c r="T347" s="125"/>
      <c r="U347" s="125"/>
    </row>
    <row r="348" spans="19:21" ht="15.75" customHeight="1" x14ac:dyDescent="0.25">
      <c r="S348" s="125"/>
      <c r="T348" s="125"/>
      <c r="U348" s="125"/>
    </row>
    <row r="349" spans="19:21" ht="15.75" customHeight="1" x14ac:dyDescent="0.25">
      <c r="S349" s="125"/>
      <c r="T349" s="125"/>
      <c r="U349" s="125"/>
    </row>
    <row r="350" spans="19:21" ht="15.75" customHeight="1" x14ac:dyDescent="0.25">
      <c r="S350" s="125"/>
      <c r="T350" s="125"/>
      <c r="U350" s="125"/>
    </row>
    <row r="351" spans="19:21" ht="15.75" customHeight="1" x14ac:dyDescent="0.25">
      <c r="S351" s="125"/>
      <c r="T351" s="125"/>
      <c r="U351" s="125"/>
    </row>
    <row r="352" spans="19:21" ht="15.75" customHeight="1" x14ac:dyDescent="0.25">
      <c r="S352" s="125"/>
      <c r="T352" s="125"/>
      <c r="U352" s="125"/>
    </row>
    <row r="353" spans="19:21" ht="15.75" customHeight="1" x14ac:dyDescent="0.25">
      <c r="S353" s="125"/>
      <c r="T353" s="125"/>
      <c r="U353" s="125"/>
    </row>
    <row r="354" spans="19:21" ht="15.75" customHeight="1" x14ac:dyDescent="0.25">
      <c r="S354" s="125"/>
      <c r="T354" s="125"/>
      <c r="U354" s="125"/>
    </row>
    <row r="355" spans="19:21" ht="15.75" customHeight="1" x14ac:dyDescent="0.25">
      <c r="S355" s="125"/>
      <c r="T355" s="125"/>
      <c r="U355" s="125"/>
    </row>
    <row r="356" spans="19:21" ht="15.75" customHeight="1" x14ac:dyDescent="0.25">
      <c r="S356" s="125"/>
      <c r="T356" s="125"/>
      <c r="U356" s="125"/>
    </row>
    <row r="357" spans="19:21" ht="15.75" customHeight="1" x14ac:dyDescent="0.25">
      <c r="S357" s="125"/>
      <c r="T357" s="125"/>
      <c r="U357" s="125"/>
    </row>
    <row r="358" spans="19:21" ht="15.75" customHeight="1" x14ac:dyDescent="0.25">
      <c r="S358" s="125"/>
      <c r="T358" s="125"/>
      <c r="U358" s="125"/>
    </row>
    <row r="359" spans="19:21" ht="15.75" customHeight="1" x14ac:dyDescent="0.25">
      <c r="S359" s="125"/>
      <c r="T359" s="125"/>
      <c r="U359" s="125"/>
    </row>
    <row r="360" spans="19:21" ht="15.75" customHeight="1" x14ac:dyDescent="0.25">
      <c r="S360" s="125"/>
      <c r="T360" s="125"/>
      <c r="U360" s="125"/>
    </row>
    <row r="361" spans="19:21" ht="15.75" customHeight="1" x14ac:dyDescent="0.25">
      <c r="S361" s="125"/>
      <c r="T361" s="125"/>
      <c r="U361" s="125"/>
    </row>
    <row r="362" spans="19:21" ht="15.75" customHeight="1" x14ac:dyDescent="0.25">
      <c r="S362" s="125"/>
      <c r="T362" s="125"/>
      <c r="U362" s="125"/>
    </row>
    <row r="363" spans="19:21" ht="15.75" customHeight="1" x14ac:dyDescent="0.25">
      <c r="S363" s="125"/>
      <c r="T363" s="125"/>
      <c r="U363" s="125"/>
    </row>
    <row r="364" spans="19:21" ht="15.75" customHeight="1" x14ac:dyDescent="0.25">
      <c r="S364" s="125"/>
      <c r="T364" s="125"/>
      <c r="U364" s="125"/>
    </row>
    <row r="365" spans="19:21" ht="15.75" customHeight="1" x14ac:dyDescent="0.25">
      <c r="S365" s="125"/>
      <c r="T365" s="125"/>
      <c r="U365" s="125"/>
    </row>
    <row r="366" spans="19:21" ht="15.75" customHeight="1" x14ac:dyDescent="0.25">
      <c r="S366" s="125"/>
      <c r="T366" s="125"/>
      <c r="U366" s="125"/>
    </row>
    <row r="367" spans="19:21" ht="15.75" customHeight="1" x14ac:dyDescent="0.25">
      <c r="S367" s="125"/>
      <c r="T367" s="125"/>
      <c r="U367" s="125"/>
    </row>
    <row r="368" spans="19:21" ht="15.75" customHeight="1" x14ac:dyDescent="0.25">
      <c r="S368" s="125"/>
      <c r="T368" s="125"/>
      <c r="U368" s="125"/>
    </row>
    <row r="369" spans="19:21" ht="15.75" customHeight="1" x14ac:dyDescent="0.25">
      <c r="S369" s="125"/>
      <c r="T369" s="125"/>
      <c r="U369" s="125"/>
    </row>
    <row r="370" spans="19:21" ht="15.75" customHeight="1" x14ac:dyDescent="0.25">
      <c r="S370" s="125"/>
      <c r="T370" s="125"/>
      <c r="U370" s="125"/>
    </row>
    <row r="371" spans="19:21" ht="15.75" customHeight="1" x14ac:dyDescent="0.25">
      <c r="S371" s="125"/>
      <c r="T371" s="125"/>
      <c r="U371" s="125"/>
    </row>
    <row r="372" spans="19:21" ht="15.75" customHeight="1" x14ac:dyDescent="0.25">
      <c r="S372" s="125"/>
      <c r="T372" s="125"/>
      <c r="U372" s="125"/>
    </row>
    <row r="373" spans="19:21" ht="15.75" customHeight="1" x14ac:dyDescent="0.25">
      <c r="S373" s="125"/>
      <c r="T373" s="125"/>
      <c r="U373" s="125"/>
    </row>
    <row r="374" spans="19:21" ht="15.75" customHeight="1" x14ac:dyDescent="0.25">
      <c r="S374" s="125"/>
      <c r="T374" s="125"/>
      <c r="U374" s="125"/>
    </row>
    <row r="375" spans="19:21" ht="15.75" customHeight="1" x14ac:dyDescent="0.25">
      <c r="S375" s="125"/>
      <c r="T375" s="125"/>
      <c r="U375" s="125"/>
    </row>
    <row r="376" spans="19:21" ht="15.75" customHeight="1" x14ac:dyDescent="0.25">
      <c r="S376" s="125"/>
      <c r="T376" s="125"/>
      <c r="U376" s="125"/>
    </row>
    <row r="377" spans="19:21" ht="15.75" customHeight="1" x14ac:dyDescent="0.25">
      <c r="S377" s="125"/>
      <c r="T377" s="125"/>
      <c r="U377" s="125"/>
    </row>
    <row r="378" spans="19:21" ht="15.75" customHeight="1" x14ac:dyDescent="0.25">
      <c r="S378" s="125"/>
      <c r="T378" s="125"/>
      <c r="U378" s="125"/>
    </row>
    <row r="379" spans="19:21" ht="15.75" customHeight="1" x14ac:dyDescent="0.25">
      <c r="S379" s="125"/>
      <c r="T379" s="125"/>
      <c r="U379" s="125"/>
    </row>
    <row r="380" spans="19:21" ht="15.75" customHeight="1" x14ac:dyDescent="0.25">
      <c r="S380" s="125"/>
      <c r="T380" s="125"/>
      <c r="U380" s="125"/>
    </row>
    <row r="381" spans="19:21" ht="15.75" customHeight="1" x14ac:dyDescent="0.25">
      <c r="S381" s="125"/>
      <c r="T381" s="125"/>
      <c r="U381" s="125"/>
    </row>
    <row r="382" spans="19:21" ht="15.75" customHeight="1" x14ac:dyDescent="0.25">
      <c r="S382" s="125"/>
      <c r="T382" s="125"/>
      <c r="U382" s="125"/>
    </row>
    <row r="383" spans="19:21" ht="15.75" customHeight="1" x14ac:dyDescent="0.25">
      <c r="S383" s="125"/>
      <c r="T383" s="125"/>
      <c r="U383" s="125"/>
    </row>
    <row r="384" spans="19:21" ht="15.75" customHeight="1" x14ac:dyDescent="0.25">
      <c r="S384" s="125"/>
      <c r="T384" s="125"/>
      <c r="U384" s="125"/>
    </row>
    <row r="385" spans="19:21" ht="15.75" customHeight="1" x14ac:dyDescent="0.25">
      <c r="S385" s="125"/>
      <c r="T385" s="125"/>
      <c r="U385" s="125"/>
    </row>
    <row r="386" spans="19:21" ht="15.75" customHeight="1" x14ac:dyDescent="0.25">
      <c r="S386" s="125"/>
      <c r="T386" s="125"/>
      <c r="U386" s="125"/>
    </row>
    <row r="387" spans="19:21" ht="15.75" customHeight="1" x14ac:dyDescent="0.25">
      <c r="S387" s="125"/>
      <c r="T387" s="125"/>
      <c r="U387" s="125"/>
    </row>
    <row r="388" spans="19:21" ht="15.75" customHeight="1" x14ac:dyDescent="0.25">
      <c r="S388" s="125"/>
      <c r="T388" s="125"/>
      <c r="U388" s="125"/>
    </row>
    <row r="389" spans="19:21" ht="15.75" customHeight="1" x14ac:dyDescent="0.25">
      <c r="S389" s="125"/>
      <c r="T389" s="125"/>
      <c r="U389" s="125"/>
    </row>
    <row r="390" spans="19:21" ht="15.75" customHeight="1" x14ac:dyDescent="0.25">
      <c r="S390" s="125"/>
      <c r="T390" s="125"/>
      <c r="U390" s="125"/>
    </row>
    <row r="391" spans="19:21" ht="15.75" customHeight="1" x14ac:dyDescent="0.25">
      <c r="S391" s="125"/>
      <c r="T391" s="125"/>
      <c r="U391" s="125"/>
    </row>
    <row r="392" spans="19:21" ht="15.75" customHeight="1" x14ac:dyDescent="0.25">
      <c r="S392" s="125"/>
      <c r="T392" s="125"/>
      <c r="U392" s="125"/>
    </row>
    <row r="393" spans="19:21" ht="15.75" customHeight="1" x14ac:dyDescent="0.25">
      <c r="S393" s="125"/>
      <c r="T393" s="125"/>
      <c r="U393" s="125"/>
    </row>
    <row r="394" spans="19:21" ht="15.75" customHeight="1" x14ac:dyDescent="0.25">
      <c r="S394" s="125"/>
      <c r="T394" s="125"/>
      <c r="U394" s="125"/>
    </row>
    <row r="395" spans="19:21" ht="15.75" customHeight="1" x14ac:dyDescent="0.25">
      <c r="S395" s="125"/>
      <c r="T395" s="125"/>
      <c r="U395" s="125"/>
    </row>
    <row r="396" spans="19:21" ht="15.75" customHeight="1" x14ac:dyDescent="0.25">
      <c r="S396" s="125"/>
      <c r="T396" s="125"/>
      <c r="U396" s="125"/>
    </row>
    <row r="397" spans="19:21" ht="15.75" customHeight="1" x14ac:dyDescent="0.25">
      <c r="S397" s="125"/>
      <c r="T397" s="125"/>
      <c r="U397" s="125"/>
    </row>
    <row r="398" spans="19:21" ht="15.75" customHeight="1" x14ac:dyDescent="0.25">
      <c r="S398" s="125"/>
      <c r="T398" s="125"/>
      <c r="U398" s="125"/>
    </row>
    <row r="399" spans="19:21" ht="15.75" customHeight="1" x14ac:dyDescent="0.25">
      <c r="S399" s="125"/>
      <c r="T399" s="125"/>
      <c r="U399" s="125"/>
    </row>
    <row r="400" spans="19:21" ht="15.75" customHeight="1" x14ac:dyDescent="0.25">
      <c r="S400" s="125"/>
      <c r="T400" s="125"/>
      <c r="U400" s="125"/>
    </row>
    <row r="401" spans="19:21" ht="15.75" customHeight="1" x14ac:dyDescent="0.25">
      <c r="S401" s="125"/>
      <c r="T401" s="125"/>
      <c r="U401" s="125"/>
    </row>
    <row r="402" spans="19:21" ht="15.75" customHeight="1" x14ac:dyDescent="0.25">
      <c r="S402" s="125"/>
      <c r="T402" s="125"/>
      <c r="U402" s="125"/>
    </row>
    <row r="403" spans="19:21" ht="15.75" customHeight="1" x14ac:dyDescent="0.25">
      <c r="S403" s="125"/>
      <c r="T403" s="125"/>
      <c r="U403" s="125"/>
    </row>
    <row r="404" spans="19:21" ht="15.75" customHeight="1" x14ac:dyDescent="0.25">
      <c r="S404" s="125"/>
      <c r="T404" s="125"/>
      <c r="U404" s="125"/>
    </row>
    <row r="405" spans="19:21" ht="15.75" customHeight="1" x14ac:dyDescent="0.25">
      <c r="S405" s="125"/>
      <c r="T405" s="125"/>
      <c r="U405" s="125"/>
    </row>
    <row r="406" spans="19:21" ht="15.75" customHeight="1" x14ac:dyDescent="0.25">
      <c r="S406" s="125"/>
      <c r="T406" s="125"/>
      <c r="U406" s="125"/>
    </row>
    <row r="407" spans="19:21" ht="15.75" customHeight="1" x14ac:dyDescent="0.25">
      <c r="S407" s="125"/>
      <c r="T407" s="125"/>
      <c r="U407" s="125"/>
    </row>
    <row r="408" spans="19:21" ht="15.75" customHeight="1" x14ac:dyDescent="0.25">
      <c r="S408" s="125"/>
      <c r="T408" s="125"/>
      <c r="U408" s="125"/>
    </row>
    <row r="409" spans="19:21" ht="15.75" customHeight="1" x14ac:dyDescent="0.25">
      <c r="S409" s="125"/>
      <c r="T409" s="125"/>
      <c r="U409" s="125"/>
    </row>
    <row r="410" spans="19:21" ht="15.75" customHeight="1" x14ac:dyDescent="0.25">
      <c r="S410" s="125"/>
      <c r="T410" s="125"/>
      <c r="U410" s="125"/>
    </row>
    <row r="411" spans="19:21" ht="15.75" customHeight="1" x14ac:dyDescent="0.25">
      <c r="S411" s="125"/>
      <c r="T411" s="125"/>
      <c r="U411" s="125"/>
    </row>
    <row r="412" spans="19:21" ht="15.75" customHeight="1" x14ac:dyDescent="0.25">
      <c r="S412" s="125"/>
      <c r="T412" s="125"/>
      <c r="U412" s="125"/>
    </row>
    <row r="413" spans="19:21" ht="15.75" customHeight="1" x14ac:dyDescent="0.25">
      <c r="S413" s="125"/>
      <c r="T413" s="125"/>
      <c r="U413" s="125"/>
    </row>
    <row r="414" spans="19:21" ht="15.75" customHeight="1" x14ac:dyDescent="0.25">
      <c r="S414" s="125"/>
      <c r="T414" s="125"/>
      <c r="U414" s="125"/>
    </row>
    <row r="415" spans="19:21" ht="15.75" customHeight="1" x14ac:dyDescent="0.25">
      <c r="S415" s="125"/>
      <c r="T415" s="125"/>
      <c r="U415" s="125"/>
    </row>
    <row r="416" spans="19:21" ht="15.75" customHeight="1" x14ac:dyDescent="0.25">
      <c r="S416" s="125"/>
      <c r="T416" s="125"/>
      <c r="U416" s="125"/>
    </row>
    <row r="417" spans="19:21" ht="15.75" customHeight="1" x14ac:dyDescent="0.25">
      <c r="S417" s="125"/>
      <c r="T417" s="125"/>
      <c r="U417" s="125"/>
    </row>
    <row r="418" spans="19:21" ht="15.75" customHeight="1" x14ac:dyDescent="0.25">
      <c r="S418" s="125"/>
      <c r="T418" s="125"/>
      <c r="U418" s="125"/>
    </row>
    <row r="419" spans="19:21" ht="15.75" customHeight="1" x14ac:dyDescent="0.25">
      <c r="S419" s="125"/>
      <c r="T419" s="125"/>
      <c r="U419" s="125"/>
    </row>
    <row r="420" spans="19:21" ht="15.75" customHeight="1" x14ac:dyDescent="0.25">
      <c r="S420" s="125"/>
      <c r="T420" s="125"/>
      <c r="U420" s="125"/>
    </row>
    <row r="421" spans="19:21" ht="15.75" customHeight="1" x14ac:dyDescent="0.25">
      <c r="S421" s="125"/>
      <c r="T421" s="125"/>
      <c r="U421" s="125"/>
    </row>
    <row r="422" spans="19:21" ht="15.75" customHeight="1" x14ac:dyDescent="0.25">
      <c r="S422" s="125"/>
      <c r="T422" s="125"/>
      <c r="U422" s="125"/>
    </row>
    <row r="423" spans="19:21" ht="15.75" customHeight="1" x14ac:dyDescent="0.25">
      <c r="S423" s="125"/>
      <c r="T423" s="125"/>
      <c r="U423" s="125"/>
    </row>
    <row r="424" spans="19:21" ht="15.75" customHeight="1" x14ac:dyDescent="0.25">
      <c r="S424" s="125"/>
      <c r="T424" s="125"/>
      <c r="U424" s="125"/>
    </row>
    <row r="425" spans="19:21" ht="15.75" customHeight="1" x14ac:dyDescent="0.25">
      <c r="S425" s="125"/>
      <c r="T425" s="125"/>
      <c r="U425" s="125"/>
    </row>
    <row r="426" spans="19:21" ht="15.75" customHeight="1" x14ac:dyDescent="0.25">
      <c r="S426" s="125"/>
      <c r="T426" s="125"/>
      <c r="U426" s="125"/>
    </row>
    <row r="427" spans="19:21" ht="15.75" customHeight="1" x14ac:dyDescent="0.25">
      <c r="S427" s="125"/>
      <c r="T427" s="125"/>
      <c r="U427" s="125"/>
    </row>
    <row r="428" spans="19:21" ht="15.75" customHeight="1" x14ac:dyDescent="0.25">
      <c r="S428" s="125"/>
      <c r="T428" s="125"/>
      <c r="U428" s="125"/>
    </row>
    <row r="429" spans="19:21" ht="15.75" customHeight="1" x14ac:dyDescent="0.25">
      <c r="S429" s="125"/>
      <c r="T429" s="125"/>
      <c r="U429" s="125"/>
    </row>
    <row r="430" spans="19:21" ht="15.75" customHeight="1" x14ac:dyDescent="0.25">
      <c r="S430" s="125"/>
      <c r="T430" s="125"/>
      <c r="U430" s="125"/>
    </row>
    <row r="431" spans="19:21" ht="15.75" customHeight="1" x14ac:dyDescent="0.25">
      <c r="S431" s="125"/>
      <c r="T431" s="125"/>
      <c r="U431" s="125"/>
    </row>
    <row r="432" spans="19:21" ht="15.75" customHeight="1" x14ac:dyDescent="0.25">
      <c r="S432" s="125"/>
      <c r="T432" s="125"/>
      <c r="U432" s="125"/>
    </row>
    <row r="433" spans="19:21" ht="15.75" customHeight="1" x14ac:dyDescent="0.25">
      <c r="S433" s="125"/>
      <c r="T433" s="125"/>
      <c r="U433" s="125"/>
    </row>
    <row r="434" spans="19:21" ht="15.75" customHeight="1" x14ac:dyDescent="0.25">
      <c r="S434" s="125"/>
      <c r="T434" s="125"/>
      <c r="U434" s="125"/>
    </row>
    <row r="435" spans="19:21" ht="15.75" customHeight="1" x14ac:dyDescent="0.25">
      <c r="S435" s="125"/>
      <c r="T435" s="125"/>
      <c r="U435" s="125"/>
    </row>
    <row r="436" spans="19:21" ht="15.75" customHeight="1" x14ac:dyDescent="0.25">
      <c r="S436" s="125"/>
      <c r="T436" s="125"/>
      <c r="U436" s="125"/>
    </row>
    <row r="437" spans="19:21" ht="15.75" customHeight="1" x14ac:dyDescent="0.25">
      <c r="S437" s="125"/>
      <c r="T437" s="125"/>
      <c r="U437" s="125"/>
    </row>
    <row r="438" spans="19:21" ht="15.75" customHeight="1" x14ac:dyDescent="0.25">
      <c r="S438" s="125"/>
      <c r="T438" s="125"/>
      <c r="U438" s="125"/>
    </row>
    <row r="439" spans="19:21" ht="15.75" customHeight="1" x14ac:dyDescent="0.25">
      <c r="S439" s="125"/>
      <c r="T439" s="125"/>
      <c r="U439" s="125"/>
    </row>
    <row r="440" spans="19:21" ht="15.75" customHeight="1" x14ac:dyDescent="0.25">
      <c r="S440" s="125"/>
      <c r="T440" s="125"/>
      <c r="U440" s="125"/>
    </row>
    <row r="441" spans="19:21" ht="15.75" customHeight="1" x14ac:dyDescent="0.25">
      <c r="S441" s="125"/>
      <c r="T441" s="125"/>
      <c r="U441" s="125"/>
    </row>
    <row r="442" spans="19:21" ht="15.75" customHeight="1" x14ac:dyDescent="0.25">
      <c r="S442" s="125"/>
      <c r="T442" s="125"/>
      <c r="U442" s="125"/>
    </row>
    <row r="443" spans="19:21" ht="15.75" customHeight="1" x14ac:dyDescent="0.25">
      <c r="S443" s="125"/>
      <c r="T443" s="125"/>
      <c r="U443" s="125"/>
    </row>
    <row r="444" spans="19:21" ht="15.75" customHeight="1" x14ac:dyDescent="0.25">
      <c r="S444" s="125"/>
      <c r="T444" s="125"/>
      <c r="U444" s="125"/>
    </row>
    <row r="445" spans="19:21" ht="15.75" customHeight="1" x14ac:dyDescent="0.25">
      <c r="S445" s="125"/>
      <c r="T445" s="125"/>
      <c r="U445" s="125"/>
    </row>
    <row r="446" spans="19:21" ht="15.75" customHeight="1" x14ac:dyDescent="0.25">
      <c r="S446" s="125"/>
      <c r="T446" s="125"/>
      <c r="U446" s="125"/>
    </row>
    <row r="447" spans="19:21" ht="15.75" customHeight="1" x14ac:dyDescent="0.25">
      <c r="S447" s="125"/>
      <c r="T447" s="125"/>
      <c r="U447" s="125"/>
    </row>
    <row r="448" spans="19:21" ht="15.75" customHeight="1" x14ac:dyDescent="0.25">
      <c r="S448" s="125"/>
      <c r="T448" s="125"/>
      <c r="U448" s="125"/>
    </row>
    <row r="449" spans="19:21" ht="15.75" customHeight="1" x14ac:dyDescent="0.25">
      <c r="S449" s="125"/>
      <c r="T449" s="125"/>
      <c r="U449" s="125"/>
    </row>
    <row r="450" spans="19:21" ht="15.75" customHeight="1" x14ac:dyDescent="0.25">
      <c r="S450" s="125"/>
      <c r="T450" s="125"/>
      <c r="U450" s="125"/>
    </row>
    <row r="451" spans="19:21" ht="15.75" customHeight="1" x14ac:dyDescent="0.25">
      <c r="S451" s="125"/>
      <c r="T451" s="125"/>
      <c r="U451" s="125"/>
    </row>
    <row r="452" spans="19:21" ht="15.75" customHeight="1" x14ac:dyDescent="0.25">
      <c r="S452" s="125"/>
      <c r="T452" s="125"/>
      <c r="U452" s="125"/>
    </row>
    <row r="453" spans="19:21" ht="15.75" customHeight="1" x14ac:dyDescent="0.25">
      <c r="S453" s="125"/>
      <c r="T453" s="125"/>
      <c r="U453" s="125"/>
    </row>
    <row r="454" spans="19:21" ht="15.75" customHeight="1" x14ac:dyDescent="0.25">
      <c r="S454" s="125"/>
      <c r="T454" s="125"/>
      <c r="U454" s="125"/>
    </row>
    <row r="455" spans="19:21" ht="15.75" customHeight="1" x14ac:dyDescent="0.25">
      <c r="S455" s="125"/>
      <c r="T455" s="125"/>
      <c r="U455" s="125"/>
    </row>
    <row r="456" spans="19:21" ht="15.75" customHeight="1" x14ac:dyDescent="0.25">
      <c r="S456" s="125"/>
      <c r="T456" s="125"/>
      <c r="U456" s="125"/>
    </row>
    <row r="457" spans="19:21" ht="15.75" customHeight="1" x14ac:dyDescent="0.25">
      <c r="S457" s="125"/>
      <c r="T457" s="125"/>
      <c r="U457" s="125"/>
    </row>
    <row r="458" spans="19:21" ht="15.75" customHeight="1" x14ac:dyDescent="0.25">
      <c r="S458" s="125"/>
      <c r="T458" s="125"/>
      <c r="U458" s="125"/>
    </row>
    <row r="459" spans="19:21" ht="15.75" customHeight="1" x14ac:dyDescent="0.25">
      <c r="S459" s="125"/>
      <c r="T459" s="125"/>
      <c r="U459" s="125"/>
    </row>
    <row r="460" spans="19:21" ht="15.75" customHeight="1" x14ac:dyDescent="0.25">
      <c r="S460" s="125"/>
      <c r="T460" s="125"/>
      <c r="U460" s="125"/>
    </row>
    <row r="461" spans="19:21" ht="15.75" customHeight="1" x14ac:dyDescent="0.25">
      <c r="S461" s="125"/>
      <c r="T461" s="125"/>
      <c r="U461" s="125"/>
    </row>
    <row r="462" spans="19:21" ht="15.75" customHeight="1" x14ac:dyDescent="0.25">
      <c r="S462" s="125"/>
      <c r="T462" s="125"/>
      <c r="U462" s="125"/>
    </row>
    <row r="463" spans="19:21" ht="15.75" customHeight="1" x14ac:dyDescent="0.25">
      <c r="S463" s="125"/>
      <c r="T463" s="125"/>
      <c r="U463" s="125"/>
    </row>
    <row r="464" spans="19:21" ht="15.75" customHeight="1" x14ac:dyDescent="0.25">
      <c r="S464" s="125"/>
      <c r="T464" s="125"/>
      <c r="U464" s="125"/>
    </row>
    <row r="465" spans="19:21" ht="15.75" customHeight="1" x14ac:dyDescent="0.25">
      <c r="S465" s="125"/>
      <c r="T465" s="125"/>
      <c r="U465" s="125"/>
    </row>
    <row r="466" spans="19:21" ht="15.75" customHeight="1" x14ac:dyDescent="0.25">
      <c r="S466" s="125"/>
      <c r="T466" s="125"/>
      <c r="U466" s="125"/>
    </row>
    <row r="467" spans="19:21" ht="15.75" customHeight="1" x14ac:dyDescent="0.25">
      <c r="S467" s="125"/>
      <c r="T467" s="125"/>
      <c r="U467" s="125"/>
    </row>
    <row r="468" spans="19:21" ht="15.75" customHeight="1" x14ac:dyDescent="0.25">
      <c r="S468" s="125"/>
      <c r="T468" s="125"/>
      <c r="U468" s="125"/>
    </row>
    <row r="469" spans="19:21" ht="15.75" customHeight="1" x14ac:dyDescent="0.25">
      <c r="S469" s="125"/>
      <c r="T469" s="125"/>
      <c r="U469" s="125"/>
    </row>
    <row r="470" spans="19:21" ht="15.75" customHeight="1" x14ac:dyDescent="0.25">
      <c r="S470" s="125"/>
      <c r="T470" s="125"/>
      <c r="U470" s="125"/>
    </row>
    <row r="471" spans="19:21" ht="15.75" customHeight="1" x14ac:dyDescent="0.25">
      <c r="S471" s="125"/>
      <c r="T471" s="125"/>
      <c r="U471" s="125"/>
    </row>
    <row r="472" spans="19:21" ht="15.75" customHeight="1" x14ac:dyDescent="0.25">
      <c r="S472" s="125"/>
      <c r="T472" s="125"/>
      <c r="U472" s="125"/>
    </row>
    <row r="473" spans="19:21" ht="15.75" customHeight="1" x14ac:dyDescent="0.25">
      <c r="S473" s="125"/>
      <c r="T473" s="125"/>
      <c r="U473" s="125"/>
    </row>
    <row r="474" spans="19:21" ht="15.75" customHeight="1" x14ac:dyDescent="0.25">
      <c r="S474" s="125"/>
      <c r="T474" s="125"/>
      <c r="U474" s="125"/>
    </row>
    <row r="475" spans="19:21" ht="15.75" customHeight="1" x14ac:dyDescent="0.25">
      <c r="S475" s="125"/>
      <c r="T475" s="125"/>
      <c r="U475" s="125"/>
    </row>
    <row r="476" spans="19:21" ht="15.75" customHeight="1" x14ac:dyDescent="0.25">
      <c r="S476" s="125"/>
      <c r="T476" s="125"/>
      <c r="U476" s="125"/>
    </row>
    <row r="477" spans="19:21" ht="15.75" customHeight="1" x14ac:dyDescent="0.25">
      <c r="S477" s="125"/>
      <c r="T477" s="125"/>
      <c r="U477" s="125"/>
    </row>
    <row r="478" spans="19:21" ht="15.75" customHeight="1" x14ac:dyDescent="0.25">
      <c r="S478" s="125"/>
      <c r="T478" s="125"/>
      <c r="U478" s="125"/>
    </row>
    <row r="479" spans="19:21" ht="15.75" customHeight="1" x14ac:dyDescent="0.25">
      <c r="S479" s="125"/>
      <c r="T479" s="125"/>
      <c r="U479" s="125"/>
    </row>
    <row r="480" spans="19:21" ht="15.75" customHeight="1" x14ac:dyDescent="0.25">
      <c r="S480" s="125"/>
      <c r="T480" s="125"/>
      <c r="U480" s="125"/>
    </row>
    <row r="481" spans="19:21" ht="15.75" customHeight="1" x14ac:dyDescent="0.25">
      <c r="S481" s="125"/>
      <c r="T481" s="125"/>
      <c r="U481" s="125"/>
    </row>
    <row r="482" spans="19:21" ht="15.75" customHeight="1" x14ac:dyDescent="0.25">
      <c r="S482" s="125"/>
      <c r="T482" s="125"/>
      <c r="U482" s="125"/>
    </row>
    <row r="483" spans="19:21" ht="15.75" customHeight="1" x14ac:dyDescent="0.25">
      <c r="S483" s="125"/>
      <c r="T483" s="125"/>
      <c r="U483" s="125"/>
    </row>
    <row r="484" spans="19:21" ht="15.75" customHeight="1" x14ac:dyDescent="0.25">
      <c r="S484" s="125"/>
      <c r="T484" s="125"/>
      <c r="U484" s="125"/>
    </row>
    <row r="485" spans="19:21" ht="15.75" customHeight="1" x14ac:dyDescent="0.25">
      <c r="S485" s="125"/>
      <c r="T485" s="125"/>
      <c r="U485" s="125"/>
    </row>
    <row r="486" spans="19:21" ht="15.75" customHeight="1" x14ac:dyDescent="0.25">
      <c r="S486" s="125"/>
      <c r="T486" s="125"/>
      <c r="U486" s="125"/>
    </row>
    <row r="487" spans="19:21" ht="15.75" customHeight="1" x14ac:dyDescent="0.25">
      <c r="S487" s="125"/>
      <c r="T487" s="125"/>
      <c r="U487" s="125"/>
    </row>
    <row r="488" spans="19:21" ht="15.75" customHeight="1" x14ac:dyDescent="0.25">
      <c r="S488" s="125"/>
      <c r="T488" s="125"/>
      <c r="U488" s="125"/>
    </row>
    <row r="489" spans="19:21" ht="15.75" customHeight="1" x14ac:dyDescent="0.25">
      <c r="S489" s="125"/>
      <c r="T489" s="125"/>
      <c r="U489" s="125"/>
    </row>
    <row r="490" spans="19:21" ht="15.75" customHeight="1" x14ac:dyDescent="0.25">
      <c r="S490" s="125"/>
      <c r="T490" s="125"/>
      <c r="U490" s="125"/>
    </row>
    <row r="491" spans="19:21" ht="15.75" customHeight="1" x14ac:dyDescent="0.25">
      <c r="S491" s="125"/>
      <c r="T491" s="125"/>
      <c r="U491" s="125"/>
    </row>
    <row r="492" spans="19:21" ht="15.75" customHeight="1" x14ac:dyDescent="0.25">
      <c r="S492" s="125"/>
      <c r="T492" s="125"/>
      <c r="U492" s="125"/>
    </row>
    <row r="493" spans="19:21" ht="15.75" customHeight="1" x14ac:dyDescent="0.25">
      <c r="S493" s="125"/>
      <c r="T493" s="125"/>
      <c r="U493" s="125"/>
    </row>
    <row r="494" spans="19:21" ht="15.75" customHeight="1" x14ac:dyDescent="0.25">
      <c r="S494" s="125"/>
      <c r="T494" s="125"/>
      <c r="U494" s="125"/>
    </row>
    <row r="495" spans="19:21" ht="15.75" customHeight="1" x14ac:dyDescent="0.25">
      <c r="S495" s="125"/>
      <c r="T495" s="125"/>
      <c r="U495" s="125"/>
    </row>
    <row r="496" spans="19:21" ht="15.75" customHeight="1" x14ac:dyDescent="0.25">
      <c r="S496" s="125"/>
      <c r="T496" s="125"/>
      <c r="U496" s="125"/>
    </row>
    <row r="497" spans="19:21" ht="15.75" customHeight="1" x14ac:dyDescent="0.25">
      <c r="S497" s="125"/>
      <c r="T497" s="125"/>
      <c r="U497" s="125"/>
    </row>
    <row r="498" spans="19:21" ht="15.75" customHeight="1" x14ac:dyDescent="0.25">
      <c r="S498" s="125"/>
      <c r="T498" s="125"/>
      <c r="U498" s="125"/>
    </row>
    <row r="499" spans="19:21" ht="15.75" customHeight="1" x14ac:dyDescent="0.25">
      <c r="S499" s="125"/>
      <c r="T499" s="125"/>
      <c r="U499" s="125"/>
    </row>
    <row r="500" spans="19:21" ht="15.75" customHeight="1" x14ac:dyDescent="0.25">
      <c r="S500" s="125"/>
      <c r="T500" s="125"/>
      <c r="U500" s="125"/>
    </row>
    <row r="501" spans="19:21" ht="15.75" customHeight="1" x14ac:dyDescent="0.25">
      <c r="S501" s="125"/>
      <c r="T501" s="125"/>
      <c r="U501" s="125"/>
    </row>
    <row r="502" spans="19:21" ht="15.75" customHeight="1" x14ac:dyDescent="0.25">
      <c r="S502" s="125"/>
      <c r="T502" s="125"/>
      <c r="U502" s="125"/>
    </row>
    <row r="503" spans="19:21" ht="15.75" customHeight="1" x14ac:dyDescent="0.25">
      <c r="S503" s="125"/>
      <c r="T503" s="125"/>
      <c r="U503" s="125"/>
    </row>
    <row r="504" spans="19:21" ht="15.75" customHeight="1" x14ac:dyDescent="0.25">
      <c r="S504" s="125"/>
      <c r="T504" s="125"/>
      <c r="U504" s="125"/>
    </row>
    <row r="505" spans="19:21" ht="15.75" customHeight="1" x14ac:dyDescent="0.25">
      <c r="S505" s="125"/>
      <c r="T505" s="125"/>
      <c r="U505" s="125"/>
    </row>
    <row r="506" spans="19:21" ht="15.75" customHeight="1" x14ac:dyDescent="0.25">
      <c r="S506" s="125"/>
      <c r="T506" s="125"/>
      <c r="U506" s="125"/>
    </row>
    <row r="507" spans="19:21" ht="15.75" customHeight="1" x14ac:dyDescent="0.25">
      <c r="S507" s="125"/>
      <c r="T507" s="125"/>
      <c r="U507" s="125"/>
    </row>
    <row r="508" spans="19:21" ht="15.75" customHeight="1" x14ac:dyDescent="0.25">
      <c r="S508" s="125"/>
      <c r="T508" s="125"/>
      <c r="U508" s="125"/>
    </row>
    <row r="509" spans="19:21" ht="15.75" customHeight="1" x14ac:dyDescent="0.25">
      <c r="S509" s="125"/>
      <c r="T509" s="125"/>
      <c r="U509" s="125"/>
    </row>
    <row r="510" spans="19:21" ht="15.75" customHeight="1" x14ac:dyDescent="0.25">
      <c r="S510" s="125"/>
      <c r="T510" s="125"/>
      <c r="U510" s="125"/>
    </row>
    <row r="511" spans="19:21" ht="15.75" customHeight="1" x14ac:dyDescent="0.25">
      <c r="S511" s="125"/>
      <c r="T511" s="125"/>
      <c r="U511" s="125"/>
    </row>
    <row r="512" spans="19:21" ht="15.75" customHeight="1" x14ac:dyDescent="0.25">
      <c r="S512" s="125"/>
      <c r="T512" s="125"/>
      <c r="U512" s="125"/>
    </row>
    <row r="513" spans="19:21" ht="15.75" customHeight="1" x14ac:dyDescent="0.25">
      <c r="S513" s="125"/>
      <c r="T513" s="125"/>
      <c r="U513" s="125"/>
    </row>
    <row r="514" spans="19:21" ht="15.75" customHeight="1" x14ac:dyDescent="0.25">
      <c r="S514" s="125"/>
      <c r="T514" s="125"/>
      <c r="U514" s="125"/>
    </row>
    <row r="515" spans="19:21" ht="15.75" customHeight="1" x14ac:dyDescent="0.25">
      <c r="S515" s="125"/>
      <c r="T515" s="125"/>
      <c r="U515" s="125"/>
    </row>
    <row r="516" spans="19:21" ht="15.75" customHeight="1" x14ac:dyDescent="0.25">
      <c r="S516" s="125"/>
      <c r="T516" s="125"/>
      <c r="U516" s="125"/>
    </row>
    <row r="517" spans="19:21" ht="15.75" customHeight="1" x14ac:dyDescent="0.25">
      <c r="S517" s="125"/>
      <c r="T517" s="125"/>
      <c r="U517" s="125"/>
    </row>
    <row r="518" spans="19:21" ht="15.75" customHeight="1" x14ac:dyDescent="0.25">
      <c r="S518" s="125"/>
      <c r="T518" s="125"/>
      <c r="U518" s="125"/>
    </row>
    <row r="519" spans="19:21" ht="15.75" customHeight="1" x14ac:dyDescent="0.25">
      <c r="S519" s="125"/>
      <c r="T519" s="125"/>
      <c r="U519" s="125"/>
    </row>
    <row r="520" spans="19:21" ht="15.75" customHeight="1" x14ac:dyDescent="0.25">
      <c r="S520" s="125"/>
      <c r="T520" s="125"/>
      <c r="U520" s="125"/>
    </row>
    <row r="521" spans="19:21" ht="15.75" customHeight="1" x14ac:dyDescent="0.25">
      <c r="S521" s="125"/>
      <c r="T521" s="125"/>
      <c r="U521" s="125"/>
    </row>
    <row r="522" spans="19:21" ht="15.75" customHeight="1" x14ac:dyDescent="0.25">
      <c r="S522" s="125"/>
      <c r="T522" s="125"/>
      <c r="U522" s="125"/>
    </row>
    <row r="523" spans="19:21" ht="15.75" customHeight="1" x14ac:dyDescent="0.25">
      <c r="S523" s="125"/>
      <c r="T523" s="125"/>
      <c r="U523" s="125"/>
    </row>
    <row r="524" spans="19:21" ht="15.75" customHeight="1" x14ac:dyDescent="0.25">
      <c r="S524" s="125"/>
      <c r="T524" s="125"/>
      <c r="U524" s="125"/>
    </row>
    <row r="525" spans="19:21" ht="15.75" customHeight="1" x14ac:dyDescent="0.25">
      <c r="S525" s="125"/>
      <c r="T525" s="125"/>
      <c r="U525" s="125"/>
    </row>
    <row r="526" spans="19:21" ht="15.75" customHeight="1" x14ac:dyDescent="0.25">
      <c r="S526" s="125"/>
      <c r="T526" s="125"/>
      <c r="U526" s="125"/>
    </row>
    <row r="527" spans="19:21" ht="15.75" customHeight="1" x14ac:dyDescent="0.25">
      <c r="S527" s="125"/>
      <c r="T527" s="125"/>
      <c r="U527" s="125"/>
    </row>
    <row r="528" spans="19:21" ht="15.75" customHeight="1" x14ac:dyDescent="0.25">
      <c r="S528" s="125"/>
      <c r="T528" s="125"/>
      <c r="U528" s="125"/>
    </row>
    <row r="529" spans="19:21" ht="15.75" customHeight="1" x14ac:dyDescent="0.25">
      <c r="S529" s="125"/>
      <c r="T529" s="125"/>
      <c r="U529" s="125"/>
    </row>
    <row r="530" spans="19:21" ht="15.75" customHeight="1" x14ac:dyDescent="0.25">
      <c r="S530" s="125"/>
      <c r="T530" s="125"/>
      <c r="U530" s="125"/>
    </row>
    <row r="531" spans="19:21" ht="15.75" customHeight="1" x14ac:dyDescent="0.25">
      <c r="S531" s="125"/>
      <c r="T531" s="125"/>
      <c r="U531" s="125"/>
    </row>
    <row r="532" spans="19:21" ht="15.75" customHeight="1" x14ac:dyDescent="0.25">
      <c r="S532" s="125"/>
      <c r="T532" s="125"/>
      <c r="U532" s="125"/>
    </row>
    <row r="533" spans="19:21" ht="15.75" customHeight="1" x14ac:dyDescent="0.25">
      <c r="S533" s="125"/>
      <c r="T533" s="125"/>
      <c r="U533" s="125"/>
    </row>
    <row r="534" spans="19:21" ht="15.75" customHeight="1" x14ac:dyDescent="0.25">
      <c r="S534" s="125"/>
      <c r="T534" s="125"/>
      <c r="U534" s="125"/>
    </row>
    <row r="535" spans="19:21" ht="15.75" customHeight="1" x14ac:dyDescent="0.25">
      <c r="S535" s="125"/>
      <c r="T535" s="125"/>
      <c r="U535" s="125"/>
    </row>
    <row r="536" spans="19:21" ht="15.75" customHeight="1" x14ac:dyDescent="0.25">
      <c r="S536" s="125"/>
      <c r="T536" s="125"/>
      <c r="U536" s="125"/>
    </row>
    <row r="537" spans="19:21" ht="15.75" customHeight="1" x14ac:dyDescent="0.25">
      <c r="S537" s="125"/>
      <c r="T537" s="125"/>
      <c r="U537" s="125"/>
    </row>
    <row r="538" spans="19:21" ht="15.75" customHeight="1" x14ac:dyDescent="0.25">
      <c r="S538" s="125"/>
      <c r="T538" s="125"/>
      <c r="U538" s="125"/>
    </row>
    <row r="539" spans="19:21" ht="15.75" customHeight="1" x14ac:dyDescent="0.25">
      <c r="S539" s="125"/>
      <c r="T539" s="125"/>
      <c r="U539" s="125"/>
    </row>
    <row r="540" spans="19:21" ht="15.75" customHeight="1" x14ac:dyDescent="0.25">
      <c r="S540" s="125"/>
      <c r="T540" s="125"/>
      <c r="U540" s="125"/>
    </row>
    <row r="541" spans="19:21" ht="15.75" customHeight="1" x14ac:dyDescent="0.25">
      <c r="S541" s="125"/>
      <c r="T541" s="125"/>
      <c r="U541" s="125"/>
    </row>
    <row r="542" spans="19:21" ht="15.75" customHeight="1" x14ac:dyDescent="0.25">
      <c r="S542" s="125"/>
      <c r="T542" s="125"/>
      <c r="U542" s="125"/>
    </row>
    <row r="543" spans="19:21" ht="15.75" customHeight="1" x14ac:dyDescent="0.25">
      <c r="S543" s="125"/>
      <c r="T543" s="125"/>
      <c r="U543" s="125"/>
    </row>
    <row r="544" spans="19:21" ht="15.75" customHeight="1" x14ac:dyDescent="0.25">
      <c r="S544" s="125"/>
      <c r="T544" s="125"/>
      <c r="U544" s="125"/>
    </row>
    <row r="545" spans="19:21" ht="15.75" customHeight="1" x14ac:dyDescent="0.25">
      <c r="S545" s="125"/>
      <c r="T545" s="125"/>
      <c r="U545" s="125"/>
    </row>
    <row r="546" spans="19:21" ht="15.75" customHeight="1" x14ac:dyDescent="0.25">
      <c r="S546" s="125"/>
      <c r="T546" s="125"/>
      <c r="U546" s="125"/>
    </row>
    <row r="547" spans="19:21" ht="15.75" customHeight="1" x14ac:dyDescent="0.25">
      <c r="S547" s="125"/>
      <c r="T547" s="125"/>
      <c r="U547" s="125"/>
    </row>
    <row r="548" spans="19:21" ht="15.75" customHeight="1" x14ac:dyDescent="0.25">
      <c r="S548" s="125"/>
      <c r="T548" s="125"/>
      <c r="U548" s="125"/>
    </row>
    <row r="549" spans="19:21" ht="15.75" customHeight="1" x14ac:dyDescent="0.25">
      <c r="S549" s="125"/>
      <c r="T549" s="125"/>
      <c r="U549" s="125"/>
    </row>
    <row r="550" spans="19:21" ht="15.75" customHeight="1" x14ac:dyDescent="0.25">
      <c r="S550" s="125"/>
      <c r="T550" s="125"/>
      <c r="U550" s="125"/>
    </row>
    <row r="551" spans="19:21" ht="15.75" customHeight="1" x14ac:dyDescent="0.25">
      <c r="S551" s="125"/>
      <c r="T551" s="125"/>
      <c r="U551" s="125"/>
    </row>
    <row r="552" spans="19:21" ht="15.75" customHeight="1" x14ac:dyDescent="0.25">
      <c r="S552" s="125"/>
      <c r="T552" s="125"/>
      <c r="U552" s="125"/>
    </row>
    <row r="553" spans="19:21" ht="15.75" customHeight="1" x14ac:dyDescent="0.25">
      <c r="S553" s="125"/>
      <c r="T553" s="125"/>
      <c r="U553" s="125"/>
    </row>
    <row r="554" spans="19:21" ht="15.75" customHeight="1" x14ac:dyDescent="0.25">
      <c r="S554" s="125"/>
      <c r="T554" s="125"/>
      <c r="U554" s="125"/>
    </row>
    <row r="555" spans="19:21" ht="15.75" customHeight="1" x14ac:dyDescent="0.25">
      <c r="S555" s="125"/>
      <c r="T555" s="125"/>
      <c r="U555" s="125"/>
    </row>
    <row r="556" spans="19:21" ht="15.75" customHeight="1" x14ac:dyDescent="0.25">
      <c r="S556" s="125"/>
      <c r="T556" s="125"/>
      <c r="U556" s="125"/>
    </row>
    <row r="557" spans="19:21" ht="15.75" customHeight="1" x14ac:dyDescent="0.25">
      <c r="S557" s="125"/>
      <c r="T557" s="125"/>
      <c r="U557" s="125"/>
    </row>
    <row r="558" spans="19:21" ht="15.75" customHeight="1" x14ac:dyDescent="0.25">
      <c r="S558" s="125"/>
      <c r="T558" s="125"/>
      <c r="U558" s="125"/>
    </row>
    <row r="559" spans="19:21" ht="15.75" customHeight="1" x14ac:dyDescent="0.25">
      <c r="S559" s="125"/>
      <c r="T559" s="125"/>
      <c r="U559" s="125"/>
    </row>
    <row r="560" spans="19:21" ht="15.75" customHeight="1" x14ac:dyDescent="0.25">
      <c r="S560" s="125"/>
      <c r="T560" s="125"/>
      <c r="U560" s="125"/>
    </row>
    <row r="561" spans="19:21" ht="15.75" customHeight="1" x14ac:dyDescent="0.25">
      <c r="S561" s="125"/>
      <c r="T561" s="125"/>
      <c r="U561" s="125"/>
    </row>
    <row r="562" spans="19:21" ht="15.75" customHeight="1" x14ac:dyDescent="0.25">
      <c r="S562" s="125"/>
      <c r="T562" s="125"/>
      <c r="U562" s="125"/>
    </row>
    <row r="563" spans="19:21" ht="15.75" customHeight="1" x14ac:dyDescent="0.25">
      <c r="S563" s="125"/>
      <c r="T563" s="125"/>
      <c r="U563" s="125"/>
    </row>
    <row r="564" spans="19:21" ht="15.75" customHeight="1" x14ac:dyDescent="0.25">
      <c r="S564" s="125"/>
      <c r="T564" s="125"/>
      <c r="U564" s="125"/>
    </row>
    <row r="565" spans="19:21" ht="15.75" customHeight="1" x14ac:dyDescent="0.25">
      <c r="S565" s="125"/>
      <c r="T565" s="125"/>
      <c r="U565" s="125"/>
    </row>
    <row r="566" spans="19:21" ht="15.75" customHeight="1" x14ac:dyDescent="0.25">
      <c r="S566" s="125"/>
      <c r="T566" s="125"/>
      <c r="U566" s="125"/>
    </row>
    <row r="567" spans="19:21" ht="15.75" customHeight="1" x14ac:dyDescent="0.25">
      <c r="S567" s="125"/>
      <c r="T567" s="125"/>
      <c r="U567" s="125"/>
    </row>
    <row r="568" spans="19:21" ht="15.75" customHeight="1" x14ac:dyDescent="0.25">
      <c r="S568" s="125"/>
      <c r="T568" s="125"/>
      <c r="U568" s="125"/>
    </row>
    <row r="569" spans="19:21" ht="15.75" customHeight="1" x14ac:dyDescent="0.25">
      <c r="S569" s="125"/>
      <c r="T569" s="125"/>
      <c r="U569" s="125"/>
    </row>
    <row r="570" spans="19:21" ht="15.75" customHeight="1" x14ac:dyDescent="0.25">
      <c r="S570" s="125"/>
      <c r="T570" s="125"/>
      <c r="U570" s="125"/>
    </row>
    <row r="571" spans="19:21" ht="15.75" customHeight="1" x14ac:dyDescent="0.25">
      <c r="S571" s="125"/>
      <c r="T571" s="125"/>
      <c r="U571" s="125"/>
    </row>
    <row r="572" spans="19:21" ht="15.75" customHeight="1" x14ac:dyDescent="0.25">
      <c r="S572" s="125"/>
      <c r="T572" s="125"/>
      <c r="U572" s="125"/>
    </row>
    <row r="573" spans="19:21" ht="15.75" customHeight="1" x14ac:dyDescent="0.25">
      <c r="S573" s="125"/>
      <c r="T573" s="125"/>
      <c r="U573" s="125"/>
    </row>
    <row r="574" spans="19:21" ht="15.75" customHeight="1" x14ac:dyDescent="0.25">
      <c r="S574" s="125"/>
      <c r="T574" s="125"/>
      <c r="U574" s="125"/>
    </row>
    <row r="575" spans="19:21" ht="15.75" customHeight="1" x14ac:dyDescent="0.25">
      <c r="S575" s="125"/>
      <c r="T575" s="125"/>
      <c r="U575" s="125"/>
    </row>
    <row r="576" spans="19:21" ht="15.75" customHeight="1" x14ac:dyDescent="0.25">
      <c r="S576" s="125"/>
      <c r="T576" s="125"/>
      <c r="U576" s="125"/>
    </row>
    <row r="577" spans="19:21" ht="15.75" customHeight="1" x14ac:dyDescent="0.25">
      <c r="S577" s="125"/>
      <c r="T577" s="125"/>
      <c r="U577" s="125"/>
    </row>
    <row r="578" spans="19:21" ht="15.75" customHeight="1" x14ac:dyDescent="0.25">
      <c r="S578" s="125"/>
      <c r="T578" s="125"/>
      <c r="U578" s="125"/>
    </row>
    <row r="579" spans="19:21" ht="15.75" customHeight="1" x14ac:dyDescent="0.25">
      <c r="S579" s="125"/>
      <c r="T579" s="125"/>
      <c r="U579" s="125"/>
    </row>
    <row r="580" spans="19:21" ht="15.75" customHeight="1" x14ac:dyDescent="0.25">
      <c r="S580" s="125"/>
      <c r="T580" s="125"/>
      <c r="U580" s="125"/>
    </row>
    <row r="581" spans="19:21" ht="15.75" customHeight="1" x14ac:dyDescent="0.25">
      <c r="S581" s="125"/>
      <c r="T581" s="125"/>
      <c r="U581" s="125"/>
    </row>
    <row r="582" spans="19:21" ht="15.75" customHeight="1" x14ac:dyDescent="0.25">
      <c r="S582" s="125"/>
      <c r="T582" s="125"/>
      <c r="U582" s="125"/>
    </row>
    <row r="583" spans="19:21" ht="15.75" customHeight="1" x14ac:dyDescent="0.25">
      <c r="S583" s="125"/>
      <c r="T583" s="125"/>
      <c r="U583" s="125"/>
    </row>
    <row r="584" spans="19:21" ht="15.75" customHeight="1" x14ac:dyDescent="0.25">
      <c r="S584" s="125"/>
      <c r="T584" s="125"/>
      <c r="U584" s="125"/>
    </row>
    <row r="585" spans="19:21" ht="15.75" customHeight="1" x14ac:dyDescent="0.25">
      <c r="S585" s="125"/>
      <c r="T585" s="125"/>
      <c r="U585" s="125"/>
    </row>
    <row r="586" spans="19:21" ht="15.75" customHeight="1" x14ac:dyDescent="0.25">
      <c r="S586" s="125"/>
      <c r="T586" s="125"/>
      <c r="U586" s="125"/>
    </row>
    <row r="587" spans="19:21" ht="15.75" customHeight="1" x14ac:dyDescent="0.25">
      <c r="S587" s="125"/>
      <c r="T587" s="125"/>
      <c r="U587" s="125"/>
    </row>
    <row r="588" spans="19:21" ht="15.75" customHeight="1" x14ac:dyDescent="0.25">
      <c r="S588" s="125"/>
      <c r="T588" s="125"/>
      <c r="U588" s="125"/>
    </row>
    <row r="589" spans="19:21" ht="15.75" customHeight="1" x14ac:dyDescent="0.25">
      <c r="S589" s="125"/>
      <c r="T589" s="125"/>
      <c r="U589" s="125"/>
    </row>
    <row r="590" spans="19:21" ht="15.75" customHeight="1" x14ac:dyDescent="0.25">
      <c r="S590" s="125"/>
      <c r="T590" s="125"/>
      <c r="U590" s="125"/>
    </row>
    <row r="591" spans="19:21" ht="15.75" customHeight="1" x14ac:dyDescent="0.25">
      <c r="S591" s="125"/>
      <c r="T591" s="125"/>
      <c r="U591" s="125"/>
    </row>
    <row r="592" spans="19:21" ht="15.75" customHeight="1" x14ac:dyDescent="0.25">
      <c r="S592" s="125"/>
      <c r="T592" s="125"/>
      <c r="U592" s="125"/>
    </row>
    <row r="593" spans="19:21" ht="15.75" customHeight="1" x14ac:dyDescent="0.25">
      <c r="S593" s="125"/>
      <c r="T593" s="125"/>
      <c r="U593" s="125"/>
    </row>
    <row r="594" spans="19:21" ht="15.75" customHeight="1" x14ac:dyDescent="0.25">
      <c r="S594" s="125"/>
      <c r="T594" s="125"/>
      <c r="U594" s="125"/>
    </row>
    <row r="595" spans="19:21" ht="15.75" customHeight="1" x14ac:dyDescent="0.25">
      <c r="S595" s="125"/>
      <c r="T595" s="125"/>
      <c r="U595" s="125"/>
    </row>
    <row r="596" spans="19:21" ht="15.75" customHeight="1" x14ac:dyDescent="0.25">
      <c r="S596" s="125"/>
      <c r="T596" s="125"/>
      <c r="U596" s="125"/>
    </row>
    <row r="597" spans="19:21" ht="15.75" customHeight="1" x14ac:dyDescent="0.25">
      <c r="S597" s="125"/>
      <c r="T597" s="125"/>
      <c r="U597" s="125"/>
    </row>
    <row r="598" spans="19:21" ht="15.75" customHeight="1" x14ac:dyDescent="0.25">
      <c r="S598" s="125"/>
      <c r="T598" s="125"/>
      <c r="U598" s="125"/>
    </row>
    <row r="599" spans="19:21" ht="15.75" customHeight="1" x14ac:dyDescent="0.25">
      <c r="S599" s="125"/>
      <c r="T599" s="125"/>
      <c r="U599" s="125"/>
    </row>
    <row r="600" spans="19:21" ht="15.75" customHeight="1" x14ac:dyDescent="0.25">
      <c r="S600" s="125"/>
      <c r="T600" s="125"/>
      <c r="U600" s="125"/>
    </row>
    <row r="601" spans="19:21" ht="15.75" customHeight="1" x14ac:dyDescent="0.25">
      <c r="S601" s="125"/>
      <c r="T601" s="125"/>
      <c r="U601" s="125"/>
    </row>
    <row r="602" spans="19:21" ht="15.75" customHeight="1" x14ac:dyDescent="0.25">
      <c r="S602" s="125"/>
      <c r="T602" s="125"/>
      <c r="U602" s="125"/>
    </row>
    <row r="603" spans="19:21" ht="15.75" customHeight="1" x14ac:dyDescent="0.25">
      <c r="S603" s="125"/>
      <c r="T603" s="125"/>
      <c r="U603" s="125"/>
    </row>
    <row r="604" spans="19:21" ht="15.75" customHeight="1" x14ac:dyDescent="0.25">
      <c r="S604" s="125"/>
      <c r="T604" s="125"/>
      <c r="U604" s="125"/>
    </row>
    <row r="605" spans="19:21" ht="15.75" customHeight="1" x14ac:dyDescent="0.25">
      <c r="S605" s="125"/>
      <c r="T605" s="125"/>
      <c r="U605" s="125"/>
    </row>
    <row r="606" spans="19:21" ht="15.75" customHeight="1" x14ac:dyDescent="0.25">
      <c r="S606" s="125"/>
      <c r="T606" s="125"/>
      <c r="U606" s="125"/>
    </row>
    <row r="607" spans="19:21" ht="15.75" customHeight="1" x14ac:dyDescent="0.25">
      <c r="S607" s="125"/>
      <c r="T607" s="125"/>
      <c r="U607" s="125"/>
    </row>
    <row r="608" spans="19:21" ht="15.75" customHeight="1" x14ac:dyDescent="0.25">
      <c r="S608" s="125"/>
      <c r="T608" s="125"/>
      <c r="U608" s="125"/>
    </row>
    <row r="609" spans="19:21" ht="15.75" customHeight="1" x14ac:dyDescent="0.25">
      <c r="S609" s="125"/>
      <c r="T609" s="125"/>
      <c r="U609" s="125"/>
    </row>
    <row r="610" spans="19:21" ht="15.75" customHeight="1" x14ac:dyDescent="0.25">
      <c r="S610" s="125"/>
      <c r="T610" s="125"/>
      <c r="U610" s="125"/>
    </row>
    <row r="611" spans="19:21" ht="15.75" customHeight="1" x14ac:dyDescent="0.25">
      <c r="S611" s="125"/>
      <c r="T611" s="125"/>
      <c r="U611" s="125"/>
    </row>
    <row r="612" spans="19:21" ht="15.75" customHeight="1" x14ac:dyDescent="0.25">
      <c r="S612" s="125"/>
      <c r="T612" s="125"/>
      <c r="U612" s="125"/>
    </row>
    <row r="613" spans="19:21" ht="15.75" customHeight="1" x14ac:dyDescent="0.25">
      <c r="S613" s="125"/>
      <c r="T613" s="125"/>
      <c r="U613" s="125"/>
    </row>
    <row r="614" spans="19:21" ht="15.75" customHeight="1" x14ac:dyDescent="0.25">
      <c r="S614" s="125"/>
      <c r="T614" s="125"/>
      <c r="U614" s="125"/>
    </row>
    <row r="615" spans="19:21" ht="15.75" customHeight="1" x14ac:dyDescent="0.25">
      <c r="S615" s="125"/>
      <c r="T615" s="125"/>
      <c r="U615" s="125"/>
    </row>
    <row r="616" spans="19:21" ht="15.75" customHeight="1" x14ac:dyDescent="0.25">
      <c r="S616" s="125"/>
      <c r="T616" s="125"/>
      <c r="U616" s="125"/>
    </row>
    <row r="617" spans="19:21" ht="15.75" customHeight="1" x14ac:dyDescent="0.25">
      <c r="S617" s="125"/>
      <c r="T617" s="125"/>
      <c r="U617" s="125"/>
    </row>
    <row r="618" spans="19:21" ht="15.75" customHeight="1" x14ac:dyDescent="0.25">
      <c r="S618" s="125"/>
      <c r="T618" s="125"/>
      <c r="U618" s="125"/>
    </row>
    <row r="619" spans="19:21" ht="15.75" customHeight="1" x14ac:dyDescent="0.25">
      <c r="S619" s="125"/>
      <c r="T619" s="125"/>
      <c r="U619" s="125"/>
    </row>
    <row r="620" spans="19:21" ht="15.75" customHeight="1" x14ac:dyDescent="0.25">
      <c r="S620" s="125"/>
      <c r="T620" s="125"/>
      <c r="U620" s="125"/>
    </row>
    <row r="621" spans="19:21" ht="15.75" customHeight="1" x14ac:dyDescent="0.25">
      <c r="S621" s="125"/>
      <c r="T621" s="125"/>
      <c r="U621" s="125"/>
    </row>
    <row r="622" spans="19:21" ht="15.75" customHeight="1" x14ac:dyDescent="0.25">
      <c r="S622" s="125"/>
      <c r="T622" s="125"/>
      <c r="U622" s="125"/>
    </row>
    <row r="623" spans="19:21" ht="15.75" customHeight="1" x14ac:dyDescent="0.25">
      <c r="S623" s="125"/>
      <c r="T623" s="125"/>
      <c r="U623" s="125"/>
    </row>
    <row r="624" spans="19:21" ht="15.75" customHeight="1" x14ac:dyDescent="0.25">
      <c r="S624" s="125"/>
      <c r="T624" s="125"/>
      <c r="U624" s="125"/>
    </row>
    <row r="625" spans="19:21" ht="15.75" customHeight="1" x14ac:dyDescent="0.25">
      <c r="S625" s="125"/>
      <c r="T625" s="125"/>
      <c r="U625" s="125"/>
    </row>
    <row r="626" spans="19:21" ht="15.75" customHeight="1" x14ac:dyDescent="0.25">
      <c r="S626" s="125"/>
      <c r="T626" s="125"/>
      <c r="U626" s="125"/>
    </row>
    <row r="627" spans="19:21" ht="15.75" customHeight="1" x14ac:dyDescent="0.25">
      <c r="S627" s="125"/>
      <c r="T627" s="125"/>
      <c r="U627" s="125"/>
    </row>
    <row r="628" spans="19:21" ht="15.75" customHeight="1" x14ac:dyDescent="0.25">
      <c r="S628" s="125"/>
      <c r="T628" s="125"/>
      <c r="U628" s="125"/>
    </row>
    <row r="629" spans="19:21" ht="15.75" customHeight="1" x14ac:dyDescent="0.25">
      <c r="S629" s="125"/>
      <c r="T629" s="125"/>
      <c r="U629" s="125"/>
    </row>
    <row r="630" spans="19:21" ht="15.75" customHeight="1" x14ac:dyDescent="0.25">
      <c r="S630" s="125"/>
      <c r="T630" s="125"/>
      <c r="U630" s="125"/>
    </row>
    <row r="631" spans="19:21" ht="15.75" customHeight="1" x14ac:dyDescent="0.25">
      <c r="S631" s="125"/>
      <c r="T631" s="125"/>
      <c r="U631" s="125"/>
    </row>
    <row r="632" spans="19:21" ht="15.75" customHeight="1" x14ac:dyDescent="0.25">
      <c r="S632" s="125"/>
      <c r="T632" s="125"/>
      <c r="U632" s="125"/>
    </row>
    <row r="633" spans="19:21" ht="15.75" customHeight="1" x14ac:dyDescent="0.25">
      <c r="S633" s="125"/>
      <c r="T633" s="125"/>
      <c r="U633" s="125"/>
    </row>
    <row r="634" spans="19:21" ht="15.75" customHeight="1" x14ac:dyDescent="0.25">
      <c r="S634" s="125"/>
      <c r="T634" s="125"/>
      <c r="U634" s="125"/>
    </row>
    <row r="635" spans="19:21" ht="15.75" customHeight="1" x14ac:dyDescent="0.25">
      <c r="S635" s="125"/>
      <c r="T635" s="125"/>
      <c r="U635" s="125"/>
    </row>
    <row r="636" spans="19:21" ht="15.75" customHeight="1" x14ac:dyDescent="0.25">
      <c r="S636" s="125"/>
      <c r="T636" s="125"/>
      <c r="U636" s="125"/>
    </row>
    <row r="637" spans="19:21" ht="15.75" customHeight="1" x14ac:dyDescent="0.25">
      <c r="S637" s="125"/>
      <c r="T637" s="125"/>
      <c r="U637" s="125"/>
    </row>
    <row r="638" spans="19:21" ht="15.75" customHeight="1" x14ac:dyDescent="0.25">
      <c r="S638" s="125"/>
      <c r="T638" s="125"/>
      <c r="U638" s="125"/>
    </row>
    <row r="639" spans="19:21" ht="15.75" customHeight="1" x14ac:dyDescent="0.25">
      <c r="S639" s="125"/>
      <c r="T639" s="125"/>
      <c r="U639" s="125"/>
    </row>
    <row r="640" spans="19:21" ht="15.75" customHeight="1" x14ac:dyDescent="0.25">
      <c r="S640" s="125"/>
      <c r="T640" s="125"/>
      <c r="U640" s="125"/>
    </row>
    <row r="641" spans="19:21" ht="15.75" customHeight="1" x14ac:dyDescent="0.25">
      <c r="S641" s="125"/>
      <c r="T641" s="125"/>
      <c r="U641" s="125"/>
    </row>
    <row r="642" spans="19:21" ht="15.75" customHeight="1" x14ac:dyDescent="0.25">
      <c r="S642" s="125"/>
      <c r="T642" s="125"/>
      <c r="U642" s="125"/>
    </row>
    <row r="643" spans="19:21" ht="15.75" customHeight="1" x14ac:dyDescent="0.25">
      <c r="S643" s="125"/>
      <c r="T643" s="125"/>
      <c r="U643" s="125"/>
    </row>
    <row r="644" spans="19:21" ht="15.75" customHeight="1" x14ac:dyDescent="0.25">
      <c r="S644" s="125"/>
      <c r="T644" s="125"/>
      <c r="U644" s="125"/>
    </row>
    <row r="645" spans="19:21" ht="15.75" customHeight="1" x14ac:dyDescent="0.25">
      <c r="S645" s="125"/>
      <c r="T645" s="125"/>
      <c r="U645" s="125"/>
    </row>
    <row r="646" spans="19:21" ht="15.75" customHeight="1" x14ac:dyDescent="0.25">
      <c r="S646" s="125"/>
      <c r="T646" s="125"/>
      <c r="U646" s="125"/>
    </row>
    <row r="647" spans="19:21" ht="15.75" customHeight="1" x14ac:dyDescent="0.25">
      <c r="S647" s="125"/>
      <c r="T647" s="125"/>
      <c r="U647" s="125"/>
    </row>
    <row r="648" spans="19:21" ht="15.75" customHeight="1" x14ac:dyDescent="0.25">
      <c r="S648" s="125"/>
      <c r="T648" s="125"/>
      <c r="U648" s="125"/>
    </row>
    <row r="649" spans="19:21" ht="15.75" customHeight="1" x14ac:dyDescent="0.25">
      <c r="S649" s="125"/>
      <c r="T649" s="125"/>
      <c r="U649" s="125"/>
    </row>
    <row r="650" spans="19:21" ht="15.75" customHeight="1" x14ac:dyDescent="0.25">
      <c r="S650" s="125"/>
      <c r="T650" s="125"/>
      <c r="U650" s="125"/>
    </row>
    <row r="651" spans="19:21" ht="15.75" customHeight="1" x14ac:dyDescent="0.25">
      <c r="S651" s="125"/>
      <c r="T651" s="125"/>
      <c r="U651" s="125"/>
    </row>
    <row r="652" spans="19:21" ht="15.75" customHeight="1" x14ac:dyDescent="0.25">
      <c r="S652" s="125"/>
      <c r="T652" s="125"/>
      <c r="U652" s="125"/>
    </row>
    <row r="653" spans="19:21" ht="15.75" customHeight="1" x14ac:dyDescent="0.25">
      <c r="S653" s="125"/>
      <c r="T653" s="125"/>
      <c r="U653" s="125"/>
    </row>
    <row r="654" spans="19:21" ht="15.75" customHeight="1" x14ac:dyDescent="0.25">
      <c r="S654" s="125"/>
      <c r="T654" s="125"/>
      <c r="U654" s="125"/>
    </row>
    <row r="655" spans="19:21" ht="15.75" customHeight="1" x14ac:dyDescent="0.25">
      <c r="S655" s="125"/>
      <c r="T655" s="125"/>
      <c r="U655" s="125"/>
    </row>
    <row r="656" spans="19:21" ht="15.75" customHeight="1" x14ac:dyDescent="0.25">
      <c r="S656" s="125"/>
      <c r="T656" s="125"/>
      <c r="U656" s="125"/>
    </row>
    <row r="657" spans="19:21" ht="15.75" customHeight="1" x14ac:dyDescent="0.25">
      <c r="S657" s="125"/>
      <c r="T657" s="125"/>
      <c r="U657" s="125"/>
    </row>
    <row r="658" spans="19:21" ht="15.75" customHeight="1" x14ac:dyDescent="0.25">
      <c r="S658" s="125"/>
      <c r="T658" s="125"/>
      <c r="U658" s="125"/>
    </row>
    <row r="659" spans="19:21" ht="15.75" customHeight="1" x14ac:dyDescent="0.25">
      <c r="S659" s="125"/>
      <c r="T659" s="125"/>
      <c r="U659" s="125"/>
    </row>
    <row r="660" spans="19:21" ht="15.75" customHeight="1" x14ac:dyDescent="0.25">
      <c r="S660" s="125"/>
      <c r="T660" s="125"/>
      <c r="U660" s="125"/>
    </row>
    <row r="661" spans="19:21" ht="15.75" customHeight="1" x14ac:dyDescent="0.25">
      <c r="S661" s="125"/>
      <c r="T661" s="125"/>
      <c r="U661" s="125"/>
    </row>
    <row r="662" spans="19:21" ht="15.75" customHeight="1" x14ac:dyDescent="0.25">
      <c r="S662" s="125"/>
      <c r="T662" s="125"/>
      <c r="U662" s="125"/>
    </row>
    <row r="663" spans="19:21" ht="15.75" customHeight="1" x14ac:dyDescent="0.25">
      <c r="S663" s="125"/>
      <c r="T663" s="125"/>
      <c r="U663" s="125"/>
    </row>
    <row r="664" spans="19:21" ht="15.75" customHeight="1" x14ac:dyDescent="0.25">
      <c r="S664" s="125"/>
      <c r="T664" s="125"/>
      <c r="U664" s="125"/>
    </row>
    <row r="665" spans="19:21" ht="15.75" customHeight="1" x14ac:dyDescent="0.25">
      <c r="S665" s="125"/>
      <c r="T665" s="125"/>
      <c r="U665" s="125"/>
    </row>
    <row r="666" spans="19:21" ht="15.75" customHeight="1" x14ac:dyDescent="0.25">
      <c r="S666" s="125"/>
      <c r="T666" s="125"/>
      <c r="U666" s="125"/>
    </row>
    <row r="667" spans="19:21" ht="15.75" customHeight="1" x14ac:dyDescent="0.25">
      <c r="S667" s="125"/>
      <c r="T667" s="125"/>
      <c r="U667" s="125"/>
    </row>
    <row r="668" spans="19:21" ht="15.75" customHeight="1" x14ac:dyDescent="0.25">
      <c r="S668" s="125"/>
      <c r="T668" s="125"/>
      <c r="U668" s="125"/>
    </row>
    <row r="669" spans="19:21" ht="15.75" customHeight="1" x14ac:dyDescent="0.25">
      <c r="S669" s="125"/>
      <c r="T669" s="125"/>
      <c r="U669" s="125"/>
    </row>
    <row r="670" spans="19:21" ht="15.75" customHeight="1" x14ac:dyDescent="0.25">
      <c r="S670" s="125"/>
      <c r="T670" s="125"/>
      <c r="U670" s="125"/>
    </row>
    <row r="671" spans="19:21" ht="15.75" customHeight="1" x14ac:dyDescent="0.25">
      <c r="S671" s="125"/>
      <c r="T671" s="125"/>
      <c r="U671" s="125"/>
    </row>
    <row r="672" spans="19:21" ht="15.75" customHeight="1" x14ac:dyDescent="0.25">
      <c r="S672" s="125"/>
      <c r="T672" s="125"/>
      <c r="U672" s="125"/>
    </row>
    <row r="673" spans="19:21" ht="15.75" customHeight="1" x14ac:dyDescent="0.25">
      <c r="S673" s="125"/>
      <c r="T673" s="125"/>
      <c r="U673" s="125"/>
    </row>
    <row r="674" spans="19:21" ht="15.75" customHeight="1" x14ac:dyDescent="0.25">
      <c r="S674" s="125"/>
      <c r="T674" s="125"/>
      <c r="U674" s="125"/>
    </row>
    <row r="675" spans="19:21" ht="15.75" customHeight="1" x14ac:dyDescent="0.25">
      <c r="S675" s="125"/>
      <c r="T675" s="125"/>
      <c r="U675" s="125"/>
    </row>
    <row r="676" spans="19:21" ht="15.75" customHeight="1" x14ac:dyDescent="0.25">
      <c r="S676" s="125"/>
      <c r="T676" s="125"/>
      <c r="U676" s="125"/>
    </row>
    <row r="677" spans="19:21" ht="15.75" customHeight="1" x14ac:dyDescent="0.25">
      <c r="S677" s="125"/>
      <c r="T677" s="125"/>
      <c r="U677" s="125"/>
    </row>
    <row r="678" spans="19:21" ht="15.75" customHeight="1" x14ac:dyDescent="0.25">
      <c r="S678" s="125"/>
      <c r="T678" s="125"/>
      <c r="U678" s="125"/>
    </row>
    <row r="679" spans="19:21" ht="15.75" customHeight="1" x14ac:dyDescent="0.25">
      <c r="S679" s="125"/>
      <c r="T679" s="125"/>
      <c r="U679" s="125"/>
    </row>
    <row r="680" spans="19:21" ht="15.75" customHeight="1" x14ac:dyDescent="0.25">
      <c r="S680" s="125"/>
      <c r="T680" s="125"/>
      <c r="U680" s="125"/>
    </row>
    <row r="681" spans="19:21" ht="15.75" customHeight="1" x14ac:dyDescent="0.25">
      <c r="S681" s="125"/>
      <c r="T681" s="125"/>
      <c r="U681" s="125"/>
    </row>
    <row r="682" spans="19:21" ht="15.75" customHeight="1" x14ac:dyDescent="0.25">
      <c r="S682" s="125"/>
      <c r="T682" s="125"/>
      <c r="U682" s="125"/>
    </row>
    <row r="683" spans="19:21" ht="15.75" customHeight="1" x14ac:dyDescent="0.25">
      <c r="S683" s="125"/>
      <c r="T683" s="125"/>
      <c r="U683" s="125"/>
    </row>
    <row r="684" spans="19:21" ht="15.75" customHeight="1" x14ac:dyDescent="0.25">
      <c r="S684" s="125"/>
      <c r="T684" s="125"/>
      <c r="U684" s="125"/>
    </row>
    <row r="685" spans="19:21" ht="15.75" customHeight="1" x14ac:dyDescent="0.25">
      <c r="S685" s="125"/>
      <c r="T685" s="125"/>
      <c r="U685" s="125"/>
    </row>
    <row r="686" spans="19:21" ht="15.75" customHeight="1" x14ac:dyDescent="0.25">
      <c r="S686" s="125"/>
      <c r="T686" s="125"/>
      <c r="U686" s="125"/>
    </row>
    <row r="687" spans="19:21" ht="15.75" customHeight="1" x14ac:dyDescent="0.25">
      <c r="S687" s="125"/>
      <c r="T687" s="125"/>
      <c r="U687" s="125"/>
    </row>
    <row r="688" spans="19:21" ht="15.75" customHeight="1" x14ac:dyDescent="0.25">
      <c r="S688" s="125"/>
      <c r="T688" s="125"/>
      <c r="U688" s="125"/>
    </row>
    <row r="689" spans="19:21" ht="15.75" customHeight="1" x14ac:dyDescent="0.25">
      <c r="S689" s="125"/>
      <c r="T689" s="125"/>
      <c r="U689" s="125"/>
    </row>
    <row r="690" spans="19:21" ht="15.75" customHeight="1" x14ac:dyDescent="0.25">
      <c r="S690" s="125"/>
      <c r="T690" s="125"/>
      <c r="U690" s="125"/>
    </row>
    <row r="691" spans="19:21" ht="15.75" customHeight="1" x14ac:dyDescent="0.25">
      <c r="S691" s="125"/>
      <c r="T691" s="125"/>
      <c r="U691" s="125"/>
    </row>
    <row r="692" spans="19:21" ht="15.75" customHeight="1" x14ac:dyDescent="0.25">
      <c r="S692" s="125"/>
      <c r="T692" s="125"/>
      <c r="U692" s="125"/>
    </row>
    <row r="693" spans="19:21" ht="15.75" customHeight="1" x14ac:dyDescent="0.25">
      <c r="S693" s="125"/>
      <c r="T693" s="125"/>
      <c r="U693" s="125"/>
    </row>
    <row r="694" spans="19:21" ht="15.75" customHeight="1" x14ac:dyDescent="0.25">
      <c r="S694" s="125"/>
      <c r="T694" s="125"/>
      <c r="U694" s="125"/>
    </row>
    <row r="695" spans="19:21" ht="15.75" customHeight="1" x14ac:dyDescent="0.25">
      <c r="S695" s="125"/>
      <c r="T695" s="125"/>
      <c r="U695" s="125"/>
    </row>
    <row r="696" spans="19:21" ht="15.75" customHeight="1" x14ac:dyDescent="0.25">
      <c r="S696" s="125"/>
      <c r="T696" s="125"/>
      <c r="U696" s="125"/>
    </row>
    <row r="697" spans="19:21" ht="15.75" customHeight="1" x14ac:dyDescent="0.25">
      <c r="S697" s="125"/>
      <c r="T697" s="125"/>
      <c r="U697" s="125"/>
    </row>
    <row r="698" spans="19:21" ht="15.75" customHeight="1" x14ac:dyDescent="0.25">
      <c r="S698" s="125"/>
      <c r="T698" s="125"/>
      <c r="U698" s="125"/>
    </row>
    <row r="699" spans="19:21" ht="15.75" customHeight="1" x14ac:dyDescent="0.25">
      <c r="S699" s="125"/>
      <c r="T699" s="125"/>
      <c r="U699" s="125"/>
    </row>
    <row r="700" spans="19:21" ht="15.75" customHeight="1" x14ac:dyDescent="0.25">
      <c r="S700" s="125"/>
      <c r="T700" s="125"/>
      <c r="U700" s="125"/>
    </row>
    <row r="701" spans="19:21" ht="15.75" customHeight="1" x14ac:dyDescent="0.25">
      <c r="S701" s="125"/>
      <c r="T701" s="125"/>
      <c r="U701" s="125"/>
    </row>
    <row r="702" spans="19:21" ht="15.75" customHeight="1" x14ac:dyDescent="0.25">
      <c r="S702" s="125"/>
      <c r="T702" s="125"/>
      <c r="U702" s="125"/>
    </row>
    <row r="703" spans="19:21" ht="15.75" customHeight="1" x14ac:dyDescent="0.25">
      <c r="S703" s="125"/>
      <c r="T703" s="125"/>
      <c r="U703" s="125"/>
    </row>
    <row r="704" spans="19:21" ht="15.75" customHeight="1" x14ac:dyDescent="0.25">
      <c r="S704" s="125"/>
      <c r="T704" s="125"/>
      <c r="U704" s="125"/>
    </row>
    <row r="705" spans="19:21" ht="15.75" customHeight="1" x14ac:dyDescent="0.25">
      <c r="S705" s="125"/>
      <c r="T705" s="125"/>
      <c r="U705" s="125"/>
    </row>
    <row r="706" spans="19:21" ht="15.75" customHeight="1" x14ac:dyDescent="0.25">
      <c r="S706" s="125"/>
      <c r="T706" s="125"/>
      <c r="U706" s="125"/>
    </row>
    <row r="707" spans="19:21" ht="15.75" customHeight="1" x14ac:dyDescent="0.25">
      <c r="S707" s="125"/>
      <c r="T707" s="125"/>
      <c r="U707" s="125"/>
    </row>
    <row r="708" spans="19:21" ht="15.75" customHeight="1" x14ac:dyDescent="0.25">
      <c r="S708" s="125"/>
      <c r="T708" s="125"/>
      <c r="U708" s="125"/>
    </row>
    <row r="709" spans="19:21" ht="15.75" customHeight="1" x14ac:dyDescent="0.25">
      <c r="S709" s="125"/>
      <c r="T709" s="125"/>
      <c r="U709" s="125"/>
    </row>
    <row r="710" spans="19:21" ht="15.75" customHeight="1" x14ac:dyDescent="0.25">
      <c r="S710" s="125"/>
      <c r="T710" s="125"/>
      <c r="U710" s="125"/>
    </row>
    <row r="711" spans="19:21" ht="15.75" customHeight="1" x14ac:dyDescent="0.25">
      <c r="S711" s="125"/>
      <c r="T711" s="125"/>
      <c r="U711" s="125"/>
    </row>
    <row r="712" spans="19:21" ht="15.75" customHeight="1" x14ac:dyDescent="0.25">
      <c r="S712" s="125"/>
      <c r="T712" s="125"/>
      <c r="U712" s="125"/>
    </row>
    <row r="713" spans="19:21" ht="15.75" customHeight="1" x14ac:dyDescent="0.25">
      <c r="S713" s="125"/>
      <c r="T713" s="125"/>
      <c r="U713" s="125"/>
    </row>
    <row r="714" spans="19:21" ht="15.75" customHeight="1" x14ac:dyDescent="0.25">
      <c r="S714" s="125"/>
      <c r="T714" s="125"/>
      <c r="U714" s="125"/>
    </row>
    <row r="715" spans="19:21" ht="15.75" customHeight="1" x14ac:dyDescent="0.25">
      <c r="S715" s="125"/>
      <c r="T715" s="125"/>
      <c r="U715" s="125"/>
    </row>
    <row r="716" spans="19:21" ht="15.75" customHeight="1" x14ac:dyDescent="0.25">
      <c r="S716" s="125"/>
      <c r="T716" s="125"/>
      <c r="U716" s="125"/>
    </row>
    <row r="717" spans="19:21" ht="15.75" customHeight="1" x14ac:dyDescent="0.25">
      <c r="S717" s="125"/>
      <c r="T717" s="125"/>
      <c r="U717" s="125"/>
    </row>
    <row r="718" spans="19:21" ht="15.75" customHeight="1" x14ac:dyDescent="0.25">
      <c r="S718" s="125"/>
      <c r="T718" s="125"/>
      <c r="U718" s="125"/>
    </row>
    <row r="719" spans="19:21" ht="15.75" customHeight="1" x14ac:dyDescent="0.25">
      <c r="S719" s="125"/>
      <c r="T719" s="125"/>
      <c r="U719" s="125"/>
    </row>
    <row r="720" spans="19:21" ht="15.75" customHeight="1" x14ac:dyDescent="0.25">
      <c r="S720" s="125"/>
      <c r="T720" s="125"/>
      <c r="U720" s="125"/>
    </row>
    <row r="721" spans="19:21" ht="15.75" customHeight="1" x14ac:dyDescent="0.25">
      <c r="S721" s="125"/>
      <c r="T721" s="125"/>
      <c r="U721" s="125"/>
    </row>
    <row r="722" spans="19:21" ht="15.75" customHeight="1" x14ac:dyDescent="0.25">
      <c r="S722" s="125"/>
      <c r="T722" s="125"/>
      <c r="U722" s="125"/>
    </row>
    <row r="723" spans="19:21" ht="15.75" customHeight="1" x14ac:dyDescent="0.25">
      <c r="S723" s="125"/>
      <c r="T723" s="125"/>
      <c r="U723" s="125"/>
    </row>
    <row r="724" spans="19:21" ht="15.75" customHeight="1" x14ac:dyDescent="0.25">
      <c r="S724" s="125"/>
      <c r="T724" s="125"/>
      <c r="U724" s="125"/>
    </row>
    <row r="725" spans="19:21" ht="15.75" customHeight="1" x14ac:dyDescent="0.25">
      <c r="S725" s="125"/>
      <c r="T725" s="125"/>
      <c r="U725" s="125"/>
    </row>
    <row r="726" spans="19:21" ht="15.75" customHeight="1" x14ac:dyDescent="0.25">
      <c r="S726" s="125"/>
      <c r="T726" s="125"/>
      <c r="U726" s="125"/>
    </row>
    <row r="727" spans="19:21" ht="15.75" customHeight="1" x14ac:dyDescent="0.25">
      <c r="S727" s="125"/>
      <c r="T727" s="125"/>
      <c r="U727" s="125"/>
    </row>
    <row r="728" spans="19:21" ht="15.75" customHeight="1" x14ac:dyDescent="0.25">
      <c r="S728" s="125"/>
      <c r="T728" s="125"/>
      <c r="U728" s="125"/>
    </row>
    <row r="729" spans="19:21" ht="15.75" customHeight="1" x14ac:dyDescent="0.25">
      <c r="S729" s="125"/>
      <c r="T729" s="125"/>
      <c r="U729" s="125"/>
    </row>
    <row r="730" spans="19:21" ht="15.75" customHeight="1" x14ac:dyDescent="0.25">
      <c r="S730" s="125"/>
      <c r="T730" s="125"/>
      <c r="U730" s="125"/>
    </row>
    <row r="731" spans="19:21" ht="15.75" customHeight="1" x14ac:dyDescent="0.25">
      <c r="S731" s="125"/>
      <c r="T731" s="125"/>
      <c r="U731" s="125"/>
    </row>
    <row r="732" spans="19:21" ht="15.75" customHeight="1" x14ac:dyDescent="0.25">
      <c r="S732" s="125"/>
      <c r="T732" s="125"/>
      <c r="U732" s="125"/>
    </row>
    <row r="733" spans="19:21" ht="15.75" customHeight="1" x14ac:dyDescent="0.25">
      <c r="S733" s="125"/>
      <c r="T733" s="125"/>
      <c r="U733" s="125"/>
    </row>
    <row r="734" spans="19:21" ht="15.75" customHeight="1" x14ac:dyDescent="0.25">
      <c r="S734" s="125"/>
      <c r="T734" s="125"/>
      <c r="U734" s="125"/>
    </row>
    <row r="735" spans="19:21" ht="15.75" customHeight="1" x14ac:dyDescent="0.25">
      <c r="S735" s="125"/>
      <c r="T735" s="125"/>
      <c r="U735" s="125"/>
    </row>
    <row r="736" spans="19:21" ht="15.75" customHeight="1" x14ac:dyDescent="0.25">
      <c r="S736" s="125"/>
      <c r="T736" s="125"/>
      <c r="U736" s="125"/>
    </row>
    <row r="737" spans="19:21" ht="15.75" customHeight="1" x14ac:dyDescent="0.25">
      <c r="S737" s="125"/>
      <c r="T737" s="125"/>
      <c r="U737" s="125"/>
    </row>
    <row r="738" spans="19:21" ht="15.75" customHeight="1" x14ac:dyDescent="0.25">
      <c r="S738" s="125"/>
      <c r="T738" s="125"/>
      <c r="U738" s="125"/>
    </row>
    <row r="739" spans="19:21" ht="15.75" customHeight="1" x14ac:dyDescent="0.25">
      <c r="S739" s="125"/>
      <c r="T739" s="125"/>
      <c r="U739" s="125"/>
    </row>
    <row r="740" spans="19:21" ht="15.75" customHeight="1" x14ac:dyDescent="0.25">
      <c r="S740" s="125"/>
      <c r="T740" s="125"/>
      <c r="U740" s="125"/>
    </row>
    <row r="741" spans="19:21" ht="15.75" customHeight="1" x14ac:dyDescent="0.25">
      <c r="S741" s="125"/>
      <c r="T741" s="125"/>
      <c r="U741" s="125"/>
    </row>
    <row r="742" spans="19:21" ht="15.75" customHeight="1" x14ac:dyDescent="0.25">
      <c r="S742" s="125"/>
      <c r="T742" s="125"/>
      <c r="U742" s="125"/>
    </row>
    <row r="743" spans="19:21" ht="15.75" customHeight="1" x14ac:dyDescent="0.25">
      <c r="S743" s="125"/>
      <c r="T743" s="125"/>
      <c r="U743" s="125"/>
    </row>
    <row r="744" spans="19:21" ht="15.75" customHeight="1" x14ac:dyDescent="0.25">
      <c r="S744" s="125"/>
      <c r="T744" s="125"/>
      <c r="U744" s="125"/>
    </row>
    <row r="745" spans="19:21" ht="15.75" customHeight="1" x14ac:dyDescent="0.25">
      <c r="S745" s="125"/>
      <c r="T745" s="125"/>
      <c r="U745" s="125"/>
    </row>
    <row r="746" spans="19:21" ht="15.75" customHeight="1" x14ac:dyDescent="0.25">
      <c r="S746" s="125"/>
      <c r="T746" s="125"/>
      <c r="U746" s="125"/>
    </row>
    <row r="747" spans="19:21" ht="15.75" customHeight="1" x14ac:dyDescent="0.25">
      <c r="S747" s="125"/>
      <c r="T747" s="125"/>
      <c r="U747" s="125"/>
    </row>
    <row r="748" spans="19:21" ht="15.75" customHeight="1" x14ac:dyDescent="0.25">
      <c r="S748" s="125"/>
      <c r="T748" s="125"/>
      <c r="U748" s="125"/>
    </row>
    <row r="749" spans="19:21" ht="15.75" customHeight="1" x14ac:dyDescent="0.25">
      <c r="S749" s="125"/>
      <c r="T749" s="125"/>
      <c r="U749" s="125"/>
    </row>
    <row r="750" spans="19:21" ht="15.75" customHeight="1" x14ac:dyDescent="0.25">
      <c r="S750" s="125"/>
      <c r="T750" s="125"/>
      <c r="U750" s="125"/>
    </row>
    <row r="751" spans="19:21" ht="15.75" customHeight="1" x14ac:dyDescent="0.25">
      <c r="S751" s="125"/>
      <c r="T751" s="125"/>
      <c r="U751" s="125"/>
    </row>
    <row r="752" spans="19:21" ht="15.75" customHeight="1" x14ac:dyDescent="0.25">
      <c r="S752" s="125"/>
      <c r="T752" s="125"/>
      <c r="U752" s="125"/>
    </row>
    <row r="753" spans="19:21" ht="15.75" customHeight="1" x14ac:dyDescent="0.25">
      <c r="S753" s="125"/>
      <c r="T753" s="125"/>
      <c r="U753" s="125"/>
    </row>
    <row r="754" spans="19:21" ht="15.75" customHeight="1" x14ac:dyDescent="0.25">
      <c r="S754" s="125"/>
      <c r="T754" s="125"/>
      <c r="U754" s="125"/>
    </row>
    <row r="755" spans="19:21" ht="15.75" customHeight="1" x14ac:dyDescent="0.25">
      <c r="S755" s="125"/>
      <c r="T755" s="125"/>
      <c r="U755" s="125"/>
    </row>
    <row r="756" spans="19:21" ht="15.75" customHeight="1" x14ac:dyDescent="0.25">
      <c r="S756" s="125"/>
      <c r="T756" s="125"/>
      <c r="U756" s="125"/>
    </row>
    <row r="757" spans="19:21" ht="15.75" customHeight="1" x14ac:dyDescent="0.25">
      <c r="S757" s="125"/>
      <c r="T757" s="125"/>
      <c r="U757" s="125"/>
    </row>
    <row r="758" spans="19:21" ht="15.75" customHeight="1" x14ac:dyDescent="0.25">
      <c r="S758" s="125"/>
      <c r="T758" s="125"/>
      <c r="U758" s="125"/>
    </row>
    <row r="759" spans="19:21" ht="15.75" customHeight="1" x14ac:dyDescent="0.25">
      <c r="S759" s="125"/>
      <c r="T759" s="125"/>
      <c r="U759" s="125"/>
    </row>
    <row r="760" spans="19:21" ht="15.75" customHeight="1" x14ac:dyDescent="0.25">
      <c r="S760" s="125"/>
      <c r="T760" s="125"/>
      <c r="U760" s="125"/>
    </row>
    <row r="761" spans="19:21" ht="15.75" customHeight="1" x14ac:dyDescent="0.25">
      <c r="S761" s="125"/>
      <c r="T761" s="125"/>
      <c r="U761" s="125"/>
    </row>
    <row r="762" spans="19:21" ht="15.75" customHeight="1" x14ac:dyDescent="0.25">
      <c r="S762" s="125"/>
      <c r="T762" s="125"/>
      <c r="U762" s="125"/>
    </row>
    <row r="763" spans="19:21" ht="15.75" customHeight="1" x14ac:dyDescent="0.25">
      <c r="S763" s="125"/>
      <c r="T763" s="125"/>
      <c r="U763" s="125"/>
    </row>
    <row r="764" spans="19:21" ht="15.75" customHeight="1" x14ac:dyDescent="0.25">
      <c r="S764" s="125"/>
      <c r="T764" s="125"/>
      <c r="U764" s="125"/>
    </row>
    <row r="765" spans="19:21" ht="15.75" customHeight="1" x14ac:dyDescent="0.25">
      <c r="S765" s="125"/>
      <c r="T765" s="125"/>
      <c r="U765" s="125"/>
    </row>
    <row r="766" spans="19:21" ht="15.75" customHeight="1" x14ac:dyDescent="0.25">
      <c r="S766" s="125"/>
      <c r="T766" s="125"/>
      <c r="U766" s="125"/>
    </row>
    <row r="767" spans="19:21" ht="15.75" customHeight="1" x14ac:dyDescent="0.25">
      <c r="S767" s="125"/>
      <c r="T767" s="125"/>
      <c r="U767" s="125"/>
    </row>
    <row r="768" spans="19:21" ht="15.75" customHeight="1" x14ac:dyDescent="0.25">
      <c r="S768" s="125"/>
      <c r="T768" s="125"/>
      <c r="U768" s="125"/>
    </row>
    <row r="769" spans="19:21" ht="15.75" customHeight="1" x14ac:dyDescent="0.25">
      <c r="S769" s="125"/>
      <c r="T769" s="125"/>
      <c r="U769" s="125"/>
    </row>
    <row r="770" spans="19:21" ht="15.75" customHeight="1" x14ac:dyDescent="0.25">
      <c r="S770" s="125"/>
      <c r="T770" s="125"/>
      <c r="U770" s="125"/>
    </row>
    <row r="771" spans="19:21" ht="15.75" customHeight="1" x14ac:dyDescent="0.25">
      <c r="S771" s="125"/>
      <c r="T771" s="125"/>
      <c r="U771" s="125"/>
    </row>
    <row r="772" spans="19:21" ht="15.75" customHeight="1" x14ac:dyDescent="0.25">
      <c r="S772" s="125"/>
      <c r="T772" s="125"/>
      <c r="U772" s="125"/>
    </row>
    <row r="773" spans="19:21" ht="15.75" customHeight="1" x14ac:dyDescent="0.25">
      <c r="S773" s="125"/>
      <c r="T773" s="125"/>
      <c r="U773" s="125"/>
    </row>
    <row r="774" spans="19:21" ht="15.75" customHeight="1" x14ac:dyDescent="0.25">
      <c r="S774" s="125"/>
      <c r="T774" s="125"/>
      <c r="U774" s="125"/>
    </row>
    <row r="775" spans="19:21" ht="15.75" customHeight="1" x14ac:dyDescent="0.25">
      <c r="S775" s="125"/>
      <c r="T775" s="125"/>
      <c r="U775" s="125"/>
    </row>
    <row r="776" spans="19:21" ht="15.75" customHeight="1" x14ac:dyDescent="0.25">
      <c r="S776" s="125"/>
      <c r="T776" s="125"/>
      <c r="U776" s="125"/>
    </row>
    <row r="777" spans="19:21" ht="15.75" customHeight="1" x14ac:dyDescent="0.25">
      <c r="S777" s="125"/>
      <c r="T777" s="125"/>
      <c r="U777" s="125"/>
    </row>
    <row r="778" spans="19:21" ht="15.75" customHeight="1" x14ac:dyDescent="0.25">
      <c r="S778" s="125"/>
      <c r="T778" s="125"/>
      <c r="U778" s="125"/>
    </row>
    <row r="779" spans="19:21" ht="15.75" customHeight="1" x14ac:dyDescent="0.25">
      <c r="S779" s="125"/>
      <c r="T779" s="125"/>
      <c r="U779" s="125"/>
    </row>
    <row r="780" spans="19:21" ht="15.75" customHeight="1" x14ac:dyDescent="0.25">
      <c r="S780" s="125"/>
      <c r="T780" s="125"/>
      <c r="U780" s="125"/>
    </row>
    <row r="781" spans="19:21" ht="15.75" customHeight="1" x14ac:dyDescent="0.25">
      <c r="S781" s="125"/>
      <c r="T781" s="125"/>
      <c r="U781" s="125"/>
    </row>
    <row r="782" spans="19:21" ht="15.75" customHeight="1" x14ac:dyDescent="0.25">
      <c r="S782" s="125"/>
      <c r="T782" s="125"/>
      <c r="U782" s="125"/>
    </row>
    <row r="783" spans="19:21" ht="15.75" customHeight="1" x14ac:dyDescent="0.25">
      <c r="S783" s="125"/>
      <c r="T783" s="125"/>
      <c r="U783" s="125"/>
    </row>
    <row r="784" spans="19:21" ht="15.75" customHeight="1" x14ac:dyDescent="0.25">
      <c r="S784" s="125"/>
      <c r="T784" s="125"/>
      <c r="U784" s="125"/>
    </row>
    <row r="785" spans="19:21" ht="15.75" customHeight="1" x14ac:dyDescent="0.25">
      <c r="S785" s="125"/>
      <c r="T785" s="125"/>
      <c r="U785" s="125"/>
    </row>
    <row r="786" spans="19:21" ht="15.75" customHeight="1" x14ac:dyDescent="0.25">
      <c r="S786" s="125"/>
      <c r="T786" s="125"/>
      <c r="U786" s="125"/>
    </row>
    <row r="787" spans="19:21" ht="15.75" customHeight="1" x14ac:dyDescent="0.25">
      <c r="S787" s="125"/>
      <c r="T787" s="125"/>
      <c r="U787" s="125"/>
    </row>
    <row r="788" spans="19:21" ht="15.75" customHeight="1" x14ac:dyDescent="0.25">
      <c r="S788" s="125"/>
      <c r="T788" s="125"/>
      <c r="U788" s="125"/>
    </row>
    <row r="789" spans="19:21" ht="15.75" customHeight="1" x14ac:dyDescent="0.25">
      <c r="S789" s="125"/>
      <c r="T789" s="125"/>
      <c r="U789" s="125"/>
    </row>
    <row r="790" spans="19:21" ht="15.75" customHeight="1" x14ac:dyDescent="0.25">
      <c r="S790" s="125"/>
      <c r="T790" s="125"/>
      <c r="U790" s="125"/>
    </row>
    <row r="791" spans="19:21" ht="15.75" customHeight="1" x14ac:dyDescent="0.25">
      <c r="S791" s="125"/>
      <c r="T791" s="125"/>
      <c r="U791" s="125"/>
    </row>
    <row r="792" spans="19:21" ht="15.75" customHeight="1" x14ac:dyDescent="0.25">
      <c r="S792" s="125"/>
      <c r="T792" s="125"/>
      <c r="U792" s="125"/>
    </row>
    <row r="793" spans="19:21" ht="15.75" customHeight="1" x14ac:dyDescent="0.25">
      <c r="S793" s="125"/>
      <c r="T793" s="125"/>
      <c r="U793" s="125"/>
    </row>
    <row r="794" spans="19:21" ht="15.75" customHeight="1" x14ac:dyDescent="0.25">
      <c r="S794" s="125"/>
      <c r="T794" s="125"/>
      <c r="U794" s="125"/>
    </row>
    <row r="795" spans="19:21" ht="15.75" customHeight="1" x14ac:dyDescent="0.25">
      <c r="S795" s="125"/>
      <c r="T795" s="125"/>
      <c r="U795" s="125"/>
    </row>
    <row r="796" spans="19:21" ht="15.75" customHeight="1" x14ac:dyDescent="0.25">
      <c r="S796" s="125"/>
      <c r="T796" s="125"/>
      <c r="U796" s="125"/>
    </row>
    <row r="797" spans="19:21" ht="15.75" customHeight="1" x14ac:dyDescent="0.25">
      <c r="S797" s="125"/>
      <c r="T797" s="125"/>
      <c r="U797" s="125"/>
    </row>
    <row r="798" spans="19:21" ht="15.75" customHeight="1" x14ac:dyDescent="0.25">
      <c r="S798" s="125"/>
      <c r="T798" s="125"/>
      <c r="U798" s="125"/>
    </row>
    <row r="799" spans="19:21" ht="15.75" customHeight="1" x14ac:dyDescent="0.25">
      <c r="S799" s="125"/>
      <c r="T799" s="125"/>
      <c r="U799" s="125"/>
    </row>
    <row r="800" spans="19:21" ht="15.75" customHeight="1" x14ac:dyDescent="0.25">
      <c r="S800" s="125"/>
      <c r="T800" s="125"/>
      <c r="U800" s="125"/>
    </row>
    <row r="801" spans="19:21" ht="15.75" customHeight="1" x14ac:dyDescent="0.25">
      <c r="S801" s="125"/>
      <c r="T801" s="125"/>
      <c r="U801" s="125"/>
    </row>
    <row r="802" spans="19:21" ht="15.75" customHeight="1" x14ac:dyDescent="0.25">
      <c r="S802" s="125"/>
      <c r="T802" s="125"/>
      <c r="U802" s="125"/>
    </row>
    <row r="803" spans="19:21" ht="15.75" customHeight="1" x14ac:dyDescent="0.25">
      <c r="S803" s="125"/>
      <c r="T803" s="125"/>
      <c r="U803" s="125"/>
    </row>
    <row r="804" spans="19:21" ht="15.75" customHeight="1" x14ac:dyDescent="0.25">
      <c r="S804" s="125"/>
      <c r="T804" s="125"/>
      <c r="U804" s="125"/>
    </row>
    <row r="805" spans="19:21" ht="15.75" customHeight="1" x14ac:dyDescent="0.25">
      <c r="S805" s="125"/>
      <c r="T805" s="125"/>
      <c r="U805" s="125"/>
    </row>
    <row r="806" spans="19:21" ht="15.75" customHeight="1" x14ac:dyDescent="0.25">
      <c r="S806" s="125"/>
      <c r="T806" s="125"/>
      <c r="U806" s="125"/>
    </row>
    <row r="807" spans="19:21" ht="15.75" customHeight="1" x14ac:dyDescent="0.25">
      <c r="S807" s="125"/>
      <c r="T807" s="125"/>
      <c r="U807" s="125"/>
    </row>
    <row r="808" spans="19:21" ht="15.75" customHeight="1" x14ac:dyDescent="0.25">
      <c r="S808" s="125"/>
      <c r="T808" s="125"/>
      <c r="U808" s="125"/>
    </row>
    <row r="809" spans="19:21" ht="15.75" customHeight="1" x14ac:dyDescent="0.25">
      <c r="S809" s="125"/>
      <c r="T809" s="125"/>
      <c r="U809" s="125"/>
    </row>
    <row r="810" spans="19:21" ht="15.75" customHeight="1" x14ac:dyDescent="0.25">
      <c r="S810" s="125"/>
      <c r="T810" s="125"/>
      <c r="U810" s="125"/>
    </row>
    <row r="811" spans="19:21" ht="15.75" customHeight="1" x14ac:dyDescent="0.25">
      <c r="S811" s="125"/>
      <c r="T811" s="125"/>
      <c r="U811" s="125"/>
    </row>
    <row r="812" spans="19:21" ht="15.75" customHeight="1" x14ac:dyDescent="0.25">
      <c r="S812" s="125"/>
      <c r="T812" s="125"/>
      <c r="U812" s="125"/>
    </row>
    <row r="813" spans="19:21" ht="15.75" customHeight="1" x14ac:dyDescent="0.25">
      <c r="S813" s="125"/>
      <c r="T813" s="125"/>
      <c r="U813" s="125"/>
    </row>
    <row r="814" spans="19:21" ht="15.75" customHeight="1" x14ac:dyDescent="0.25">
      <c r="S814" s="125"/>
      <c r="T814" s="125"/>
      <c r="U814" s="125"/>
    </row>
    <row r="815" spans="19:21" ht="15.75" customHeight="1" x14ac:dyDescent="0.25">
      <c r="S815" s="125"/>
      <c r="T815" s="125"/>
      <c r="U815" s="125"/>
    </row>
    <row r="816" spans="19:21" ht="15.75" customHeight="1" x14ac:dyDescent="0.25">
      <c r="S816" s="125"/>
      <c r="T816" s="125"/>
      <c r="U816" s="125"/>
    </row>
    <row r="817" spans="19:21" ht="15.75" customHeight="1" x14ac:dyDescent="0.25">
      <c r="S817" s="125"/>
      <c r="T817" s="125"/>
      <c r="U817" s="125"/>
    </row>
    <row r="818" spans="19:21" ht="15.75" customHeight="1" x14ac:dyDescent="0.25">
      <c r="S818" s="125"/>
      <c r="T818" s="125"/>
      <c r="U818" s="125"/>
    </row>
    <row r="819" spans="19:21" ht="15.75" customHeight="1" x14ac:dyDescent="0.25">
      <c r="S819" s="125"/>
      <c r="T819" s="125"/>
      <c r="U819" s="125"/>
    </row>
    <row r="820" spans="19:21" ht="15.75" customHeight="1" x14ac:dyDescent="0.25">
      <c r="S820" s="125"/>
      <c r="T820" s="125"/>
      <c r="U820" s="125"/>
    </row>
    <row r="821" spans="19:21" ht="15.75" customHeight="1" x14ac:dyDescent="0.25">
      <c r="S821" s="125"/>
      <c r="T821" s="125"/>
      <c r="U821" s="125"/>
    </row>
    <row r="822" spans="19:21" ht="15.75" customHeight="1" x14ac:dyDescent="0.25">
      <c r="S822" s="125"/>
      <c r="T822" s="125"/>
      <c r="U822" s="125"/>
    </row>
    <row r="823" spans="19:21" ht="15.75" customHeight="1" x14ac:dyDescent="0.25">
      <c r="S823" s="125"/>
      <c r="T823" s="125"/>
      <c r="U823" s="125"/>
    </row>
    <row r="824" spans="19:21" ht="15.75" customHeight="1" x14ac:dyDescent="0.25">
      <c r="S824" s="125"/>
      <c r="T824" s="125"/>
      <c r="U824" s="125"/>
    </row>
    <row r="825" spans="19:21" ht="15.75" customHeight="1" x14ac:dyDescent="0.25">
      <c r="S825" s="125"/>
      <c r="T825" s="125"/>
      <c r="U825" s="125"/>
    </row>
    <row r="826" spans="19:21" ht="15.75" customHeight="1" x14ac:dyDescent="0.25">
      <c r="S826" s="125"/>
      <c r="T826" s="125"/>
      <c r="U826" s="125"/>
    </row>
    <row r="827" spans="19:21" ht="15.75" customHeight="1" x14ac:dyDescent="0.25">
      <c r="S827" s="125"/>
      <c r="T827" s="125"/>
      <c r="U827" s="125"/>
    </row>
    <row r="828" spans="19:21" ht="15.75" customHeight="1" x14ac:dyDescent="0.25">
      <c r="S828" s="125"/>
      <c r="T828" s="125"/>
      <c r="U828" s="125"/>
    </row>
    <row r="829" spans="19:21" ht="15.75" customHeight="1" x14ac:dyDescent="0.25">
      <c r="S829" s="125"/>
      <c r="T829" s="125"/>
      <c r="U829" s="125"/>
    </row>
    <row r="830" spans="19:21" ht="15.75" customHeight="1" x14ac:dyDescent="0.25">
      <c r="S830" s="125"/>
      <c r="T830" s="125"/>
      <c r="U830" s="125"/>
    </row>
    <row r="831" spans="19:21" ht="15.75" customHeight="1" x14ac:dyDescent="0.25">
      <c r="S831" s="125"/>
      <c r="T831" s="125"/>
      <c r="U831" s="125"/>
    </row>
    <row r="832" spans="19:21" ht="15.75" customHeight="1" x14ac:dyDescent="0.25">
      <c r="S832" s="125"/>
      <c r="T832" s="125"/>
      <c r="U832" s="125"/>
    </row>
    <row r="833" spans="19:21" ht="15.75" customHeight="1" x14ac:dyDescent="0.25">
      <c r="S833" s="125"/>
      <c r="T833" s="125"/>
      <c r="U833" s="125"/>
    </row>
    <row r="834" spans="19:21" ht="15.75" customHeight="1" x14ac:dyDescent="0.25">
      <c r="S834" s="125"/>
      <c r="T834" s="125"/>
      <c r="U834" s="125"/>
    </row>
    <row r="835" spans="19:21" ht="15.75" customHeight="1" x14ac:dyDescent="0.25">
      <c r="S835" s="125"/>
      <c r="T835" s="125"/>
      <c r="U835" s="125"/>
    </row>
    <row r="836" spans="19:21" ht="15.75" customHeight="1" x14ac:dyDescent="0.25">
      <c r="S836" s="125"/>
      <c r="T836" s="125"/>
      <c r="U836" s="125"/>
    </row>
    <row r="837" spans="19:21" ht="15.75" customHeight="1" x14ac:dyDescent="0.25">
      <c r="S837" s="125"/>
      <c r="T837" s="125"/>
      <c r="U837" s="125"/>
    </row>
    <row r="838" spans="19:21" ht="15.75" customHeight="1" x14ac:dyDescent="0.25">
      <c r="S838" s="125"/>
      <c r="T838" s="125"/>
      <c r="U838" s="125"/>
    </row>
    <row r="839" spans="19:21" ht="15.75" customHeight="1" x14ac:dyDescent="0.25">
      <c r="S839" s="125"/>
      <c r="T839" s="125"/>
      <c r="U839" s="125"/>
    </row>
    <row r="840" spans="19:21" ht="15.75" customHeight="1" x14ac:dyDescent="0.25">
      <c r="S840" s="125"/>
      <c r="T840" s="125"/>
      <c r="U840" s="125"/>
    </row>
    <row r="841" spans="19:21" ht="15.75" customHeight="1" x14ac:dyDescent="0.25">
      <c r="S841" s="125"/>
      <c r="T841" s="125"/>
      <c r="U841" s="125"/>
    </row>
    <row r="842" spans="19:21" ht="15.75" customHeight="1" x14ac:dyDescent="0.25">
      <c r="S842" s="125"/>
      <c r="T842" s="125"/>
      <c r="U842" s="125"/>
    </row>
    <row r="843" spans="19:21" ht="15.75" customHeight="1" x14ac:dyDescent="0.25">
      <c r="S843" s="125"/>
      <c r="T843" s="125"/>
      <c r="U843" s="125"/>
    </row>
    <row r="844" spans="19:21" ht="15.75" customHeight="1" x14ac:dyDescent="0.25">
      <c r="S844" s="125"/>
      <c r="T844" s="125"/>
      <c r="U844" s="125"/>
    </row>
    <row r="845" spans="19:21" ht="15.75" customHeight="1" x14ac:dyDescent="0.25">
      <c r="S845" s="125"/>
      <c r="T845" s="125"/>
      <c r="U845" s="125"/>
    </row>
    <row r="846" spans="19:21" ht="15.75" customHeight="1" x14ac:dyDescent="0.25">
      <c r="S846" s="125"/>
      <c r="T846" s="125"/>
      <c r="U846" s="125"/>
    </row>
    <row r="847" spans="19:21" ht="15.75" customHeight="1" x14ac:dyDescent="0.25">
      <c r="S847" s="125"/>
      <c r="T847" s="125"/>
      <c r="U847" s="125"/>
    </row>
    <row r="848" spans="19:21" ht="15.75" customHeight="1" x14ac:dyDescent="0.25">
      <c r="S848" s="125"/>
      <c r="T848" s="125"/>
      <c r="U848" s="125"/>
    </row>
    <row r="849" spans="19:21" ht="15.75" customHeight="1" x14ac:dyDescent="0.25">
      <c r="S849" s="125"/>
      <c r="T849" s="125"/>
      <c r="U849" s="125"/>
    </row>
    <row r="850" spans="19:21" ht="15.75" customHeight="1" x14ac:dyDescent="0.25">
      <c r="S850" s="125"/>
      <c r="T850" s="125"/>
      <c r="U850" s="125"/>
    </row>
    <row r="851" spans="19:21" ht="15.75" customHeight="1" x14ac:dyDescent="0.25">
      <c r="S851" s="125"/>
      <c r="T851" s="125"/>
      <c r="U851" s="125"/>
    </row>
    <row r="852" spans="19:21" ht="15.75" customHeight="1" x14ac:dyDescent="0.25">
      <c r="S852" s="125"/>
      <c r="T852" s="125"/>
      <c r="U852" s="125"/>
    </row>
    <row r="853" spans="19:21" ht="15.75" customHeight="1" x14ac:dyDescent="0.25">
      <c r="S853" s="125"/>
      <c r="T853" s="125"/>
      <c r="U853" s="125"/>
    </row>
    <row r="854" spans="19:21" ht="15.75" customHeight="1" x14ac:dyDescent="0.25">
      <c r="S854" s="125"/>
      <c r="T854" s="125"/>
      <c r="U854" s="125"/>
    </row>
    <row r="855" spans="19:21" ht="15.75" customHeight="1" x14ac:dyDescent="0.25">
      <c r="S855" s="125"/>
      <c r="T855" s="125"/>
      <c r="U855" s="125"/>
    </row>
    <row r="856" spans="19:21" ht="15.75" customHeight="1" x14ac:dyDescent="0.25">
      <c r="S856" s="125"/>
      <c r="T856" s="125"/>
      <c r="U856" s="125"/>
    </row>
    <row r="857" spans="19:21" ht="15.75" customHeight="1" x14ac:dyDescent="0.25">
      <c r="S857" s="125"/>
      <c r="T857" s="125"/>
      <c r="U857" s="125"/>
    </row>
    <row r="858" spans="19:21" ht="15.75" customHeight="1" x14ac:dyDescent="0.25">
      <c r="S858" s="125"/>
      <c r="T858" s="125"/>
      <c r="U858" s="125"/>
    </row>
    <row r="859" spans="19:21" ht="15.75" customHeight="1" x14ac:dyDescent="0.25">
      <c r="S859" s="125"/>
      <c r="T859" s="125"/>
      <c r="U859" s="125"/>
    </row>
    <row r="860" spans="19:21" ht="15.75" customHeight="1" x14ac:dyDescent="0.25">
      <c r="S860" s="125"/>
      <c r="T860" s="125"/>
      <c r="U860" s="125"/>
    </row>
    <row r="861" spans="19:21" ht="15.75" customHeight="1" x14ac:dyDescent="0.25">
      <c r="S861" s="125"/>
      <c r="T861" s="125"/>
      <c r="U861" s="125"/>
    </row>
    <row r="862" spans="19:21" ht="15.75" customHeight="1" x14ac:dyDescent="0.25">
      <c r="S862" s="125"/>
      <c r="T862" s="125"/>
      <c r="U862" s="125"/>
    </row>
    <row r="863" spans="19:21" ht="15.75" customHeight="1" x14ac:dyDescent="0.25">
      <c r="S863" s="125"/>
      <c r="T863" s="125"/>
      <c r="U863" s="125"/>
    </row>
    <row r="864" spans="19:21" ht="15.75" customHeight="1" x14ac:dyDescent="0.25">
      <c r="S864" s="125"/>
      <c r="T864" s="125"/>
      <c r="U864" s="125"/>
    </row>
    <row r="865" spans="19:21" ht="15.75" customHeight="1" x14ac:dyDescent="0.25">
      <c r="S865" s="125"/>
      <c r="T865" s="125"/>
      <c r="U865" s="125"/>
    </row>
    <row r="866" spans="19:21" ht="15.75" customHeight="1" x14ac:dyDescent="0.25">
      <c r="S866" s="125"/>
      <c r="T866" s="125"/>
      <c r="U866" s="125"/>
    </row>
    <row r="867" spans="19:21" ht="15.75" customHeight="1" x14ac:dyDescent="0.25">
      <c r="S867" s="125"/>
      <c r="T867" s="125"/>
      <c r="U867" s="125"/>
    </row>
    <row r="868" spans="19:21" ht="15.75" customHeight="1" x14ac:dyDescent="0.25">
      <c r="S868" s="125"/>
      <c r="T868" s="125"/>
      <c r="U868" s="125"/>
    </row>
    <row r="869" spans="19:21" ht="15.75" customHeight="1" x14ac:dyDescent="0.25">
      <c r="S869" s="125"/>
      <c r="T869" s="125"/>
      <c r="U869" s="125"/>
    </row>
    <row r="870" spans="19:21" ht="15.75" customHeight="1" x14ac:dyDescent="0.25">
      <c r="S870" s="125"/>
      <c r="T870" s="125"/>
      <c r="U870" s="125"/>
    </row>
    <row r="871" spans="19:21" ht="15.75" customHeight="1" x14ac:dyDescent="0.25">
      <c r="S871" s="125"/>
      <c r="T871" s="125"/>
      <c r="U871" s="125"/>
    </row>
    <row r="872" spans="19:21" ht="15.75" customHeight="1" x14ac:dyDescent="0.25">
      <c r="S872" s="125"/>
      <c r="T872" s="125"/>
      <c r="U872" s="125"/>
    </row>
    <row r="873" spans="19:21" ht="15.75" customHeight="1" x14ac:dyDescent="0.25">
      <c r="S873" s="125"/>
      <c r="T873" s="125"/>
      <c r="U873" s="125"/>
    </row>
    <row r="874" spans="19:21" ht="15.75" customHeight="1" x14ac:dyDescent="0.25">
      <c r="S874" s="125"/>
      <c r="T874" s="125"/>
      <c r="U874" s="125"/>
    </row>
    <row r="875" spans="19:21" ht="15.75" customHeight="1" x14ac:dyDescent="0.25">
      <c r="S875" s="125"/>
      <c r="T875" s="125"/>
      <c r="U875" s="125"/>
    </row>
    <row r="876" spans="19:21" ht="15.75" customHeight="1" x14ac:dyDescent="0.25">
      <c r="S876" s="125"/>
      <c r="T876" s="125"/>
      <c r="U876" s="125"/>
    </row>
    <row r="877" spans="19:21" ht="15.75" customHeight="1" x14ac:dyDescent="0.25">
      <c r="S877" s="125"/>
      <c r="T877" s="125"/>
      <c r="U877" s="125"/>
    </row>
    <row r="878" spans="19:21" ht="15.75" customHeight="1" x14ac:dyDescent="0.25">
      <c r="S878" s="125"/>
      <c r="T878" s="125"/>
      <c r="U878" s="125"/>
    </row>
    <row r="879" spans="19:21" ht="15.75" customHeight="1" x14ac:dyDescent="0.25">
      <c r="S879" s="125"/>
      <c r="T879" s="125"/>
      <c r="U879" s="125"/>
    </row>
    <row r="880" spans="19:21" ht="15.75" customHeight="1" x14ac:dyDescent="0.25">
      <c r="S880" s="125"/>
      <c r="T880" s="125"/>
      <c r="U880" s="125"/>
    </row>
    <row r="881" spans="19:21" ht="15.75" customHeight="1" x14ac:dyDescent="0.25">
      <c r="S881" s="125"/>
      <c r="T881" s="125"/>
      <c r="U881" s="125"/>
    </row>
    <row r="882" spans="19:21" ht="15.75" customHeight="1" x14ac:dyDescent="0.25">
      <c r="S882" s="125"/>
      <c r="T882" s="125"/>
      <c r="U882" s="125"/>
    </row>
    <row r="883" spans="19:21" ht="15.75" customHeight="1" x14ac:dyDescent="0.25">
      <c r="S883" s="125"/>
      <c r="T883" s="125"/>
      <c r="U883" s="125"/>
    </row>
    <row r="884" spans="19:21" ht="15.75" customHeight="1" x14ac:dyDescent="0.25">
      <c r="S884" s="125"/>
      <c r="T884" s="125"/>
      <c r="U884" s="125"/>
    </row>
    <row r="885" spans="19:21" ht="15.75" customHeight="1" x14ac:dyDescent="0.25">
      <c r="S885" s="125"/>
      <c r="T885" s="125"/>
      <c r="U885" s="125"/>
    </row>
    <row r="886" spans="19:21" ht="15.75" customHeight="1" x14ac:dyDescent="0.25">
      <c r="S886" s="125"/>
      <c r="T886" s="125"/>
      <c r="U886" s="125"/>
    </row>
    <row r="887" spans="19:21" ht="15.75" customHeight="1" x14ac:dyDescent="0.25">
      <c r="S887" s="125"/>
      <c r="T887" s="125"/>
      <c r="U887" s="125"/>
    </row>
    <row r="888" spans="19:21" ht="15.75" customHeight="1" x14ac:dyDescent="0.25">
      <c r="S888" s="125"/>
      <c r="T888" s="125"/>
      <c r="U888" s="125"/>
    </row>
    <row r="889" spans="19:21" ht="15.75" customHeight="1" x14ac:dyDescent="0.25">
      <c r="S889" s="125"/>
      <c r="T889" s="125"/>
      <c r="U889" s="125"/>
    </row>
    <row r="890" spans="19:21" ht="15.75" customHeight="1" x14ac:dyDescent="0.25">
      <c r="S890" s="125"/>
      <c r="T890" s="125"/>
      <c r="U890" s="125"/>
    </row>
    <row r="891" spans="19:21" ht="15.75" customHeight="1" x14ac:dyDescent="0.25">
      <c r="S891" s="125"/>
      <c r="T891" s="125"/>
      <c r="U891" s="125"/>
    </row>
    <row r="892" spans="19:21" ht="15.75" customHeight="1" x14ac:dyDescent="0.25">
      <c r="S892" s="125"/>
      <c r="T892" s="125"/>
      <c r="U892" s="125"/>
    </row>
    <row r="893" spans="19:21" ht="15.75" customHeight="1" x14ac:dyDescent="0.25">
      <c r="S893" s="125"/>
      <c r="T893" s="125"/>
      <c r="U893" s="125"/>
    </row>
    <row r="894" spans="19:21" ht="15.75" customHeight="1" x14ac:dyDescent="0.25">
      <c r="S894" s="125"/>
      <c r="T894" s="125"/>
      <c r="U894" s="125"/>
    </row>
    <row r="895" spans="19:21" ht="15.75" customHeight="1" x14ac:dyDescent="0.25">
      <c r="S895" s="125"/>
      <c r="T895" s="125"/>
      <c r="U895" s="125"/>
    </row>
    <row r="896" spans="19:21" ht="15.75" customHeight="1" x14ac:dyDescent="0.25">
      <c r="S896" s="125"/>
      <c r="T896" s="125"/>
      <c r="U896" s="125"/>
    </row>
    <row r="897" spans="19:21" ht="15.75" customHeight="1" x14ac:dyDescent="0.25">
      <c r="S897" s="125"/>
      <c r="T897" s="125"/>
      <c r="U897" s="125"/>
    </row>
    <row r="898" spans="19:21" ht="15.75" customHeight="1" x14ac:dyDescent="0.25">
      <c r="S898" s="125"/>
      <c r="T898" s="125"/>
      <c r="U898" s="125"/>
    </row>
    <row r="899" spans="19:21" ht="15.75" customHeight="1" x14ac:dyDescent="0.25">
      <c r="S899" s="125"/>
      <c r="T899" s="125"/>
      <c r="U899" s="125"/>
    </row>
    <row r="900" spans="19:21" ht="15.75" customHeight="1" x14ac:dyDescent="0.25">
      <c r="S900" s="125"/>
      <c r="T900" s="125"/>
      <c r="U900" s="125"/>
    </row>
    <row r="901" spans="19:21" ht="15.75" customHeight="1" x14ac:dyDescent="0.25">
      <c r="S901" s="125"/>
      <c r="T901" s="125"/>
      <c r="U901" s="125"/>
    </row>
    <row r="902" spans="19:21" ht="15.75" customHeight="1" x14ac:dyDescent="0.25">
      <c r="S902" s="125"/>
      <c r="T902" s="125"/>
      <c r="U902" s="125"/>
    </row>
    <row r="903" spans="19:21" ht="15.75" customHeight="1" x14ac:dyDescent="0.25">
      <c r="S903" s="125"/>
      <c r="T903" s="125"/>
      <c r="U903" s="125"/>
    </row>
    <row r="904" spans="19:21" ht="15.75" customHeight="1" x14ac:dyDescent="0.25">
      <c r="S904" s="125"/>
      <c r="T904" s="125"/>
      <c r="U904" s="125"/>
    </row>
    <row r="905" spans="19:21" ht="15.75" customHeight="1" x14ac:dyDescent="0.25">
      <c r="S905" s="125"/>
      <c r="T905" s="125"/>
      <c r="U905" s="125"/>
    </row>
    <row r="906" spans="19:21" ht="15.75" customHeight="1" x14ac:dyDescent="0.25">
      <c r="S906" s="125"/>
      <c r="T906" s="125"/>
      <c r="U906" s="125"/>
    </row>
    <row r="907" spans="19:21" ht="15.75" customHeight="1" x14ac:dyDescent="0.25">
      <c r="S907" s="125"/>
      <c r="T907" s="125"/>
      <c r="U907" s="125"/>
    </row>
    <row r="908" spans="19:21" ht="15.75" customHeight="1" x14ac:dyDescent="0.25">
      <c r="S908" s="125"/>
      <c r="T908" s="125"/>
      <c r="U908" s="125"/>
    </row>
    <row r="909" spans="19:21" ht="15.75" customHeight="1" x14ac:dyDescent="0.25">
      <c r="S909" s="125"/>
      <c r="T909" s="125"/>
      <c r="U909" s="125"/>
    </row>
    <row r="910" spans="19:21" ht="15.75" customHeight="1" x14ac:dyDescent="0.25">
      <c r="S910" s="125"/>
      <c r="T910" s="125"/>
      <c r="U910" s="125"/>
    </row>
    <row r="911" spans="19:21" ht="15.75" customHeight="1" x14ac:dyDescent="0.25">
      <c r="S911" s="125"/>
      <c r="T911" s="125"/>
      <c r="U911" s="125"/>
    </row>
    <row r="912" spans="19:21" ht="15.75" customHeight="1" x14ac:dyDescent="0.25">
      <c r="S912" s="125"/>
      <c r="T912" s="125"/>
      <c r="U912" s="125"/>
    </row>
    <row r="913" spans="19:21" ht="15.75" customHeight="1" x14ac:dyDescent="0.25">
      <c r="S913" s="125"/>
      <c r="T913" s="125"/>
      <c r="U913" s="125"/>
    </row>
    <row r="914" spans="19:21" ht="15.75" customHeight="1" x14ac:dyDescent="0.25">
      <c r="S914" s="125"/>
      <c r="T914" s="125"/>
      <c r="U914" s="125"/>
    </row>
    <row r="915" spans="19:21" ht="15.75" customHeight="1" x14ac:dyDescent="0.25">
      <c r="S915" s="125"/>
      <c r="T915" s="125"/>
      <c r="U915" s="125"/>
    </row>
    <row r="916" spans="19:21" ht="15.75" customHeight="1" x14ac:dyDescent="0.25">
      <c r="S916" s="125"/>
      <c r="T916" s="125"/>
      <c r="U916" s="125"/>
    </row>
    <row r="917" spans="19:21" ht="15.75" customHeight="1" x14ac:dyDescent="0.25">
      <c r="S917" s="125"/>
      <c r="T917" s="125"/>
      <c r="U917" s="125"/>
    </row>
    <row r="918" spans="19:21" ht="15.75" customHeight="1" x14ac:dyDescent="0.25">
      <c r="S918" s="125"/>
      <c r="T918" s="125"/>
      <c r="U918" s="125"/>
    </row>
    <row r="919" spans="19:21" ht="15.75" customHeight="1" x14ac:dyDescent="0.25">
      <c r="S919" s="125"/>
      <c r="T919" s="125"/>
      <c r="U919" s="125"/>
    </row>
    <row r="920" spans="19:21" ht="15.75" customHeight="1" x14ac:dyDescent="0.25">
      <c r="S920" s="125"/>
      <c r="T920" s="125"/>
      <c r="U920" s="125"/>
    </row>
    <row r="921" spans="19:21" ht="15.75" customHeight="1" x14ac:dyDescent="0.25">
      <c r="S921" s="125"/>
      <c r="T921" s="125"/>
      <c r="U921" s="125"/>
    </row>
    <row r="922" spans="19:21" ht="15.75" customHeight="1" x14ac:dyDescent="0.25">
      <c r="S922" s="125"/>
      <c r="T922" s="125"/>
      <c r="U922" s="125"/>
    </row>
    <row r="923" spans="19:21" ht="15.75" customHeight="1" x14ac:dyDescent="0.25">
      <c r="S923" s="125"/>
      <c r="T923" s="125"/>
      <c r="U923" s="125"/>
    </row>
    <row r="924" spans="19:21" ht="15.75" customHeight="1" x14ac:dyDescent="0.25">
      <c r="S924" s="125"/>
      <c r="T924" s="125"/>
      <c r="U924" s="125"/>
    </row>
    <row r="925" spans="19:21" ht="15.75" customHeight="1" x14ac:dyDescent="0.25">
      <c r="S925" s="125"/>
      <c r="T925" s="125"/>
      <c r="U925" s="125"/>
    </row>
    <row r="926" spans="19:21" ht="15.75" customHeight="1" x14ac:dyDescent="0.25">
      <c r="S926" s="125"/>
      <c r="T926" s="125"/>
      <c r="U926" s="125"/>
    </row>
    <row r="927" spans="19:21" ht="15.75" customHeight="1" x14ac:dyDescent="0.25">
      <c r="S927" s="125"/>
      <c r="T927" s="125"/>
      <c r="U927" s="125"/>
    </row>
    <row r="928" spans="19:21" ht="15.75" customHeight="1" x14ac:dyDescent="0.25">
      <c r="S928" s="125"/>
      <c r="T928" s="125"/>
      <c r="U928" s="125"/>
    </row>
    <row r="929" spans="19:21" ht="15.75" customHeight="1" x14ac:dyDescent="0.25">
      <c r="S929" s="125"/>
      <c r="T929" s="125"/>
      <c r="U929" s="125"/>
    </row>
    <row r="930" spans="19:21" ht="15.75" customHeight="1" x14ac:dyDescent="0.25">
      <c r="S930" s="125"/>
      <c r="T930" s="125"/>
      <c r="U930" s="125"/>
    </row>
    <row r="931" spans="19:21" ht="15.75" customHeight="1" x14ac:dyDescent="0.25">
      <c r="S931" s="125"/>
      <c r="T931" s="125"/>
      <c r="U931" s="125"/>
    </row>
    <row r="932" spans="19:21" ht="15.75" customHeight="1" x14ac:dyDescent="0.25">
      <c r="S932" s="125"/>
      <c r="T932" s="125"/>
      <c r="U932" s="125"/>
    </row>
    <row r="933" spans="19:21" ht="15.75" customHeight="1" x14ac:dyDescent="0.25">
      <c r="S933" s="125"/>
      <c r="T933" s="125"/>
      <c r="U933" s="125"/>
    </row>
    <row r="934" spans="19:21" ht="15.75" customHeight="1" x14ac:dyDescent="0.25">
      <c r="S934" s="125"/>
      <c r="T934" s="125"/>
      <c r="U934" s="125"/>
    </row>
    <row r="935" spans="19:21" ht="15.75" customHeight="1" x14ac:dyDescent="0.25">
      <c r="S935" s="125"/>
      <c r="T935" s="125"/>
      <c r="U935" s="125"/>
    </row>
    <row r="936" spans="19:21" ht="15.75" customHeight="1" x14ac:dyDescent="0.25">
      <c r="S936" s="125"/>
      <c r="T936" s="125"/>
      <c r="U936" s="125"/>
    </row>
    <row r="937" spans="19:21" ht="15.75" customHeight="1" x14ac:dyDescent="0.25">
      <c r="S937" s="125"/>
      <c r="T937" s="125"/>
      <c r="U937" s="125"/>
    </row>
    <row r="938" spans="19:21" ht="15.75" customHeight="1" x14ac:dyDescent="0.25">
      <c r="S938" s="125"/>
      <c r="T938" s="125"/>
      <c r="U938" s="125"/>
    </row>
    <row r="939" spans="19:21" ht="15.75" customHeight="1" x14ac:dyDescent="0.25">
      <c r="S939" s="125"/>
      <c r="T939" s="125"/>
      <c r="U939" s="125"/>
    </row>
    <row r="940" spans="19:21" ht="15.75" customHeight="1" x14ac:dyDescent="0.25">
      <c r="S940" s="125"/>
      <c r="T940" s="125"/>
      <c r="U940" s="125"/>
    </row>
    <row r="941" spans="19:21" ht="15.75" customHeight="1" x14ac:dyDescent="0.25">
      <c r="S941" s="125"/>
      <c r="T941" s="125"/>
      <c r="U941" s="125"/>
    </row>
    <row r="942" spans="19:21" ht="15.75" customHeight="1" x14ac:dyDescent="0.25">
      <c r="S942" s="125"/>
      <c r="T942" s="125"/>
      <c r="U942" s="125"/>
    </row>
    <row r="943" spans="19:21" ht="15.75" customHeight="1" x14ac:dyDescent="0.25">
      <c r="S943" s="125"/>
      <c r="T943" s="125"/>
      <c r="U943" s="125"/>
    </row>
    <row r="944" spans="19:21" ht="15.75" customHeight="1" x14ac:dyDescent="0.25">
      <c r="S944" s="125"/>
      <c r="T944" s="125"/>
      <c r="U944" s="125"/>
    </row>
    <row r="945" spans="19:21" ht="15.75" customHeight="1" x14ac:dyDescent="0.25">
      <c r="S945" s="125"/>
      <c r="T945" s="125"/>
      <c r="U945" s="125"/>
    </row>
    <row r="946" spans="19:21" ht="15.75" customHeight="1" x14ac:dyDescent="0.25">
      <c r="S946" s="125"/>
      <c r="T946" s="125"/>
      <c r="U946" s="125"/>
    </row>
    <row r="947" spans="19:21" ht="15.75" customHeight="1" x14ac:dyDescent="0.25">
      <c r="S947" s="125"/>
      <c r="T947" s="125"/>
      <c r="U947" s="125"/>
    </row>
    <row r="948" spans="19:21" ht="15.75" customHeight="1" x14ac:dyDescent="0.25">
      <c r="S948" s="125"/>
      <c r="T948" s="125"/>
      <c r="U948" s="125"/>
    </row>
    <row r="949" spans="19:21" ht="15.75" customHeight="1" x14ac:dyDescent="0.25">
      <c r="S949" s="125"/>
      <c r="T949" s="125"/>
      <c r="U949" s="125"/>
    </row>
    <row r="950" spans="19:21" ht="15.75" customHeight="1" x14ac:dyDescent="0.25">
      <c r="S950" s="125"/>
      <c r="T950" s="125"/>
      <c r="U950" s="125"/>
    </row>
    <row r="951" spans="19:21" ht="15.75" customHeight="1" x14ac:dyDescent="0.25">
      <c r="S951" s="125"/>
      <c r="T951" s="125"/>
      <c r="U951" s="125"/>
    </row>
    <row r="952" spans="19:21" ht="15.75" customHeight="1" x14ac:dyDescent="0.25">
      <c r="S952" s="125"/>
      <c r="T952" s="125"/>
      <c r="U952" s="125"/>
    </row>
    <row r="953" spans="19:21" ht="15.75" customHeight="1" x14ac:dyDescent="0.25">
      <c r="S953" s="125"/>
      <c r="T953" s="125"/>
      <c r="U953" s="125"/>
    </row>
    <row r="954" spans="19:21" ht="15.75" customHeight="1" x14ac:dyDescent="0.25">
      <c r="S954" s="125"/>
      <c r="T954" s="125"/>
      <c r="U954" s="125"/>
    </row>
    <row r="955" spans="19:21" ht="15.75" customHeight="1" x14ac:dyDescent="0.25">
      <c r="S955" s="125"/>
      <c r="T955" s="125"/>
      <c r="U955" s="125"/>
    </row>
    <row r="956" spans="19:21" ht="15.75" customHeight="1" x14ac:dyDescent="0.25">
      <c r="S956" s="125"/>
      <c r="T956" s="125"/>
      <c r="U956" s="125"/>
    </row>
    <row r="957" spans="19:21" ht="15.75" customHeight="1" x14ac:dyDescent="0.25">
      <c r="S957" s="125"/>
      <c r="T957" s="125"/>
      <c r="U957" s="125"/>
    </row>
    <row r="958" spans="19:21" ht="15.75" customHeight="1" x14ac:dyDescent="0.25">
      <c r="S958" s="125"/>
      <c r="T958" s="125"/>
      <c r="U958" s="125"/>
    </row>
    <row r="959" spans="19:21" ht="15.75" customHeight="1" x14ac:dyDescent="0.25">
      <c r="S959" s="125"/>
      <c r="T959" s="125"/>
      <c r="U959" s="125"/>
    </row>
    <row r="960" spans="19:21" ht="15.75" customHeight="1" x14ac:dyDescent="0.25">
      <c r="S960" s="125"/>
      <c r="T960" s="125"/>
      <c r="U960" s="125"/>
    </row>
    <row r="961" spans="19:21" ht="15.75" customHeight="1" x14ac:dyDescent="0.25">
      <c r="S961" s="125"/>
      <c r="T961" s="125"/>
      <c r="U961" s="125"/>
    </row>
    <row r="962" spans="19:21" ht="15.75" customHeight="1" x14ac:dyDescent="0.25">
      <c r="S962" s="125"/>
      <c r="T962" s="125"/>
      <c r="U962" s="125"/>
    </row>
    <row r="963" spans="19:21" ht="15.75" customHeight="1" x14ac:dyDescent="0.25">
      <c r="S963" s="125"/>
      <c r="T963" s="125"/>
      <c r="U963" s="125"/>
    </row>
    <row r="964" spans="19:21" ht="15.75" customHeight="1" x14ac:dyDescent="0.25">
      <c r="S964" s="125"/>
      <c r="T964" s="125"/>
      <c r="U964" s="125"/>
    </row>
    <row r="965" spans="19:21" ht="15.75" customHeight="1" x14ac:dyDescent="0.25">
      <c r="S965" s="125"/>
      <c r="T965" s="125"/>
      <c r="U965" s="125"/>
    </row>
    <row r="966" spans="19:21" ht="15.75" customHeight="1" x14ac:dyDescent="0.25">
      <c r="S966" s="125"/>
      <c r="T966" s="125"/>
      <c r="U966" s="125"/>
    </row>
    <row r="967" spans="19:21" ht="15.75" customHeight="1" x14ac:dyDescent="0.25">
      <c r="S967" s="125"/>
      <c r="T967" s="125"/>
      <c r="U967" s="125"/>
    </row>
    <row r="968" spans="19:21" ht="15.75" customHeight="1" x14ac:dyDescent="0.25">
      <c r="S968" s="125"/>
      <c r="T968" s="125"/>
      <c r="U968" s="125"/>
    </row>
    <row r="969" spans="19:21" ht="15.75" customHeight="1" x14ac:dyDescent="0.25">
      <c r="S969" s="125"/>
      <c r="T969" s="125"/>
      <c r="U969" s="125"/>
    </row>
    <row r="970" spans="19:21" ht="15.75" customHeight="1" x14ac:dyDescent="0.25">
      <c r="S970" s="125"/>
      <c r="T970" s="125"/>
      <c r="U970" s="125"/>
    </row>
    <row r="971" spans="19:21" ht="15.75" customHeight="1" x14ac:dyDescent="0.25">
      <c r="S971" s="125"/>
      <c r="T971" s="125"/>
      <c r="U971" s="125"/>
    </row>
    <row r="972" spans="19:21" ht="15.75" customHeight="1" x14ac:dyDescent="0.25">
      <c r="S972" s="125"/>
      <c r="T972" s="125"/>
      <c r="U972" s="125"/>
    </row>
    <row r="973" spans="19:21" ht="15.75" customHeight="1" x14ac:dyDescent="0.25">
      <c r="S973" s="125"/>
      <c r="T973" s="125"/>
      <c r="U973" s="125"/>
    </row>
    <row r="974" spans="19:21" ht="15.75" customHeight="1" x14ac:dyDescent="0.25">
      <c r="S974" s="125"/>
      <c r="T974" s="125"/>
      <c r="U974" s="125"/>
    </row>
    <row r="975" spans="19:21" ht="15.75" customHeight="1" x14ac:dyDescent="0.25">
      <c r="S975" s="125"/>
      <c r="T975" s="125"/>
      <c r="U975" s="125"/>
    </row>
    <row r="976" spans="19:21" ht="15.75" customHeight="1" x14ac:dyDescent="0.25">
      <c r="S976" s="125"/>
      <c r="T976" s="125"/>
      <c r="U976" s="125"/>
    </row>
    <row r="977" spans="19:21" ht="15.75" customHeight="1" x14ac:dyDescent="0.25">
      <c r="S977" s="125"/>
      <c r="T977" s="125"/>
      <c r="U977" s="125"/>
    </row>
    <row r="978" spans="19:21" ht="15.75" customHeight="1" x14ac:dyDescent="0.25">
      <c r="S978" s="125"/>
      <c r="T978" s="125"/>
      <c r="U978" s="125"/>
    </row>
    <row r="979" spans="19:21" ht="15.75" customHeight="1" x14ac:dyDescent="0.25">
      <c r="S979" s="125"/>
      <c r="T979" s="125"/>
      <c r="U979" s="125"/>
    </row>
    <row r="980" spans="19:21" ht="15.75" customHeight="1" x14ac:dyDescent="0.25">
      <c r="S980" s="125"/>
      <c r="T980" s="125"/>
      <c r="U980" s="125"/>
    </row>
    <row r="981" spans="19:21" ht="15.75" customHeight="1" x14ac:dyDescent="0.25">
      <c r="S981" s="125"/>
      <c r="T981" s="125"/>
      <c r="U981" s="125"/>
    </row>
    <row r="982" spans="19:21" ht="15.75" customHeight="1" x14ac:dyDescent="0.25">
      <c r="S982" s="125"/>
      <c r="T982" s="125"/>
      <c r="U982" s="125"/>
    </row>
    <row r="983" spans="19:21" ht="15.75" customHeight="1" x14ac:dyDescent="0.25">
      <c r="S983" s="125"/>
      <c r="T983" s="125"/>
      <c r="U983" s="125"/>
    </row>
    <row r="984" spans="19:21" ht="15.75" customHeight="1" x14ac:dyDescent="0.25">
      <c r="S984" s="125"/>
      <c r="T984" s="125"/>
      <c r="U984" s="125"/>
    </row>
    <row r="985" spans="19:21" ht="15.75" customHeight="1" x14ac:dyDescent="0.25">
      <c r="S985" s="125"/>
      <c r="T985" s="125"/>
      <c r="U985" s="125"/>
    </row>
    <row r="986" spans="19:21" ht="15.75" customHeight="1" x14ac:dyDescent="0.25">
      <c r="S986" s="125"/>
      <c r="T986" s="125"/>
      <c r="U986" s="125"/>
    </row>
    <row r="987" spans="19:21" ht="15.75" customHeight="1" x14ac:dyDescent="0.25">
      <c r="S987" s="125"/>
      <c r="T987" s="125"/>
      <c r="U987" s="125"/>
    </row>
    <row r="988" spans="19:21" ht="15.75" customHeight="1" x14ac:dyDescent="0.25">
      <c r="S988" s="125"/>
      <c r="T988" s="125"/>
      <c r="U988" s="125"/>
    </row>
    <row r="989" spans="19:21" ht="15.75" customHeight="1" x14ac:dyDescent="0.25">
      <c r="S989" s="125"/>
      <c r="T989" s="125"/>
      <c r="U989" s="125"/>
    </row>
    <row r="990" spans="19:21" ht="15.75" customHeight="1" x14ac:dyDescent="0.25">
      <c r="S990" s="125"/>
      <c r="T990" s="125"/>
      <c r="U990" s="125"/>
    </row>
    <row r="991" spans="19:21" ht="15.75" customHeight="1" x14ac:dyDescent="0.25">
      <c r="S991" s="125"/>
      <c r="T991" s="125"/>
      <c r="U991" s="125"/>
    </row>
    <row r="992" spans="19:21" ht="15.75" customHeight="1" x14ac:dyDescent="0.25">
      <c r="S992" s="125"/>
      <c r="T992" s="125"/>
      <c r="U992" s="125"/>
    </row>
    <row r="993" spans="19:21" ht="15.75" customHeight="1" x14ac:dyDescent="0.25">
      <c r="S993" s="125"/>
      <c r="T993" s="125"/>
      <c r="U993" s="125"/>
    </row>
    <row r="994" spans="19:21" ht="15.75" customHeight="1" x14ac:dyDescent="0.25">
      <c r="S994" s="125"/>
      <c r="T994" s="125"/>
      <c r="U994" s="125"/>
    </row>
    <row r="995" spans="19:21" ht="15.75" customHeight="1" x14ac:dyDescent="0.25">
      <c r="S995" s="125"/>
      <c r="T995" s="125"/>
      <c r="U995" s="125"/>
    </row>
    <row r="996" spans="19:21" ht="15.75" customHeight="1" x14ac:dyDescent="0.25">
      <c r="S996" s="125"/>
      <c r="T996" s="125"/>
      <c r="U996" s="125"/>
    </row>
    <row r="997" spans="19:21" ht="15.75" customHeight="1" x14ac:dyDescent="0.25">
      <c r="S997" s="125"/>
      <c r="T997" s="125"/>
      <c r="U997" s="125"/>
    </row>
    <row r="998" spans="19:21" ht="15.75" customHeight="1" x14ac:dyDescent="0.25">
      <c r="S998" s="125"/>
      <c r="T998" s="125"/>
      <c r="U998" s="125"/>
    </row>
    <row r="999" spans="19:21" ht="15.75" customHeight="1" x14ac:dyDescent="0.25">
      <c r="S999" s="125"/>
      <c r="T999" s="125"/>
      <c r="U999" s="125"/>
    </row>
    <row r="1000" spans="19:21" ht="15.75" customHeight="1" x14ac:dyDescent="0.25">
      <c r="S1000" s="125"/>
      <c r="T1000" s="125"/>
      <c r="U1000" s="125"/>
    </row>
  </sheetData>
  <mergeCells count="2">
    <mergeCell ref="AA1:AC1"/>
    <mergeCell ref="AD1:AD2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Detalizēti finanšu avoti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Mūrniece</dc:creator>
  <cp:lastModifiedBy>Lāsma Krastiņa-Sidorenko</cp:lastModifiedBy>
  <dcterms:created xsi:type="dcterms:W3CDTF">2024-06-13T13:48:17Z</dcterms:created>
  <dcterms:modified xsi:type="dcterms:W3CDTF">2024-07-08T08:17:04Z</dcterms:modified>
</cp:coreProperties>
</file>