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vkanceleja-my.sharepoint.com/personal/kristine_stone_mk_gov_lv/Documents/Desktop/DARBI_2026/"/>
    </mc:Choice>
  </mc:AlternateContent>
  <xr:revisionPtr revIDLastSave="0" documentId="8_{5E630A31-61A8-4061-97A1-7F79D248CD44}" xr6:coauthVersionLast="47" xr6:coauthVersionMax="47" xr10:uidLastSave="{00000000-0000-0000-0000-000000000000}"/>
  <bookViews>
    <workbookView xWindow="-132" yWindow="-132" windowWidth="30984" windowHeight="16824" activeTab="6" xr2:uid="{593BAF00-8A12-4222-8FE2-58EBA8C7FA28}"/>
  </bookViews>
  <sheets>
    <sheet name="1.pielikums" sheetId="1" r:id="rId1"/>
    <sheet name="2.pielikums " sheetId="2" r:id="rId2"/>
    <sheet name="3.pielikums" sheetId="7" r:id="rId3"/>
    <sheet name="4.pielikums" sheetId="3" r:id="rId4"/>
    <sheet name="5.pielikums " sheetId="4" r:id="rId5"/>
    <sheet name="6.pielikums" sheetId="5" r:id="rId6"/>
    <sheet name="7.pielikums" sheetId="6" r:id="rId7"/>
  </sheets>
  <definedNames>
    <definedName name="_xlnm._FilterDatabase" localSheetId="6" hidden="1">'7.pielikums'!$A$5:$U$173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77" i="7" l="1"/>
  <c r="Z185" i="7" s="1"/>
  <c r="Y177" i="7"/>
  <c r="Y185" i="7" s="1"/>
  <c r="X177" i="7"/>
  <c r="X185" i="7" s="1"/>
  <c r="W177" i="7"/>
  <c r="W185" i="7" s="1"/>
  <c r="V177" i="7"/>
  <c r="V185" i="7" s="1"/>
  <c r="U177" i="7"/>
  <c r="U185" i="7" s="1"/>
  <c r="T177" i="7"/>
  <c r="T185" i="7" s="1"/>
  <c r="S177" i="7"/>
  <c r="R177" i="7"/>
  <c r="R185" i="7" s="1"/>
  <c r="Q177" i="7"/>
  <c r="Q185" i="7" s="1"/>
  <c r="P177" i="7"/>
  <c r="P185" i="7" s="1"/>
  <c r="O177" i="7"/>
  <c r="O185" i="7" s="1"/>
  <c r="N177" i="7"/>
  <c r="N185" i="7" s="1"/>
  <c r="M177" i="7"/>
  <c r="M185" i="7" s="1"/>
  <c r="L177" i="7"/>
  <c r="L185" i="7" s="1"/>
  <c r="K177" i="7"/>
  <c r="J177" i="7"/>
  <c r="J185" i="7" s="1"/>
  <c r="I177" i="7"/>
  <c r="I185" i="7" s="1"/>
  <c r="H177" i="7"/>
  <c r="H185" i="7" s="1"/>
  <c r="G177" i="7"/>
  <c r="G185" i="7" s="1"/>
  <c r="F177" i="7"/>
  <c r="F185" i="7" s="1"/>
  <c r="E177" i="7"/>
  <c r="E185" i="7" s="1"/>
  <c r="D177" i="7"/>
  <c r="D185" i="7" s="1"/>
  <c r="C177" i="7"/>
  <c r="Z166" i="7"/>
  <c r="Y166" i="7"/>
  <c r="X166" i="7"/>
  <c r="W166" i="7"/>
  <c r="V166" i="7"/>
  <c r="U166" i="7"/>
  <c r="T166" i="7"/>
  <c r="S166" i="7"/>
  <c r="R166" i="7"/>
  <c r="Q166" i="7"/>
  <c r="P166" i="7"/>
  <c r="O166" i="7"/>
  <c r="N166" i="7"/>
  <c r="M166" i="7"/>
  <c r="L166" i="7"/>
  <c r="K166" i="7"/>
  <c r="K185" i="7" s="1"/>
  <c r="J166" i="7"/>
  <c r="I166" i="7"/>
  <c r="H166" i="7"/>
  <c r="G166" i="7"/>
  <c r="F166" i="7"/>
  <c r="E166" i="7"/>
  <c r="D166" i="7"/>
  <c r="C166" i="7"/>
  <c r="C185" i="7" s="1"/>
  <c r="Z160" i="7"/>
  <c r="Y160" i="7"/>
  <c r="X160" i="7"/>
  <c r="W160" i="7"/>
  <c r="V160" i="7"/>
  <c r="U160" i="7"/>
  <c r="T160" i="7"/>
  <c r="S160" i="7"/>
  <c r="S185" i="7" s="1"/>
  <c r="R160" i="7"/>
  <c r="Q160" i="7"/>
  <c r="P160" i="7"/>
  <c r="O160" i="7"/>
  <c r="N160" i="7"/>
  <c r="M160" i="7"/>
  <c r="L160" i="7"/>
  <c r="K160" i="7"/>
  <c r="J160" i="7"/>
  <c r="I160" i="7"/>
  <c r="H160" i="7"/>
  <c r="G160" i="7"/>
  <c r="F160" i="7"/>
  <c r="E160" i="7"/>
  <c r="D160" i="7"/>
  <c r="C160" i="7"/>
  <c r="Z146" i="7"/>
  <c r="Y146" i="7"/>
  <c r="X146" i="7"/>
  <c r="W146" i="7"/>
  <c r="V146" i="7"/>
  <c r="U146" i="7"/>
  <c r="T146" i="7"/>
  <c r="S146" i="7"/>
  <c r="R146" i="7"/>
  <c r="Q146" i="7"/>
  <c r="P146" i="7"/>
  <c r="O146" i="7"/>
  <c r="N146" i="7"/>
  <c r="M146" i="7"/>
  <c r="L146" i="7"/>
  <c r="K146" i="7"/>
  <c r="J146" i="7"/>
  <c r="I146" i="7"/>
  <c r="H146" i="7"/>
  <c r="G146" i="7"/>
  <c r="F146" i="7"/>
  <c r="E146" i="7"/>
  <c r="D146" i="7"/>
  <c r="C146" i="7"/>
  <c r="Z140" i="7"/>
  <c r="Y140" i="7"/>
  <c r="X140" i="7"/>
  <c r="W140" i="7"/>
  <c r="V140" i="7"/>
  <c r="U140" i="7"/>
  <c r="T140" i="7"/>
  <c r="S140" i="7"/>
  <c r="R140" i="7"/>
  <c r="Q140" i="7"/>
  <c r="P140" i="7"/>
  <c r="O140" i="7"/>
  <c r="N140" i="7"/>
  <c r="M140" i="7"/>
  <c r="L140" i="7"/>
  <c r="K140" i="7"/>
  <c r="J140" i="7"/>
  <c r="I140" i="7"/>
  <c r="H140" i="7"/>
  <c r="G140" i="7"/>
  <c r="F140" i="7"/>
  <c r="E140" i="7"/>
  <c r="D140" i="7"/>
  <c r="C140" i="7"/>
  <c r="Z128" i="7"/>
  <c r="Y128" i="7"/>
  <c r="X128" i="7"/>
  <c r="W128" i="7"/>
  <c r="V128" i="7"/>
  <c r="U128" i="7"/>
  <c r="T128" i="7"/>
  <c r="S128" i="7"/>
  <c r="R128" i="7"/>
  <c r="Q128" i="7"/>
  <c r="P128" i="7"/>
  <c r="O128" i="7"/>
  <c r="N128" i="7"/>
  <c r="M128" i="7"/>
  <c r="L128" i="7"/>
  <c r="K128" i="7"/>
  <c r="J128" i="7"/>
  <c r="I128" i="7"/>
  <c r="H128" i="7"/>
  <c r="G128" i="7"/>
  <c r="F128" i="7"/>
  <c r="E128" i="7"/>
  <c r="D128" i="7"/>
  <c r="C128" i="7"/>
  <c r="Z125" i="7"/>
  <c r="Y125" i="7"/>
  <c r="X125" i="7"/>
  <c r="W125" i="7"/>
  <c r="V125" i="7"/>
  <c r="U125" i="7"/>
  <c r="T125" i="7"/>
  <c r="S125" i="7"/>
  <c r="R125" i="7"/>
  <c r="Q125" i="7"/>
  <c r="P125" i="7"/>
  <c r="O125" i="7"/>
  <c r="N125" i="7"/>
  <c r="M125" i="7"/>
  <c r="L125" i="7"/>
  <c r="K125" i="7"/>
  <c r="J125" i="7"/>
  <c r="I125" i="7"/>
  <c r="H125" i="7"/>
  <c r="G125" i="7"/>
  <c r="F125" i="7"/>
  <c r="E125" i="7"/>
  <c r="D125" i="7"/>
  <c r="C125" i="7"/>
  <c r="Z113" i="7"/>
  <c r="Y113" i="7"/>
  <c r="X113" i="7"/>
  <c r="W113" i="7"/>
  <c r="V113" i="7"/>
  <c r="U113" i="7"/>
  <c r="T113" i="7"/>
  <c r="S113" i="7"/>
  <c r="R113" i="7"/>
  <c r="Q113" i="7"/>
  <c r="P113" i="7"/>
  <c r="O113" i="7"/>
  <c r="N113" i="7"/>
  <c r="M113" i="7"/>
  <c r="L113" i="7"/>
  <c r="K113" i="7"/>
  <c r="J113" i="7"/>
  <c r="I113" i="7"/>
  <c r="H113" i="7"/>
  <c r="G113" i="7"/>
  <c r="F113" i="7"/>
  <c r="E113" i="7"/>
  <c r="D113" i="7"/>
  <c r="C113" i="7"/>
  <c r="Z86" i="7"/>
  <c r="Y86" i="7"/>
  <c r="X86" i="7"/>
  <c r="W86" i="7"/>
  <c r="V86" i="7"/>
  <c r="U86" i="7"/>
  <c r="T86" i="7"/>
  <c r="S86" i="7"/>
  <c r="R86" i="7"/>
  <c r="Q86" i="7"/>
  <c r="P86" i="7"/>
  <c r="O86" i="7"/>
  <c r="N86" i="7"/>
  <c r="M86" i="7"/>
  <c r="L86" i="7"/>
  <c r="K86" i="7"/>
  <c r="J86" i="7"/>
  <c r="I86" i="7"/>
  <c r="H86" i="7"/>
  <c r="G86" i="7"/>
  <c r="F86" i="7"/>
  <c r="E86" i="7"/>
  <c r="D86" i="7"/>
  <c r="C86" i="7"/>
  <c r="Z82" i="7"/>
  <c r="Y82" i="7"/>
  <c r="X82" i="7"/>
  <c r="W82" i="7"/>
  <c r="V82" i="7"/>
  <c r="U82" i="7"/>
  <c r="T82" i="7"/>
  <c r="S82" i="7"/>
  <c r="R82" i="7"/>
  <c r="Q82" i="7"/>
  <c r="P82" i="7"/>
  <c r="O82" i="7"/>
  <c r="N82" i="7"/>
  <c r="M82" i="7"/>
  <c r="L82" i="7"/>
  <c r="K82" i="7"/>
  <c r="J82" i="7"/>
  <c r="I82" i="7"/>
  <c r="H82" i="7"/>
  <c r="G82" i="7"/>
  <c r="F82" i="7"/>
  <c r="E82" i="7"/>
  <c r="D82" i="7"/>
  <c r="C82" i="7"/>
  <c r="Z49" i="7"/>
  <c r="Y49" i="7"/>
  <c r="X49" i="7"/>
  <c r="W49" i="7"/>
  <c r="V49" i="7"/>
  <c r="U49" i="7"/>
  <c r="T49" i="7"/>
  <c r="S49" i="7"/>
  <c r="R49" i="7"/>
  <c r="Q49" i="7"/>
  <c r="P49" i="7"/>
  <c r="O49" i="7"/>
  <c r="N49" i="7"/>
  <c r="M49" i="7"/>
  <c r="L49" i="7"/>
  <c r="K49" i="7"/>
  <c r="J49" i="7"/>
  <c r="I49" i="7"/>
  <c r="H49" i="7"/>
  <c r="G49" i="7"/>
  <c r="F49" i="7"/>
  <c r="E49" i="7"/>
  <c r="D49" i="7"/>
  <c r="C49" i="7"/>
  <c r="Z34" i="7"/>
  <c r="Y34" i="7"/>
  <c r="X34" i="7"/>
  <c r="W34" i="7"/>
  <c r="V34" i="7"/>
  <c r="U34" i="7"/>
  <c r="T34" i="7"/>
  <c r="S34" i="7"/>
  <c r="R34" i="7"/>
  <c r="Q34" i="7"/>
  <c r="P34" i="7"/>
  <c r="O34" i="7"/>
  <c r="N34" i="7"/>
  <c r="M34" i="7"/>
  <c r="L34" i="7"/>
  <c r="K34" i="7"/>
  <c r="J34" i="7"/>
  <c r="I34" i="7"/>
  <c r="H34" i="7"/>
  <c r="G34" i="7"/>
  <c r="F34" i="7"/>
  <c r="E34" i="7"/>
  <c r="D34" i="7"/>
  <c r="C34" i="7"/>
  <c r="Z26" i="7"/>
  <c r="Y26" i="7"/>
  <c r="X26" i="7"/>
  <c r="W26" i="7"/>
  <c r="V26" i="7"/>
  <c r="U26" i="7"/>
  <c r="T26" i="7"/>
  <c r="S26" i="7"/>
  <c r="R26" i="7"/>
  <c r="Q26" i="7"/>
  <c r="P26" i="7"/>
  <c r="O26" i="7"/>
  <c r="N26" i="7"/>
  <c r="M26" i="7"/>
  <c r="L26" i="7"/>
  <c r="K26" i="7"/>
  <c r="J26" i="7"/>
  <c r="I26" i="7"/>
  <c r="H26" i="7"/>
  <c r="G26" i="7"/>
  <c r="F26" i="7"/>
  <c r="E26" i="7"/>
  <c r="D26" i="7"/>
  <c r="C26" i="7"/>
  <c r="Z18" i="7"/>
  <c r="Y18" i="7"/>
  <c r="X18" i="7"/>
  <c r="W18" i="7"/>
  <c r="V18" i="7"/>
  <c r="U18" i="7"/>
  <c r="T18" i="7"/>
  <c r="S18" i="7"/>
  <c r="R18" i="7"/>
  <c r="Q18" i="7"/>
  <c r="P18" i="7"/>
  <c r="O18" i="7"/>
  <c r="N18" i="7"/>
  <c r="M18" i="7"/>
  <c r="L18" i="7"/>
  <c r="K18" i="7"/>
  <c r="J18" i="7"/>
  <c r="I18" i="7"/>
  <c r="H18" i="7"/>
  <c r="G18" i="7"/>
  <c r="F18" i="7"/>
  <c r="E18" i="7"/>
  <c r="D18" i="7"/>
  <c r="C18" i="7"/>
  <c r="Z13" i="7"/>
  <c r="Y13" i="7"/>
  <c r="X13" i="7"/>
  <c r="W13" i="7"/>
  <c r="V13" i="7"/>
  <c r="U13" i="7"/>
  <c r="T13" i="7"/>
  <c r="S13" i="7"/>
  <c r="R13" i="7"/>
  <c r="Q13" i="7"/>
  <c r="P13" i="7"/>
  <c r="O13" i="7"/>
  <c r="N13" i="7"/>
  <c r="M13" i="7"/>
  <c r="L13" i="7"/>
  <c r="K13" i="7"/>
  <c r="J13" i="7"/>
  <c r="I13" i="7"/>
  <c r="H13" i="7"/>
  <c r="G13" i="7"/>
  <c r="F13" i="7"/>
  <c r="E13" i="7"/>
  <c r="D13" i="7"/>
  <c r="C13" i="7"/>
  <c r="Z5" i="7"/>
  <c r="Y5" i="7"/>
  <c r="X5" i="7"/>
  <c r="W5" i="7"/>
  <c r="V5" i="7"/>
  <c r="U5" i="7"/>
  <c r="T5" i="7"/>
  <c r="S5" i="7"/>
  <c r="R5" i="7"/>
  <c r="Q5" i="7"/>
  <c r="P5" i="7"/>
  <c r="O5" i="7"/>
  <c r="N5" i="7"/>
  <c r="M5" i="7"/>
  <c r="L5" i="7"/>
  <c r="K5" i="7"/>
  <c r="J5" i="7"/>
  <c r="I5" i="7"/>
  <c r="H5" i="7"/>
  <c r="G5" i="7"/>
  <c r="F5" i="7"/>
  <c r="E5" i="7"/>
  <c r="D5" i="7"/>
  <c r="C5" i="7"/>
  <c r="U173" i="6" l="1"/>
  <c r="T165" i="6"/>
  <c r="T173" i="6" s="1"/>
  <c r="S165" i="6"/>
  <c r="S173" i="6" s="1"/>
  <c r="R165" i="6"/>
  <c r="R173" i="6" s="1"/>
  <c r="Q165" i="6"/>
  <c r="Q173" i="6" s="1"/>
  <c r="P165" i="6"/>
  <c r="P173" i="6" s="1"/>
  <c r="O165" i="6"/>
  <c r="O173" i="6" s="1"/>
  <c r="N165" i="6"/>
  <c r="M165" i="6"/>
  <c r="L165" i="6"/>
  <c r="L173" i="6" s="1"/>
  <c r="K165" i="6"/>
  <c r="K173" i="6" s="1"/>
  <c r="J165" i="6"/>
  <c r="J173" i="6" s="1"/>
  <c r="I165" i="6"/>
  <c r="I173" i="6" s="1"/>
  <c r="H165" i="6"/>
  <c r="H173" i="6" s="1"/>
  <c r="G165" i="6"/>
  <c r="G173" i="6" s="1"/>
  <c r="F165" i="6"/>
  <c r="E165" i="6"/>
  <c r="D165" i="6"/>
  <c r="D173" i="6" s="1"/>
  <c r="C165" i="6"/>
  <c r="C173" i="6" s="1"/>
  <c r="T154" i="6"/>
  <c r="S154" i="6"/>
  <c r="R154" i="6"/>
  <c r="Q154" i="6"/>
  <c r="P154" i="6"/>
  <c r="O154" i="6"/>
  <c r="N154" i="6"/>
  <c r="M154" i="6"/>
  <c r="M173" i="6" s="1"/>
  <c r="L154" i="6"/>
  <c r="K154" i="6"/>
  <c r="J154" i="6"/>
  <c r="I154" i="6"/>
  <c r="H154" i="6"/>
  <c r="G154" i="6"/>
  <c r="F154" i="6"/>
  <c r="E154" i="6"/>
  <c r="E173" i="6" s="1"/>
  <c r="D154" i="6"/>
  <c r="C154" i="6"/>
  <c r="T148" i="6"/>
  <c r="S148" i="6"/>
  <c r="R148" i="6"/>
  <c r="Q148" i="6"/>
  <c r="P148" i="6"/>
  <c r="O148" i="6"/>
  <c r="N148" i="6"/>
  <c r="N173" i="6" s="1"/>
  <c r="M148" i="6"/>
  <c r="L148" i="6"/>
  <c r="K148" i="6"/>
  <c r="J148" i="6"/>
  <c r="I148" i="6"/>
  <c r="H148" i="6"/>
  <c r="G148" i="6"/>
  <c r="F148" i="6"/>
  <c r="F173" i="6" s="1"/>
  <c r="E148" i="6"/>
  <c r="D148" i="6"/>
  <c r="C148" i="6"/>
  <c r="T134" i="6"/>
  <c r="S134" i="6"/>
  <c r="R134" i="6"/>
  <c r="Q134" i="6"/>
  <c r="P134" i="6"/>
  <c r="O134" i="6"/>
  <c r="N134" i="6"/>
  <c r="M134" i="6"/>
  <c r="L134" i="6"/>
  <c r="K134" i="6"/>
  <c r="J134" i="6"/>
  <c r="I134" i="6"/>
  <c r="H134" i="6"/>
  <c r="G134" i="6"/>
  <c r="F134" i="6"/>
  <c r="E134" i="6"/>
  <c r="D134" i="6"/>
  <c r="C134" i="6"/>
  <c r="T128" i="6"/>
  <c r="S128" i="6"/>
  <c r="R128" i="6"/>
  <c r="Q128" i="6"/>
  <c r="P128" i="6"/>
  <c r="O128" i="6"/>
  <c r="N128" i="6"/>
  <c r="M128" i="6"/>
  <c r="L128" i="6"/>
  <c r="K128" i="6"/>
  <c r="J128" i="6"/>
  <c r="I128" i="6"/>
  <c r="H128" i="6"/>
  <c r="G128" i="6"/>
  <c r="F128" i="6"/>
  <c r="E128" i="6"/>
  <c r="D128" i="6"/>
  <c r="C128" i="6"/>
  <c r="T125" i="6"/>
  <c r="S125" i="6"/>
  <c r="R125" i="6"/>
  <c r="Q125" i="6"/>
  <c r="P125" i="6"/>
  <c r="O125" i="6"/>
  <c r="N125" i="6"/>
  <c r="M125" i="6"/>
  <c r="L125" i="6"/>
  <c r="K125" i="6"/>
  <c r="J125" i="6"/>
  <c r="I125" i="6"/>
  <c r="H125" i="6"/>
  <c r="G125" i="6"/>
  <c r="F125" i="6"/>
  <c r="E125" i="6"/>
  <c r="D125" i="6"/>
  <c r="C125" i="6"/>
  <c r="T113" i="6"/>
  <c r="S113" i="6"/>
  <c r="R113" i="6"/>
  <c r="Q113" i="6"/>
  <c r="P113" i="6"/>
  <c r="O113" i="6"/>
  <c r="N113" i="6"/>
  <c r="M113" i="6"/>
  <c r="L113" i="6"/>
  <c r="K113" i="6"/>
  <c r="J113" i="6"/>
  <c r="I113" i="6"/>
  <c r="H113" i="6"/>
  <c r="G113" i="6"/>
  <c r="F113" i="6"/>
  <c r="E113" i="6"/>
  <c r="D113" i="6"/>
  <c r="C113" i="6"/>
  <c r="T87" i="6"/>
  <c r="S87" i="6"/>
  <c r="R87" i="6"/>
  <c r="Q87" i="6"/>
  <c r="P87" i="6"/>
  <c r="O87" i="6"/>
  <c r="N87" i="6"/>
  <c r="M87" i="6"/>
  <c r="L87" i="6"/>
  <c r="K87" i="6"/>
  <c r="J87" i="6"/>
  <c r="I87" i="6"/>
  <c r="H87" i="6"/>
  <c r="G87" i="6"/>
  <c r="F87" i="6"/>
  <c r="E87" i="6"/>
  <c r="D87" i="6"/>
  <c r="C87" i="6"/>
  <c r="T83" i="6"/>
  <c r="S83" i="6"/>
  <c r="R83" i="6"/>
  <c r="Q83" i="6"/>
  <c r="P83" i="6"/>
  <c r="O83" i="6"/>
  <c r="N83" i="6"/>
  <c r="M83" i="6"/>
  <c r="L83" i="6"/>
  <c r="K83" i="6"/>
  <c r="J83" i="6"/>
  <c r="I83" i="6"/>
  <c r="H83" i="6"/>
  <c r="G83" i="6"/>
  <c r="F83" i="6"/>
  <c r="E83" i="6"/>
  <c r="D83" i="6"/>
  <c r="C83" i="6"/>
  <c r="T50" i="6"/>
  <c r="S50" i="6"/>
  <c r="R50" i="6"/>
  <c r="Q50" i="6"/>
  <c r="P50" i="6"/>
  <c r="O50" i="6"/>
  <c r="N50" i="6"/>
  <c r="M50" i="6"/>
  <c r="L50" i="6"/>
  <c r="K50" i="6"/>
  <c r="J50" i="6"/>
  <c r="I50" i="6"/>
  <c r="H50" i="6"/>
  <c r="G50" i="6"/>
  <c r="F50" i="6"/>
  <c r="E50" i="6"/>
  <c r="D50" i="6"/>
  <c r="C50" i="6"/>
  <c r="T35" i="6"/>
  <c r="S35" i="6"/>
  <c r="R35" i="6"/>
  <c r="Q35" i="6"/>
  <c r="P35" i="6"/>
  <c r="O35" i="6"/>
  <c r="N35" i="6"/>
  <c r="M35" i="6"/>
  <c r="L35" i="6"/>
  <c r="K35" i="6"/>
  <c r="J35" i="6"/>
  <c r="I35" i="6"/>
  <c r="H35" i="6"/>
  <c r="G35" i="6"/>
  <c r="F35" i="6"/>
  <c r="E35" i="6"/>
  <c r="D35" i="6"/>
  <c r="C35" i="6"/>
  <c r="T27" i="6"/>
  <c r="S27" i="6"/>
  <c r="R27" i="6"/>
  <c r="Q27" i="6"/>
  <c r="P27" i="6"/>
  <c r="O27" i="6"/>
  <c r="N27" i="6"/>
  <c r="M27" i="6"/>
  <c r="L27" i="6"/>
  <c r="K27" i="6"/>
  <c r="J27" i="6"/>
  <c r="I27" i="6"/>
  <c r="H27" i="6"/>
  <c r="G27" i="6"/>
  <c r="F27" i="6"/>
  <c r="E27" i="6"/>
  <c r="D27" i="6"/>
  <c r="C27" i="6"/>
  <c r="T19" i="6"/>
  <c r="S19" i="6"/>
  <c r="R19" i="6"/>
  <c r="Q19" i="6"/>
  <c r="P19" i="6"/>
  <c r="O19" i="6"/>
  <c r="N19" i="6"/>
  <c r="M19" i="6"/>
  <c r="L19" i="6"/>
  <c r="K19" i="6"/>
  <c r="J19" i="6"/>
  <c r="I19" i="6"/>
  <c r="H19" i="6"/>
  <c r="G19" i="6"/>
  <c r="F19" i="6"/>
  <c r="E19" i="6"/>
  <c r="D19" i="6"/>
  <c r="C19" i="6"/>
  <c r="T16" i="6"/>
  <c r="S16" i="6"/>
  <c r="R16" i="6"/>
  <c r="Q16" i="6"/>
  <c r="P16" i="6"/>
  <c r="O16" i="6"/>
  <c r="N16" i="6"/>
  <c r="M16" i="6"/>
  <c r="L16" i="6"/>
  <c r="K16" i="6"/>
  <c r="J16" i="6"/>
  <c r="I16" i="6"/>
  <c r="H16" i="6"/>
  <c r="G16" i="6"/>
  <c r="F16" i="6"/>
  <c r="E16" i="6"/>
  <c r="D16" i="6"/>
  <c r="C16" i="6"/>
  <c r="T7" i="6"/>
  <c r="S7" i="6"/>
  <c r="R7" i="6"/>
  <c r="Q7" i="6"/>
  <c r="P7" i="6"/>
  <c r="O7" i="6"/>
  <c r="N7" i="6"/>
  <c r="M7" i="6"/>
  <c r="L7" i="6"/>
  <c r="K7" i="6"/>
  <c r="J7" i="6"/>
  <c r="I7" i="6"/>
  <c r="H7" i="6"/>
  <c r="G7" i="6"/>
  <c r="F7" i="6"/>
  <c r="E7" i="6"/>
  <c r="D7" i="6"/>
  <c r="C7" i="6"/>
  <c r="H64" i="4"/>
  <c r="U92" i="3"/>
  <c r="T92" i="3"/>
  <c r="S92" i="3"/>
  <c r="R92" i="3"/>
  <c r="Q92" i="3"/>
  <c r="P92" i="3"/>
  <c r="O92" i="3"/>
  <c r="N92" i="3"/>
  <c r="M92" i="3"/>
  <c r="L92" i="3"/>
  <c r="K92" i="3"/>
  <c r="J92" i="3"/>
  <c r="I92" i="3"/>
  <c r="H92" i="3"/>
  <c r="G92" i="3"/>
  <c r="F92" i="3"/>
  <c r="E92" i="3"/>
  <c r="D92" i="3"/>
  <c r="T91" i="3"/>
  <c r="T90" i="3"/>
  <c r="T89" i="3"/>
  <c r="T88" i="3"/>
  <c r="T87" i="3"/>
  <c r="T86" i="3"/>
  <c r="T85" i="3"/>
  <c r="T84" i="3"/>
  <c r="T83" i="3"/>
  <c r="T82" i="3"/>
  <c r="T81" i="3"/>
  <c r="T80" i="3"/>
  <c r="T79" i="3"/>
  <c r="T78" i="3"/>
  <c r="T77" i="3"/>
  <c r="T76" i="3"/>
  <c r="T75" i="3"/>
  <c r="T74" i="3"/>
  <c r="T73" i="3"/>
  <c r="T72" i="3"/>
  <c r="T71" i="3"/>
  <c r="T70" i="3"/>
  <c r="T69" i="3"/>
  <c r="T68" i="3"/>
  <c r="T67" i="3"/>
  <c r="T66" i="3"/>
  <c r="T65" i="3"/>
  <c r="T64" i="3"/>
  <c r="T63" i="3"/>
  <c r="T62" i="3"/>
  <c r="T61" i="3"/>
  <c r="T60" i="3"/>
  <c r="T59" i="3"/>
  <c r="T58" i="3"/>
  <c r="T57" i="3"/>
  <c r="T56" i="3"/>
  <c r="T55" i="3"/>
  <c r="T54" i="3"/>
  <c r="T53" i="3"/>
  <c r="T52" i="3"/>
  <c r="T51" i="3"/>
  <c r="T50" i="3"/>
  <c r="T49" i="3"/>
  <c r="T48" i="3"/>
  <c r="T47" i="3"/>
  <c r="T46" i="3"/>
  <c r="T45" i="3"/>
  <c r="T44" i="3"/>
  <c r="T43" i="3"/>
  <c r="T42" i="3"/>
  <c r="T41" i="3"/>
  <c r="T40" i="3"/>
  <c r="T39" i="3"/>
  <c r="T38" i="3"/>
  <c r="T37" i="3"/>
  <c r="T36" i="3"/>
  <c r="T35" i="3"/>
  <c r="T34" i="3"/>
  <c r="T33" i="3"/>
  <c r="T32" i="3"/>
  <c r="T31" i="3"/>
  <c r="T30" i="3"/>
  <c r="T29" i="3"/>
  <c r="T28" i="3"/>
  <c r="T27" i="3"/>
  <c r="T26" i="3"/>
  <c r="T25" i="3"/>
  <c r="T24" i="3"/>
  <c r="T23" i="3"/>
  <c r="T22" i="3"/>
  <c r="T21" i="3"/>
  <c r="T20" i="3"/>
  <c r="T19" i="3"/>
  <c r="T18" i="3"/>
  <c r="T17" i="3"/>
  <c r="T16" i="3"/>
  <c r="T15" i="3"/>
  <c r="T14" i="3"/>
  <c r="T13" i="3"/>
  <c r="T12" i="3"/>
  <c r="T11" i="3"/>
  <c r="T10" i="3"/>
  <c r="T9" i="3"/>
  <c r="T8" i="3"/>
  <c r="T7" i="3"/>
  <c r="N7" i="1" l="1"/>
  <c r="N8" i="1"/>
  <c r="N9" i="1"/>
  <c r="N10" i="1"/>
  <c r="N11" i="1"/>
  <c r="N12" i="1"/>
  <c r="N13" i="1"/>
  <c r="N14" i="1"/>
  <c r="N15" i="1"/>
  <c r="N16" i="1"/>
  <c r="N17" i="1"/>
  <c r="N18" i="1"/>
  <c r="N19" i="1"/>
  <c r="N20" i="1"/>
  <c r="N21" i="1"/>
  <c r="N22" i="1"/>
  <c r="N23" i="1"/>
  <c r="N24" i="1"/>
  <c r="N25" i="1"/>
  <c r="N26" i="1"/>
  <c r="N27" i="1"/>
  <c r="N28" i="1"/>
  <c r="N29" i="1"/>
  <c r="N30" i="1"/>
  <c r="N31" i="1"/>
  <c r="N32" i="1"/>
  <c r="N33" i="1"/>
  <c r="N34" i="1"/>
  <c r="N35" i="1"/>
  <c r="N36" i="1"/>
  <c r="N37" i="1"/>
  <c r="N38" i="1"/>
  <c r="N39" i="1"/>
  <c r="N40" i="1"/>
  <c r="N41" i="1"/>
  <c r="N42" i="1"/>
  <c r="N43" i="1"/>
  <c r="N44" i="1"/>
  <c r="N45" i="1"/>
  <c r="N46" i="1"/>
  <c r="N47" i="1"/>
  <c r="N48" i="1"/>
  <c r="N49" i="1"/>
  <c r="N50" i="1"/>
  <c r="N51" i="1"/>
  <c r="N52" i="1"/>
  <c r="N53" i="1"/>
  <c r="N54" i="1"/>
  <c r="N55" i="1"/>
  <c r="N56" i="1"/>
  <c r="N57" i="1"/>
  <c r="N58" i="1"/>
  <c r="N59" i="1"/>
  <c r="N60" i="1"/>
  <c r="N61" i="1"/>
  <c r="N62" i="1"/>
  <c r="N63" i="1"/>
  <c r="N64" i="1"/>
  <c r="N65" i="1"/>
  <c r="N66" i="1"/>
  <c r="N67" i="1"/>
  <c r="N68" i="1"/>
  <c r="N69" i="1"/>
  <c r="N70" i="1"/>
  <c r="N71" i="1"/>
  <c r="N72" i="1"/>
  <c r="N73" i="1"/>
  <c r="N74" i="1"/>
  <c r="N76" i="1"/>
  <c r="N77" i="1"/>
  <c r="N78" i="1"/>
  <c r="N79" i="1"/>
  <c r="N81" i="1"/>
  <c r="N82" i="1"/>
  <c r="N83" i="1"/>
  <c r="N84" i="1"/>
  <c r="N85" i="1"/>
  <c r="N86" i="1"/>
  <c r="N87" i="1"/>
  <c r="N88" i="1"/>
  <c r="N89" i="1"/>
  <c r="N90" i="1"/>
  <c r="N91" i="1"/>
  <c r="N92" i="1"/>
  <c r="N93" i="1"/>
  <c r="N94" i="1"/>
  <c r="N95" i="1"/>
  <c r="N96" i="1"/>
  <c r="N97" i="1"/>
  <c r="N98" i="1"/>
  <c r="N99" i="1"/>
  <c r="N100" i="1"/>
  <c r="N101" i="1"/>
  <c r="N102" i="1"/>
  <c r="N104" i="1"/>
  <c r="N105" i="1"/>
  <c r="N106" i="1"/>
  <c r="N107" i="1"/>
  <c r="N108" i="1"/>
  <c r="N109" i="1"/>
  <c r="N110" i="1"/>
  <c r="N111" i="1"/>
  <c r="N112" i="1"/>
  <c r="N113" i="1"/>
  <c r="N114" i="1"/>
  <c r="N115" i="1"/>
  <c r="N116" i="1"/>
  <c r="N117" i="1"/>
  <c r="N118" i="1"/>
  <c r="N119" i="1"/>
  <c r="N120" i="1"/>
  <c r="N121" i="1"/>
  <c r="N122" i="1"/>
  <c r="N123" i="1"/>
  <c r="N124" i="1"/>
  <c r="N125" i="1"/>
  <c r="N126" i="1"/>
  <c r="N127" i="1"/>
  <c r="N128" i="1"/>
  <c r="N129" i="1"/>
  <c r="N130" i="1"/>
  <c r="N131" i="1"/>
  <c r="N132" i="1"/>
  <c r="N133" i="1"/>
  <c r="N134" i="1"/>
  <c r="N135" i="1"/>
  <c r="N136" i="1"/>
  <c r="N137" i="1"/>
  <c r="N138" i="1"/>
  <c r="N139" i="1"/>
  <c r="N140" i="1"/>
  <c r="N141" i="1"/>
  <c r="N142" i="1"/>
  <c r="N143" i="1"/>
  <c r="N144" i="1"/>
  <c r="N145" i="1"/>
  <c r="N146" i="1"/>
  <c r="N147" i="1"/>
  <c r="N148" i="1"/>
  <c r="N149" i="1"/>
  <c r="N150" i="1"/>
  <c r="N152" i="1"/>
  <c r="N153" i="1"/>
  <c r="N154" i="1"/>
  <c r="N155" i="1"/>
  <c r="N156" i="1"/>
  <c r="N157" i="1"/>
  <c r="N158" i="1"/>
  <c r="N159" i="1"/>
  <c r="N160" i="1"/>
  <c r="N161" i="1"/>
  <c r="N162" i="1"/>
  <c r="N163" i="1"/>
  <c r="N165" i="1"/>
  <c r="N166" i="1"/>
  <c r="N167" i="1"/>
  <c r="N168" i="1"/>
  <c r="N169" i="1"/>
  <c r="N170" i="1"/>
  <c r="N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6" i="1"/>
  <c r="J77" i="1"/>
  <c r="J78" i="1"/>
  <c r="J79" i="1"/>
  <c r="J81" i="1"/>
  <c r="J82" i="1"/>
  <c r="J83" i="1"/>
  <c r="J84" i="1"/>
  <c r="J85" i="1"/>
  <c r="J86" i="1"/>
  <c r="J87" i="1"/>
  <c r="J88" i="1"/>
  <c r="J89" i="1"/>
  <c r="J90" i="1"/>
  <c r="J91" i="1"/>
  <c r="J92" i="1"/>
  <c r="J93" i="1"/>
  <c r="J94" i="1"/>
  <c r="J95" i="1"/>
  <c r="J96" i="1"/>
  <c r="J97" i="1"/>
  <c r="J98" i="1"/>
  <c r="J99" i="1"/>
  <c r="J100" i="1"/>
  <c r="J101" i="1"/>
  <c r="J102"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5" i="1"/>
  <c r="J166" i="1"/>
  <c r="J167" i="1"/>
  <c r="J168" i="1"/>
  <c r="J169" i="1"/>
  <c r="J170" i="1"/>
  <c r="J6" i="1"/>
  <c r="F7" i="1"/>
  <c r="F8" i="1"/>
  <c r="F9" i="1"/>
  <c r="F10" i="1"/>
  <c r="F11" i="1"/>
  <c r="F12" i="1"/>
  <c r="F13" i="1"/>
  <c r="F14" i="1"/>
  <c r="F16" i="1"/>
  <c r="F17" i="1"/>
  <c r="F18" i="1"/>
  <c r="F19" i="1"/>
  <c r="F20" i="1"/>
  <c r="F21" i="1"/>
  <c r="F22" i="1"/>
  <c r="F23" i="1"/>
  <c r="F24" i="1"/>
  <c r="F25" i="1"/>
  <c r="F26" i="1"/>
  <c r="F27" i="1"/>
  <c r="F28" i="1"/>
  <c r="F29" i="1"/>
  <c r="F30" i="1"/>
  <c r="F31" i="1"/>
  <c r="F32" i="1"/>
  <c r="F33" i="1"/>
  <c r="F34" i="1"/>
  <c r="F35" i="1"/>
  <c r="F36"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6" i="1"/>
  <c r="F127" i="1"/>
  <c r="F128" i="1"/>
  <c r="F129" i="1"/>
  <c r="F130" i="1"/>
  <c r="F131" i="1"/>
  <c r="F132" i="1"/>
  <c r="F133" i="1"/>
  <c r="F134" i="1"/>
  <c r="F135" i="1"/>
  <c r="F136" i="1"/>
  <c r="F137" i="1"/>
  <c r="F138" i="1"/>
  <c r="F139" i="1"/>
  <c r="F141" i="1"/>
  <c r="F142" i="1"/>
  <c r="F143" i="1"/>
  <c r="F144" i="1"/>
  <c r="F145" i="1"/>
  <c r="F146" i="1"/>
  <c r="F147" i="1"/>
  <c r="F148" i="1"/>
  <c r="F149" i="1"/>
  <c r="F150" i="1"/>
  <c r="F152" i="1"/>
  <c r="F153" i="1"/>
  <c r="F154" i="1"/>
  <c r="F155" i="1"/>
  <c r="F156" i="1"/>
  <c r="F157" i="1"/>
  <c r="F158" i="1"/>
  <c r="F159" i="1"/>
  <c r="F160" i="1"/>
  <c r="F161" i="1"/>
  <c r="F162" i="1"/>
  <c r="F163" i="1"/>
  <c r="F164" i="1"/>
  <c r="F165" i="1"/>
  <c r="F166" i="1"/>
  <c r="F167" i="1"/>
  <c r="F168" i="1"/>
  <c r="F169" i="1"/>
  <c r="F170" i="1"/>
  <c r="F6" i="1"/>
</calcChain>
</file>

<file path=xl/sharedStrings.xml><?xml version="1.0" encoding="utf-8"?>
<sst xmlns="http://schemas.openxmlformats.org/spreadsheetml/2006/main" count="2492" uniqueCount="548">
  <si>
    <t>resors</t>
  </si>
  <si>
    <t>iestāde</t>
  </si>
  <si>
    <t>2024.01-2024.12 Nodarbinātie (personas)</t>
  </si>
  <si>
    <t>2025.01-2025.12 Nodarbinātie (personas)</t>
  </si>
  <si>
    <t>2026.01-2026.03 Nodarbinātie (personas)</t>
  </si>
  <si>
    <t>AIM</t>
  </si>
  <si>
    <t>Aizsardzības ministrija</t>
  </si>
  <si>
    <t>Jaunsardzes centrs</t>
  </si>
  <si>
    <t>Latvijas Ģeotelpiskās informācijas aģentūra</t>
  </si>
  <si>
    <t>Latvijas Kara muzejs</t>
  </si>
  <si>
    <t>Nacionālie bruņotie spēki</t>
  </si>
  <si>
    <t>Pulkveža Oskara Kalpaka profesionālā vidusskola</t>
  </si>
  <si>
    <t>Valsts aizsardzības loģistikas un iepirkumu centrs</t>
  </si>
  <si>
    <t>Valsts aizsardzības militāro objektu un iepirkumu centrs</t>
  </si>
  <si>
    <t>ĀM</t>
  </si>
  <si>
    <t>Ārlietu ministrija</t>
  </si>
  <si>
    <t>Latvijas prezidentūras Eiropas Savienības Padomē sekretariāts</t>
  </si>
  <si>
    <t>Citas</t>
  </si>
  <si>
    <t>Korupcijas novēršanas un apkarošanas birojs</t>
  </si>
  <si>
    <t>Sabiedrības integrācijas fonds</t>
  </si>
  <si>
    <t>EM</t>
  </si>
  <si>
    <t>Būvniecības valsts kontroles birojs</t>
  </si>
  <si>
    <t>Centrālā statistikas pārvalde</t>
  </si>
  <si>
    <t>Ekonomikas ministrija</t>
  </si>
  <si>
    <t>Konkurences padome</t>
  </si>
  <si>
    <t>Latvijas Investīciju un attīstības aģentūra</t>
  </si>
  <si>
    <t>Latvijas Nacionālais akreditācijas birojs</t>
  </si>
  <si>
    <t>Patērētāju tiesību aizsardzības centrs</t>
  </si>
  <si>
    <t>FM</t>
  </si>
  <si>
    <t>Centrālā finanšu un līgumu aģentūra</t>
  </si>
  <si>
    <t>Finanšu ministrija</t>
  </si>
  <si>
    <t>Fiskālās disciplīnas padome</t>
  </si>
  <si>
    <t>Iepirkumu uzraudzības birojs</t>
  </si>
  <si>
    <t>Izložu un azartspēļu uzraudzības inspekcija</t>
  </si>
  <si>
    <t>Valsts ieņēmumu dienests</t>
  </si>
  <si>
    <t>Valsts kase</t>
  </si>
  <si>
    <t>IEM</t>
  </si>
  <si>
    <t>Finanšu izlūkošanas dienests</t>
  </si>
  <si>
    <t>Iekšējās drošības birojs</t>
  </si>
  <si>
    <t>Iekšlietu ministrija</t>
  </si>
  <si>
    <t>Iekšlietu ministrijas Informācijas centrs</t>
  </si>
  <si>
    <t>Iekšlietu ministrijas veselības un sporta centrs</t>
  </si>
  <si>
    <t>Nodokļu un muitas policija</t>
  </si>
  <si>
    <t>Nodrošinājuma valsts aģentūra</t>
  </si>
  <si>
    <t>Pilsonības un migrācijas lietu pārvalde</t>
  </si>
  <si>
    <t>Ugunsdrošības un civilās aizsardzības koledža</t>
  </si>
  <si>
    <t>Valsts policija</t>
  </si>
  <si>
    <t>Valsts policijas koledža</t>
  </si>
  <si>
    <t>Valsts robežsardze</t>
  </si>
  <si>
    <t>Valsts robežsardzes koledža</t>
  </si>
  <si>
    <t>Valsts ugunsdzēsības un glābšanas dienests</t>
  </si>
  <si>
    <t>IZM</t>
  </si>
  <si>
    <t>Aizkraukles Profesionālā vidusskola</t>
  </si>
  <si>
    <t>Augstākās izglītības padome</t>
  </si>
  <si>
    <t>Daugavpils Tehnoloģiju un tūrisma tehnikums</t>
  </si>
  <si>
    <t>Izglītības kvalitātes valsts dienests</t>
  </si>
  <si>
    <t>Izglītības un zinātnes ministrija</t>
  </si>
  <si>
    <t>Jaunatnes starptautisko programmu aģentūra</t>
  </si>
  <si>
    <t>Jelgavas tehnikums</t>
  </si>
  <si>
    <t>Jēkabpils Tehnoloģiju tehnikums</t>
  </si>
  <si>
    <t>Kandavas Lauksaimniecības tehnikums</t>
  </si>
  <si>
    <t>Kuldīgas Tehnoloģiju un tūrisma tehnikums</t>
  </si>
  <si>
    <t>Latgales industriālais tehnikums</t>
  </si>
  <si>
    <t>Latviešu valodas aģentūra</t>
  </si>
  <si>
    <t>Latvijas Sporta muzejs</t>
  </si>
  <si>
    <t>Latvijas Zinātnes padome</t>
  </si>
  <si>
    <t>Liepājas Valsts tehnikums</t>
  </si>
  <si>
    <t>Murjāņu sporta ģimnāzija</t>
  </si>
  <si>
    <t>Ogres tehnikums</t>
  </si>
  <si>
    <t>Rēzeknes tehnikums</t>
  </si>
  <si>
    <t>Rīgas Būvniecības koledža</t>
  </si>
  <si>
    <t>Rīgas Mākslas un mediju tehnikums</t>
  </si>
  <si>
    <t>Rīgas Metālapstrādes profesionālā vidusskola</t>
  </si>
  <si>
    <t>Rīgas Stila un modes tehnikums</t>
  </si>
  <si>
    <t>Rīgas Tehniskā koledža</t>
  </si>
  <si>
    <t>Rīgas Tirdzniecības Profesionālā vidusskola</t>
  </si>
  <si>
    <t>Rīgas Valsts tehnikums</t>
  </si>
  <si>
    <t>Saldus tehnikums</t>
  </si>
  <si>
    <t>Smiltenes tehnikums</t>
  </si>
  <si>
    <t>Valmieras tehnikums</t>
  </si>
  <si>
    <t>Valsts izglītības attīstības aģentūra</t>
  </si>
  <si>
    <t>Valsts izglītības satura centrs</t>
  </si>
  <si>
    <t>Ventspils tehnikums</t>
  </si>
  <si>
    <t>Vidzemes tehnoloģiju un dizaina tehnikums</t>
  </si>
  <si>
    <t>KEM</t>
  </si>
  <si>
    <t>Klimata un enerģētikas ministrija</t>
  </si>
  <si>
    <t>Valsts vides dienests</t>
  </si>
  <si>
    <t>Vides pārraudzības valsts birojs</t>
  </si>
  <si>
    <t>KM</t>
  </si>
  <si>
    <t>Alfrēda Kalniņa Cēsu mūzikas vidusskola</t>
  </si>
  <si>
    <t>Īpaši aizsargājamais kultūras piemineklis - Turaidas muzejrezervāts</t>
  </si>
  <si>
    <t>Jāzepa Mediņa Rīgas mūzikas vidusskola</t>
  </si>
  <si>
    <t>Jelgavas Mūzikas vidusskola</t>
  </si>
  <si>
    <t>Kultūras informācijas sistēmu centrs</t>
  </si>
  <si>
    <t>Kultūras ministrija</t>
  </si>
  <si>
    <t>Latgales Mūzikas un mākslas vidusskola</t>
  </si>
  <si>
    <t>Latvijas Etnogrāfiskais brīvdabas muzejs</t>
  </si>
  <si>
    <t>Latvijas Nacionālais arhīvs</t>
  </si>
  <si>
    <t>Latvijas Nacionālais kultūras centrs</t>
  </si>
  <si>
    <t>Latvijas Nacionālais mākslas muzejs</t>
  </si>
  <si>
    <t>Latvijas Nacionālais rakstniecības un mūzikas muzejs</t>
  </si>
  <si>
    <t>Latvijas Nacionālais vēstures muzejs</t>
  </si>
  <si>
    <t>Latvijas Nacionālā bibliotēka</t>
  </si>
  <si>
    <t>Latvijas Neredzīgo bibliotēka</t>
  </si>
  <si>
    <t>Liepājas Mūzikas, mākslas un dizaina vidusskola</t>
  </si>
  <si>
    <t>Memoriālo muzeju apvienība</t>
  </si>
  <si>
    <t>Nacionālais kino centrs</t>
  </si>
  <si>
    <t>Nacionālā kultūras mantojuma pārvalde</t>
  </si>
  <si>
    <t>Nacionālā Mākslu vidusskola</t>
  </si>
  <si>
    <t>Rīgas Dizaina un mākslas vidusskola</t>
  </si>
  <si>
    <t>Rīgas vēstures un kuģniecības muzejs</t>
  </si>
  <si>
    <t>Rundāles pils muzejs</t>
  </si>
  <si>
    <t>Staņislava Broka Daugavpils mūzikas vidusskola</t>
  </si>
  <si>
    <t>Valsts kultūrkapitāla fonds</t>
  </si>
  <si>
    <t>Ventspils mūzikas vidusskola</t>
  </si>
  <si>
    <t>LM</t>
  </si>
  <si>
    <t>Bērnu aizsardzības centrs</t>
  </si>
  <si>
    <t>Labklājības ministrija</t>
  </si>
  <si>
    <t>Nodarbinātības valsts aģentūra</t>
  </si>
  <si>
    <t>Sociālās integrācijas valsts aģentūra</t>
  </si>
  <si>
    <t>Valsts darba inspekcija</t>
  </si>
  <si>
    <t>Valsts sociālās apdrošināšanas aģentūra</t>
  </si>
  <si>
    <t>Veselības un darbspēju ekspertīzes ārstu valsts komisija</t>
  </si>
  <si>
    <t>VSAC "Kurzeme"</t>
  </si>
  <si>
    <t>VSAC "Latgale"</t>
  </si>
  <si>
    <t>VSAC "Rīga"</t>
  </si>
  <si>
    <t>VSAC "Zemgale"</t>
  </si>
  <si>
    <t>MK</t>
  </si>
  <si>
    <t>Valsts administrācijas skola</t>
  </si>
  <si>
    <t>Valsts kanceleja</t>
  </si>
  <si>
    <t>N</t>
  </si>
  <si>
    <t>Augstākā tiesa</t>
  </si>
  <si>
    <t>Centrālā vēlēšanu komisija</t>
  </si>
  <si>
    <t>Latvijas Valsts prezidenta kanceleja</t>
  </si>
  <si>
    <t>Nacionālā elektronisko plašsaziņas līdzekļu padome</t>
  </si>
  <si>
    <t>Prokuratūra</t>
  </si>
  <si>
    <t>Sabiedrisko elektronisko plašsaziņas līdzekļu padome</t>
  </si>
  <si>
    <t>Sabiedrisko pakalpojumu regulēšanas komisija</t>
  </si>
  <si>
    <t>Saeima</t>
  </si>
  <si>
    <t>Satversmes tiesa</t>
  </si>
  <si>
    <t>Tiesībsarga birojs</t>
  </si>
  <si>
    <t>Valsts kontrole</t>
  </si>
  <si>
    <t>SAM</t>
  </si>
  <si>
    <t>Satiksmes ministrija</t>
  </si>
  <si>
    <t>Transporta nelaimes gadījumu un incidentu izmeklēšanas birojs</t>
  </si>
  <si>
    <t>Valsts aģentūra "Civilās aviācijas aģentūra"</t>
  </si>
  <si>
    <t>Valsts dzelzceļa administrācija</t>
  </si>
  <si>
    <t>Valsts dzelzceļa tehniskā inspekcija</t>
  </si>
  <si>
    <t>TM</t>
  </si>
  <si>
    <t>Datu valsts inspekcija</t>
  </si>
  <si>
    <t>Ieslodzījuma vietu pārvalde</t>
  </si>
  <si>
    <t>Maksātnespējas kontroles dienests</t>
  </si>
  <si>
    <t>Patentu valde</t>
  </si>
  <si>
    <t>Tieslietu akadēmija</t>
  </si>
  <si>
    <t>Tieslietu ministrija</t>
  </si>
  <si>
    <t>Tiesu administrācija</t>
  </si>
  <si>
    <t>Uzņēmumu reģistrs</t>
  </si>
  <si>
    <t>Uzturlīdzekļu garantiju fonda administrācija</t>
  </si>
  <si>
    <t>Valsts probācijas dienests</t>
  </si>
  <si>
    <t>Valsts tiesu ekspertīžu birojs</t>
  </si>
  <si>
    <t>Valsts valodas centrs</t>
  </si>
  <si>
    <t>Valsts zemes dienests</t>
  </si>
  <si>
    <t>VARAM</t>
  </si>
  <si>
    <t>Dabas aizsardzības pārvalde</t>
  </si>
  <si>
    <t>Latvijas Dabas muzejs</t>
  </si>
  <si>
    <t>Latvijas Nacionālais botāniskais dārzs</t>
  </si>
  <si>
    <t>Valsts digitālās attīstības aģentūra</t>
  </si>
  <si>
    <t>Viedās administrācijas un reģionālās attīstības ministrija</t>
  </si>
  <si>
    <t>VM</t>
  </si>
  <si>
    <t>Latvijas Antidopinga birojs</t>
  </si>
  <si>
    <t>Nacionālais veselības dienests</t>
  </si>
  <si>
    <t>Neatliekamās medicīniskās palīdzības dienests</t>
  </si>
  <si>
    <t>Paula Stradiņa Medicīnas vēstures muzejs</t>
  </si>
  <si>
    <t>Slimību profilakses un kontroles centrs</t>
  </si>
  <si>
    <t>Valsts asinsdonoru centrs</t>
  </si>
  <si>
    <t>Valsts tiesu medicīnas ekspertīzes centrs</t>
  </si>
  <si>
    <t>Veselības inspekcija</t>
  </si>
  <si>
    <t>Veselības ministrija</t>
  </si>
  <si>
    <t>Zāļu valsts aģentūra</t>
  </si>
  <si>
    <t>ZM</t>
  </si>
  <si>
    <t>Lauksaimniecības datu centrs</t>
  </si>
  <si>
    <t>Lauku atbalsta dienests</t>
  </si>
  <si>
    <t>Pārtikas un veterinārais dienests</t>
  </si>
  <si>
    <t>Valsts augu aizsardzības dienests</t>
  </si>
  <si>
    <t>Valsts meža dienests</t>
  </si>
  <si>
    <t>Valsts tehniskās uzraudzības aģentūra</t>
  </si>
  <si>
    <t>Zemkopības ministrija</t>
  </si>
  <si>
    <t xml:space="preserve">2024.01-2024.12 Piemaksu apmērs % no darba samaksas (visas piemaksas) </t>
  </si>
  <si>
    <t xml:space="preserve">2025.01-2025.12 Piemaksu apmērs % no darba samaksas (visas piemaksas) </t>
  </si>
  <si>
    <t xml:space="preserve">2026.01-2026.03 Piemaksu apmērs % no darba samaksas (visas piemaksas) </t>
  </si>
  <si>
    <t>Informācija par valsts budžeta iestāžu  vidējo mēnešalgu un darba samaksu (mēnešalga ar piemaksām) 2024. un 2025.gadā vidēji, kā arī 2026.gada I.ceturksnī vidēji</t>
  </si>
  <si>
    <r>
      <t xml:space="preserve">2024.01-2024.12 Aktuālā mēnešalga, vidēji - </t>
    </r>
    <r>
      <rPr>
        <b/>
        <sz val="11"/>
        <rFont val="Aptos Narrow"/>
        <family val="2"/>
      </rPr>
      <t>€</t>
    </r>
  </si>
  <si>
    <t>2024.01-2024.12 Aktuālā mēnešalga un piemaksas vidēji mēnesī,€</t>
  </si>
  <si>
    <t>2025.01-2025.12 Aktuālā mēnešalga, vidēji - €</t>
  </si>
  <si>
    <t>2025.01-2025.12 Aktuālā mēnešalga un piemaksas vidēji mēnesī, €</t>
  </si>
  <si>
    <t>2026.01-2026.03 Aktuālā mēnešalga, vidēji - €</t>
  </si>
  <si>
    <t>2026.01-2026.03 Aktuālā mēnešalga un piemaksas vidēji mēnesī, €</t>
  </si>
  <si>
    <t>Datu avots : iestāžu sniegtie dati Atlīdzības uzksaites sistēmā (AUS)</t>
  </si>
  <si>
    <t>Par sniegto datu kvalitati atbildīgs ir iestādes vadītājs par kuru dati ir sniegti</t>
  </si>
  <si>
    <t xml:space="preserve">IZM un KM padotībās izglītības iestādēs informācija neaptver pedagogu darba samaksu (tā ir tikai par skolu tehnisko personālu) </t>
  </si>
  <si>
    <t>AiM resora padotības izglītības iestādē informācija ir par skolas tehnisko personālo un militārās izglītības speciālistiem</t>
  </si>
  <si>
    <t>1.pielikums</t>
  </si>
  <si>
    <t>Resors</t>
  </si>
  <si>
    <t>Iestāde</t>
  </si>
  <si>
    <t xml:space="preserve">Mēnešalga vidēji % no skalas viduspunkta 2024 gads </t>
  </si>
  <si>
    <t xml:space="preserve">Darba samaksa % no skalas viduspunkta 2024 gads </t>
  </si>
  <si>
    <t xml:space="preserve">Mēnešalga vidēji % no skalas viduspunkta 2025 gads </t>
  </si>
  <si>
    <t xml:space="preserve">Darba samaksa % no skalas viduspunkta 2025 gads </t>
  </si>
  <si>
    <t>Mēnešalga vidēji % no skalas viduspunkta 2026</t>
  </si>
  <si>
    <t xml:space="preserve">Darba samaksa % no skalas viduspunkta 2026 pusgads </t>
  </si>
  <si>
    <t>Total</t>
  </si>
  <si>
    <t>Enerģētikas un vides aģentūra</t>
  </si>
  <si>
    <t xml:space="preserve">Vidējā mēnešalga un  darba samaksa (mēnešalga un piemaksas) pret algu skalas viduspunktu  pa gadiem - nodarbinātie, kuriem mēnešalgu nosaka saskaņā ar Atlīdzības likuma 3.pielikumu </t>
  </si>
  <si>
    <t xml:space="preserve">2.pielikums </t>
  </si>
  <si>
    <t>Informācija par ilgstoši vakantajām amata vietām (skaits) -   (vakantas 6 mēnešus un vairāk) pa iestādēm un amata statusiem, kā arī papildus likumā "Par valsts budžetu 2026. gadam un budžeta ietvaru 2026., 2027. un 2028. gadam" noteiktajiem izņēmumiem uz 30.06.2026. un iestāžu sniegto informāciju par no iestāžu amatu sarakstiem izslēgtajām amata vietām no 01.07.2026.</t>
  </si>
  <si>
    <t>Papildus izņēmumi, kas nepakļaujas samazinājumam</t>
  </si>
  <si>
    <t>Amata vietas</t>
  </si>
  <si>
    <t>A</t>
  </si>
  <si>
    <t>Ap</t>
  </si>
  <si>
    <t>D</t>
  </si>
  <si>
    <t>I</t>
  </si>
  <si>
    <t>Iz</t>
  </si>
  <si>
    <t>K</t>
  </si>
  <si>
    <t>PD</t>
  </si>
  <si>
    <t>PI</t>
  </si>
  <si>
    <t>S</t>
  </si>
  <si>
    <t>Kopā</t>
  </si>
  <si>
    <t>iest.vadītājis</t>
  </si>
  <si>
    <t>brigNMPD</t>
  </si>
  <si>
    <t>tiesu eksperti</t>
  </si>
  <si>
    <t>tiesu darbinieki</t>
  </si>
  <si>
    <t>ārstniecības personas</t>
  </si>
  <si>
    <t>psihologi</t>
  </si>
  <si>
    <t>Kopā pakļaujas samazinājumam, ņemot vērā izņēmumus</t>
  </si>
  <si>
    <t>Iestādes izslēdz no saviem amatu sarakstiem (skaits)</t>
  </si>
  <si>
    <t>Cits</t>
  </si>
  <si>
    <t xml:space="preserve">Rīgas tehniskā koledža </t>
  </si>
  <si>
    <t xml:space="preserve">Rēzeknes tehnikums </t>
  </si>
  <si>
    <t xml:space="preserve">Latgales industriālais tehnikums </t>
  </si>
  <si>
    <t xml:space="preserve">Smiltenes tehnikums </t>
  </si>
  <si>
    <t xml:space="preserve">Vidzemes Tehnoloģiju un dizaina tehnikums </t>
  </si>
  <si>
    <t>VSAC Kurzeme</t>
  </si>
  <si>
    <t>VSAC Rīga</t>
  </si>
  <si>
    <t>Veselības un darbspēju ekspertīzes Ārstu valsts komisija</t>
  </si>
  <si>
    <t>SM</t>
  </si>
  <si>
    <t xml:space="preserve">Civilās aviācijas aģentūra </t>
  </si>
  <si>
    <t xml:space="preserve">Amata statusi: </t>
  </si>
  <si>
    <t>A - amatpersona (t.sk. tiesnesis, prokurors)</t>
  </si>
  <si>
    <t>Ap - amatpersona ar speciālo dienesta pakāpi (policisti, robežsardze, ugunsdzēsēji, cietumu apsargi)</t>
  </si>
  <si>
    <t xml:space="preserve">D - darbinieka amats </t>
  </si>
  <si>
    <t>I - valsts civildienesta ierēdnis</t>
  </si>
  <si>
    <t>Iz - izmeklētāji</t>
  </si>
  <si>
    <t>K - karavīri</t>
  </si>
  <si>
    <t xml:space="preserve">PD - projektos nodarbināts darbinieks (amata vieta uz projekta laiku) </t>
  </si>
  <si>
    <t>PI - projektos nodarbināts valsts civildienesta ierēdnis ( amata vieta uz projekta laiku)</t>
  </si>
  <si>
    <t>S - specializētā civildienesta ierēdnis (nodokļu un muitas policija, Ārlietu ministrija, Valsts ieņēmumu dienests)</t>
  </si>
  <si>
    <t>Attiecībā uz KM un IZM padotības izglītības iestādēm informācija ir tikai par skolu tehnisko personālu, neaptver pedagogu amatus</t>
  </si>
  <si>
    <t xml:space="preserve">Datu avots: </t>
  </si>
  <si>
    <t>iestāžu sniegtie dati Atlīdzības uzskaites sistēmā un tiešās pārvaldes iestāžu sniegtā informācija</t>
  </si>
  <si>
    <t xml:space="preserve">Par sniegto datu kvalitāti un pareizību atbild iestādes vadītājs par kuru dati ir sniegti </t>
  </si>
  <si>
    <t>Papildus informācija - datu apkopojumā nav ietverta informācija par Nacionāliem bruņotajiem spēkiem, ņemot vērā ģeopolitisko situāciju</t>
  </si>
  <si>
    <t>4.pielikums</t>
  </si>
  <si>
    <t>Informācija par likvidētajām ilgstoši vakantajām amata vietām, kuras no 01.07.2026. ir izslēgtas no iestāžu amatu sarakstiem (apkopota no iestāžu sniegtās informācijas)</t>
  </si>
  <si>
    <t xml:space="preserve">Resors </t>
  </si>
  <si>
    <t xml:space="preserve">iestādes nosaukums </t>
  </si>
  <si>
    <t xml:space="preserve">struktūrvienības nosaukums </t>
  </si>
  <si>
    <t xml:space="preserve">amata nosaukums </t>
  </si>
  <si>
    <t xml:space="preserve">amata kods </t>
  </si>
  <si>
    <t xml:space="preserve">amata ID </t>
  </si>
  <si>
    <t xml:space="preserve">amata slodze </t>
  </si>
  <si>
    <t xml:space="preserve">amata statuss </t>
  </si>
  <si>
    <t xml:space="preserve">amata saime </t>
  </si>
  <si>
    <t xml:space="preserve">amata saimes līmenis </t>
  </si>
  <si>
    <t xml:space="preserve">mēnešalgu grupa </t>
  </si>
  <si>
    <t>Piezīmes</t>
  </si>
  <si>
    <t>Plānošanas, analīzes un iekšējās kontroles nodaļa</t>
  </si>
  <si>
    <t>Iekšējās kontroles speciālists</t>
  </si>
  <si>
    <t>BVKB160-4</t>
  </si>
  <si>
    <t>III</t>
  </si>
  <si>
    <t xml:space="preserve">Investīciju piesaistes un uzņēmumu attīstības departaments Investīciju piesaistes nodaļa  </t>
  </si>
  <si>
    <t xml:space="preserve">Latvijas ārējās ekonomiskās pārstāvniecības vadītāja vietnieks investīciju jomā </t>
  </si>
  <si>
    <t>1213 05</t>
  </si>
  <si>
    <t>IPUAD IPN-18</t>
  </si>
  <si>
    <t>IVC</t>
  </si>
  <si>
    <t>IeM</t>
  </si>
  <si>
    <t>Iekšējās kontroles nodaļa</t>
  </si>
  <si>
    <t>eksperts</t>
  </si>
  <si>
    <t>2422 10</t>
  </si>
  <si>
    <t>36.</t>
  </si>
  <si>
    <t>II</t>
  </si>
  <si>
    <t>8.</t>
  </si>
  <si>
    <t>Nekustamo īpašumu pārvaldīšanas departamenta Inženiertehniskā atbalsta nodaļa</t>
  </si>
  <si>
    <t>energopārvaldnieks</t>
  </si>
  <si>
    <t>2149 14</t>
  </si>
  <si>
    <t>3.</t>
  </si>
  <si>
    <t>V</t>
  </si>
  <si>
    <t>10.</t>
  </si>
  <si>
    <t>vecākais referents</t>
  </si>
  <si>
    <t>2422 03</t>
  </si>
  <si>
    <t>Nekustamo īpašumu pārvaldīšanas departamenta  Rīgas valstspilsētas īpašumu pārvaldīšanas nodaļa</t>
  </si>
  <si>
    <t>saimniecības pārzinis</t>
  </si>
  <si>
    <t>5151 11</t>
  </si>
  <si>
    <t>5.</t>
  </si>
  <si>
    <t>Nekustamo īpašumu pārvaldīšanas departamenta  Vidzemes īpašumu pārvaldīšanas nodaļa</t>
  </si>
  <si>
    <t>Nekustamo īpašumu pārvaldīšanas departamenta Zemgales un Pierīgas īpašumu pārvaldīšanas nodaļa</t>
  </si>
  <si>
    <t>viesnīcas pārvaldnieks</t>
  </si>
  <si>
    <t>4224 02</t>
  </si>
  <si>
    <t>Administratīvās pārvaldes Cilvēkresursu vadības nodaļa</t>
  </si>
  <si>
    <t>vadošais personāla speciālists</t>
  </si>
  <si>
    <t>2423 07</t>
  </si>
  <si>
    <t>34.</t>
  </si>
  <si>
    <t>11.</t>
  </si>
  <si>
    <t>Administratīvās pārvaldes Tiesiskā atbalsta nodaļa</t>
  </si>
  <si>
    <t>jurists</t>
  </si>
  <si>
    <t>2611 01</t>
  </si>
  <si>
    <t>24.</t>
  </si>
  <si>
    <t>Amata vieta tiks likvidēta ar 01.08.2026.</t>
  </si>
  <si>
    <t>Vadība</t>
  </si>
  <si>
    <t>Valsts sekretāra vietnieka politikas koordinācijas un starptautiskās sadarbības jautājumos</t>
  </si>
  <si>
    <t>1112 24</t>
  </si>
  <si>
    <t>882</t>
  </si>
  <si>
    <t>1.1.</t>
  </si>
  <si>
    <t>IV</t>
  </si>
  <si>
    <t>tieši pakļauts koledžas direktoram</t>
  </si>
  <si>
    <t>Sabiedrisko attiecību speciālists</t>
  </si>
  <si>
    <t>2432 08</t>
  </si>
  <si>
    <t>Latgales Industriālais tehnikums</t>
  </si>
  <si>
    <t>Mācību daļa</t>
  </si>
  <si>
    <t>ķīmijas un fizikas laborants</t>
  </si>
  <si>
    <t>AV-0004</t>
  </si>
  <si>
    <t>Administratīvā nodaļa</t>
  </si>
  <si>
    <t>pavārs</t>
  </si>
  <si>
    <t>AV-0013</t>
  </si>
  <si>
    <t>Administrācija</t>
  </si>
  <si>
    <t>Automobiļa vadītājs</t>
  </si>
  <si>
    <t>8322 01</t>
  </si>
  <si>
    <t>024</t>
  </si>
  <si>
    <t>Vidzemes Tehnoloģiju un dizaina tehnikums</t>
  </si>
  <si>
    <t>Administratīvi saimnieciskā nodaļa</t>
  </si>
  <si>
    <t>Apkopējs</t>
  </si>
  <si>
    <t>9112 01</t>
  </si>
  <si>
    <t>Sekretārs</t>
  </si>
  <si>
    <t>4120 01</t>
  </si>
  <si>
    <t>AV-0027</t>
  </si>
  <si>
    <t>Dienesta viesnīcas vadītājs</t>
  </si>
  <si>
    <t>1411 10</t>
  </si>
  <si>
    <t>AV-0028</t>
  </si>
  <si>
    <t>Veļas pārzinis</t>
  </si>
  <si>
    <t>9121 03</t>
  </si>
  <si>
    <t>AV-0009</t>
  </si>
  <si>
    <t>Elektriķis</t>
  </si>
  <si>
    <t>7411 01</t>
  </si>
  <si>
    <t>AV-0036</t>
  </si>
  <si>
    <t>Santehniķis</t>
  </si>
  <si>
    <t>7126 01</t>
  </si>
  <si>
    <t>AV-0011</t>
  </si>
  <si>
    <t>Ēkas dežurants</t>
  </si>
  <si>
    <t>9629 05</t>
  </si>
  <si>
    <t>AV-0048</t>
  </si>
  <si>
    <t>IB</t>
  </si>
  <si>
    <t>Apkures/ krāšņu kurinātājs</t>
  </si>
  <si>
    <t>8182 04</t>
  </si>
  <si>
    <t>AV-0012</t>
  </si>
  <si>
    <t>AV-0016 AV-0065</t>
  </si>
  <si>
    <t>Remontstrādnieks</t>
  </si>
  <si>
    <t>9313 02</t>
  </si>
  <si>
    <t>AV-0068</t>
  </si>
  <si>
    <t>Sētnieks</t>
  </si>
  <si>
    <t>9613 01</t>
  </si>
  <si>
    <t>AV-0072</t>
  </si>
  <si>
    <t>dienesta viesnīcas vadītājs</t>
  </si>
  <si>
    <t>022/4</t>
  </si>
  <si>
    <t>apkopējs</t>
  </si>
  <si>
    <t>025/17</t>
  </si>
  <si>
    <t>sētnieks</t>
  </si>
  <si>
    <t>037/4</t>
  </si>
  <si>
    <t>Valsts vides dienets</t>
  </si>
  <si>
    <t>Lielrīgas RVP Zvejas kontroles daļa</t>
  </si>
  <si>
    <t>vecākais inspektors</t>
  </si>
  <si>
    <t>242206_Lzkd-5</t>
  </si>
  <si>
    <t>28.3.</t>
  </si>
  <si>
    <t>Mākslu izglītības kompetences centrs "Nacionālā Māksu vidusskola"</t>
  </si>
  <si>
    <t>Orķestra diriģents</t>
  </si>
  <si>
    <t>2652 17</t>
  </si>
  <si>
    <t>Mākslu izglītības kompetences centrs "Liepājas Mūzikas, mākslas un dizaina vidusskola"</t>
  </si>
  <si>
    <t>Projektu vadītājs (mūžizglītībā)</t>
  </si>
  <si>
    <t>2422 01</t>
  </si>
  <si>
    <t>AV-0006</t>
  </si>
  <si>
    <t>39.1.</t>
  </si>
  <si>
    <t>V/a "Civilās aviācijas aģentūra"</t>
  </si>
  <si>
    <t>Juridiskā, aviācijas drošuma tiesiskās uzraudzības un nodrošinājuma daļa</t>
  </si>
  <si>
    <t>Daļas vadītājs</t>
  </si>
  <si>
    <t>132407</t>
  </si>
  <si>
    <t>VI</t>
  </si>
  <si>
    <t xml:space="preserve"> Aeronavigācijas informācijas nodaļa</t>
  </si>
  <si>
    <t>Nodaļas vadītājs</t>
  </si>
  <si>
    <t>Informācijas tehnoloģiju pārvaldības un informācijas sistēmu attīstības nodaļa</t>
  </si>
  <si>
    <r>
      <rPr>
        <sz val="10"/>
        <color theme="1"/>
        <rFont val="Times New Roman"/>
        <family val="1"/>
        <charset val="186"/>
      </rPr>
      <t xml:space="preserve">IKT risinājumu attīstības sistēmanalītiķis </t>
    </r>
    <r>
      <rPr>
        <sz val="8"/>
        <color theme="1"/>
        <rFont val="Times New Roman"/>
        <family val="1"/>
        <charset val="186"/>
      </rPr>
      <t>(Bezpilota gaisa kuģu pārvaldības un uzraudzības informācijas sistēmai)
 (amata vieta uz laiku līdz 31.12.2025)</t>
    </r>
  </si>
  <si>
    <t>Gaisa kuģu lidotspējas novērtēšanas nodaļa</t>
  </si>
  <si>
    <t>Gaisa kuģu reģistrācijas un lietvedības inspektors</t>
  </si>
  <si>
    <t>Daugavgrīvas cietuma Tiesu nolēmumu daļa</t>
  </si>
  <si>
    <t>tulks</t>
  </si>
  <si>
    <t>2643 03</t>
  </si>
  <si>
    <t>08196</t>
  </si>
  <si>
    <t>Rīgas Centrālcietuma Resocializācijas daļa</t>
  </si>
  <si>
    <t>bibliotekārs</t>
  </si>
  <si>
    <t>3433 01</t>
  </si>
  <si>
    <t>07004</t>
  </si>
  <si>
    <t>20.2.</t>
  </si>
  <si>
    <t>Preču zīmju un dizainparaugu departaments</t>
  </si>
  <si>
    <t>vecākais eksperts</t>
  </si>
  <si>
    <t>2422 09</t>
  </si>
  <si>
    <t>Informācijas sistēmu un tehnoloģiju departamenta Informācijas sistēmu lietotāju atbalsta nodaļas informācijas nodaļa</t>
  </si>
  <si>
    <t xml:space="preserve">informācijas sistēmu administrators </t>
  </si>
  <si>
    <t>2522 03</t>
  </si>
  <si>
    <t>TAD 100</t>
  </si>
  <si>
    <t>21.5.</t>
  </si>
  <si>
    <t xml:space="preserve">IV </t>
  </si>
  <si>
    <t>AV-0029</t>
  </si>
  <si>
    <t>Juridiskā atbalsta nodaļa</t>
  </si>
  <si>
    <r>
      <t>darba aizsardzības speciālists</t>
    </r>
    <r>
      <rPr>
        <sz val="11"/>
        <color theme="1"/>
        <rFont val="Times New Roman"/>
        <family val="1"/>
        <charset val="186"/>
      </rPr>
      <t>**</t>
    </r>
  </si>
  <si>
    <t>1219 27</t>
  </si>
  <si>
    <t>00204</t>
  </si>
  <si>
    <r>
      <t>arhivārs</t>
    </r>
    <r>
      <rPr>
        <sz val="10"/>
        <color theme="1"/>
        <rFont val="Times New Roman"/>
        <family val="1"/>
        <charset val="186"/>
      </rPr>
      <t>**</t>
    </r>
  </si>
  <si>
    <t>4415 01</t>
  </si>
  <si>
    <t>00203</t>
  </si>
  <si>
    <t>20.1.</t>
  </si>
  <si>
    <t>Kvalitātes un risku vadības departaments</t>
  </si>
  <si>
    <t>Kvalitātes vadības sistēmu speciālists*</t>
  </si>
  <si>
    <t>2423 13</t>
  </si>
  <si>
    <t>00484</t>
  </si>
  <si>
    <t>38.1.</t>
  </si>
  <si>
    <t>Infrastruktūras un transporta nodaļa</t>
  </si>
  <si>
    <r>
      <t>Tehniskais speciālists</t>
    </r>
    <r>
      <rPr>
        <sz val="11"/>
        <color theme="1"/>
        <rFont val="Times New Roman"/>
        <family val="1"/>
        <charset val="186"/>
      </rPr>
      <t>*</t>
    </r>
  </si>
  <si>
    <t>3113 10</t>
  </si>
  <si>
    <t>00479</t>
  </si>
  <si>
    <t>Veselības aprūpes departamenta Veselības aprūpes organizācijas nodaļa</t>
  </si>
  <si>
    <r>
      <t>vecākais eksperts</t>
    </r>
    <r>
      <rPr>
        <sz val="11"/>
        <color theme="1"/>
        <rFont val="Times New Roman"/>
        <family val="1"/>
        <charset val="186"/>
      </rPr>
      <t>***</t>
    </r>
  </si>
  <si>
    <t xml:space="preserve">2422 09 </t>
  </si>
  <si>
    <t xml:space="preserve">00536 </t>
  </si>
  <si>
    <t>II A</t>
  </si>
  <si>
    <t>Austrumlatgales reģionālās lauksaimniecības pārvaldes Valsts atbalsta un LEADER pasākumu daļa</t>
  </si>
  <si>
    <t>04018-6</t>
  </si>
  <si>
    <t>39.2.</t>
  </si>
  <si>
    <t>Dienvidkurzemes reģionālā lauksaimniecības pārvaldes Lauksaimniecības un lauku attīstības daļa</t>
  </si>
  <si>
    <t>04023-03</t>
  </si>
  <si>
    <t>Dienvidlatgales reģionālās lauksaimniecības pārvaldes Kontroles un uzraudzības daļa</t>
  </si>
  <si>
    <t>2422 06</t>
  </si>
  <si>
    <t>04035-23</t>
  </si>
  <si>
    <t>Informācijas departamenta Kritiskās infrastruktūras daļa</t>
  </si>
  <si>
    <t>Informācijas tehnoloģiju administrators</t>
  </si>
  <si>
    <t>2522 02</t>
  </si>
  <si>
    <t>041086-9</t>
  </si>
  <si>
    <t>Stratēģijas uzraudzības un audita departamenta Audita daļa</t>
  </si>
  <si>
    <t>auditors</t>
  </si>
  <si>
    <t>2411 05</t>
  </si>
  <si>
    <t>041032-02</t>
  </si>
  <si>
    <t>39.3.</t>
  </si>
  <si>
    <t>IIA</t>
  </si>
  <si>
    <t>Viduslatvijas reģionālās lauksaimniecības pārvaldes Eiropas Savienības Tiešo maksājumu daļa</t>
  </si>
  <si>
    <t>04054-3</t>
  </si>
  <si>
    <t>Robežkontroles departamenta Ostu robežkontroles punktu nodaļa</t>
  </si>
  <si>
    <t>inspektors</t>
  </si>
  <si>
    <t>2422 07</t>
  </si>
  <si>
    <t>RDORI 05 ne</t>
  </si>
  <si>
    <t>RDORI 06</t>
  </si>
  <si>
    <t>Rīgas pilsētas pārvaldes Pārtikas izplatīšanas uzraudzības sektors</t>
  </si>
  <si>
    <t>inspektors (P)</t>
  </si>
  <si>
    <t>RPPIUS 04</t>
  </si>
  <si>
    <t>9.</t>
  </si>
  <si>
    <t>RPPIUS 40</t>
  </si>
  <si>
    <t>Ziemeļkurzemes pārvalde</t>
  </si>
  <si>
    <t>ZKurz 13</t>
  </si>
  <si>
    <t>Ziemeļlatgales pārvalde</t>
  </si>
  <si>
    <t>Inspektors (ciltsd.)</t>
  </si>
  <si>
    <t>ZLat 23</t>
  </si>
  <si>
    <t xml:space="preserve">Kopā amata slodzes </t>
  </si>
  <si>
    <t xml:space="preserve">kopā amata vietas </t>
  </si>
  <si>
    <t>5.pielikums</t>
  </si>
  <si>
    <t>2024.12 Nodarbinātie (personas)</t>
  </si>
  <si>
    <t>2024.01-2024.12 Virsstundu saņēmēji % no nodarbinātajiem</t>
  </si>
  <si>
    <t>2024.01-2024.12 Virsstundu samaksa vidēji mēnesī pret mēnešalgu</t>
  </si>
  <si>
    <t>2025.12 Nodarbinātie (personas)</t>
  </si>
  <si>
    <t>2025.01-2025.12 Virsstundu saņēmēji % no nodarbinātajiem</t>
  </si>
  <si>
    <t>2025.01-2025.12 Virsstundu samaksa vidēji mēnesī pret mēnešalgu</t>
  </si>
  <si>
    <t>2026.03 Nodarbinātie (personas)</t>
  </si>
  <si>
    <t>2026.01-2026.03 Virsstundu saņēmēji % no nodarbinātajiem</t>
  </si>
  <si>
    <t>2026.01-2026.03 Virsstundu samaksa vidēji mēnesī pret mēnešalgu</t>
  </si>
  <si>
    <t>2024.01-2024.12 Skaits, kam bijušas jebkuras piemaksas</t>
  </si>
  <si>
    <t>2024.01-2024.12 Visu piemaksu samaksa vidēji mēnesī pret mēnešalgu</t>
  </si>
  <si>
    <t>2024.01-2024.12 t.sk. skaits, kam ir bijusi virsstundu apmaksa</t>
  </si>
  <si>
    <t>2025.01-2025.12 Skaits, kam bijušas jebkuras piemaksas</t>
  </si>
  <si>
    <t>2025.01-2025.12 Visu piemaksu samaksa vidēji mēnesī pret mēnešalgu</t>
  </si>
  <si>
    <t>2025.01-2025.12 t.sk. skaits, kam ir bijusi virsstundu apmaksa</t>
  </si>
  <si>
    <t>2026.01-2026.03 Skaits, kam bijušas jebkuras piemaksas</t>
  </si>
  <si>
    <t>2026.01-2026.03 Visu piemaksu samaksa vidēji mēnesī pret mēnešalgu</t>
  </si>
  <si>
    <t>2026.01-2026.03 t.sk. skaits, kam ir bijusi virsstundu apmaksa</t>
  </si>
  <si>
    <t xml:space="preserve">6.pielikums </t>
  </si>
  <si>
    <t>Informācija par nodarbinātajiem, kuriem noteikta jebkura piemaksa, tai skaitā piemaksa par virsstundām % no kopējā nodarbināto skaita periodā un vidējo piemaksas apmēru pret mēnešalgu (%)</t>
  </si>
  <si>
    <t>Informācija par līdzekļiem prēmijām un naudas balvām pa iestādēm un resoriem</t>
  </si>
  <si>
    <t xml:space="preserve">2026 I cet. </t>
  </si>
  <si>
    <t>Prēmija atbilstoši ikgadējam darba izpildes novērtējumam</t>
  </si>
  <si>
    <t>Naudas balva</t>
  </si>
  <si>
    <t>Prēmija par drošsirdīgu un pašaizliedzīgu rīcību, veicot amata (darba, dienesta) pienākumus</t>
  </si>
  <si>
    <t>Prēmija par valsts drošības apdraudējuma vai nozieguma novēršanu vai atklāšanu, kas radījis vai varēja radīt būtisku kaitējumu</t>
  </si>
  <si>
    <t>Prēmija amatpersonai (darbiniekam) par ieguldījumu ēnu ekonomikas apkarošanā un godīgas konkurences veicināšanā</t>
  </si>
  <si>
    <t>Prēmija VID un Noziedzīgi iegūtu līdzekļu legalizāc. novērš.dienesta amatpers.(darbin.) par atklātiem un novērstiem noziedz.nodarīj. valsts ieņēmumu un nodokļu admin.jomā, aizturētām kontrabandas kravām un novērstu noziedzīgi iegūtu līdzekļu legalizāciju</t>
  </si>
  <si>
    <t xml:space="preserve">Resors kopā </t>
  </si>
  <si>
    <t>VISI</t>
  </si>
  <si>
    <t xml:space="preserve">Pavisam kopā </t>
  </si>
  <si>
    <t xml:space="preserve">* </t>
  </si>
  <si>
    <t xml:space="preserve">Izdevumu samazinājums atlīdzībai 2027.gadam, kas iekļauts Informatīvajā ziņojumā “Par valsts budžeta likumprojektā iekļaujamiem prioritārajiem pasākumiem 2026., 2027. un 2028. gadam” - 2.pielikums (skatīts MK 22.09.2025. (25-TA-2218)). Ietverts likumā "Par valsts budžetu 2026. gadam un budžeta ietvaru 2026., 2027. un 2028. gadam". </t>
  </si>
  <si>
    <r>
      <t xml:space="preserve">Datu avots: </t>
    </r>
    <r>
      <rPr>
        <sz val="11"/>
        <color theme="1"/>
        <rFont val="Aptos Narrow"/>
        <family val="2"/>
        <scheme val="minor"/>
      </rPr>
      <t>iestāžu sniegtie dati Atlīdzības uzskaites sistēmā (14.pielikums)</t>
    </r>
  </si>
  <si>
    <t>7.pielikums</t>
  </si>
  <si>
    <t xml:space="preserve">3.pielikums </t>
  </si>
  <si>
    <t>Informācija par amata vietu skaitu, amata un vakanto amatu slodzēm, kā arī nodarbināto personu skaitu</t>
  </si>
  <si>
    <t>2024.01 Amata vietu skaits</t>
  </si>
  <si>
    <t>2024.01 Amatu slodzes</t>
  </si>
  <si>
    <t>2024.01 Vakantās slodzes</t>
  </si>
  <si>
    <t>2024.01 Nodarbinātie (personas)</t>
  </si>
  <si>
    <t>2024.12 Amata vietu skaits</t>
  </si>
  <si>
    <t>2024.12 Amatu slodzes</t>
  </si>
  <si>
    <t>2024.12 Vakantās slodzes</t>
  </si>
  <si>
    <t>2025.01 Amata vietu skaits</t>
  </si>
  <si>
    <t>2025.01 Amatu slodzes</t>
  </si>
  <si>
    <t>2025.01 Vakantās slodzes</t>
  </si>
  <si>
    <t>2025.01 Nodarbinātie (personas)</t>
  </si>
  <si>
    <t>2025.12 Amata vietu skaits</t>
  </si>
  <si>
    <t>2025.12 Amatu slodzes</t>
  </si>
  <si>
    <t>2025.12 Vakantās slodzes</t>
  </si>
  <si>
    <t>2026.01 Amata vietu skaits</t>
  </si>
  <si>
    <t>2026.01 Amatu slodzes</t>
  </si>
  <si>
    <t>2026.01 Vakantās slodzes</t>
  </si>
  <si>
    <t>2026.01 Nodarbinātie (personas)</t>
  </si>
  <si>
    <t>2026.03 Amata vietu skaits</t>
  </si>
  <si>
    <t>2026.03 Amatu slodzes</t>
  </si>
  <si>
    <t>2026.03 Vakantās slodzes</t>
  </si>
  <si>
    <t>Iekšlietu ministrijas informācijas centrs</t>
  </si>
  <si>
    <t>VSAC Latgale</t>
  </si>
  <si>
    <t>VSAC Zemgale</t>
  </si>
  <si>
    <t xml:space="preserve">Neatkarīgās kopā </t>
  </si>
  <si>
    <t>Valsts aģentūra Civilās aviācijas aģentūra</t>
  </si>
  <si>
    <t>Datu avots: iestāžu sniegtie dati AUS (14.pielikuma apkopojums)</t>
  </si>
  <si>
    <t>Par sniegto datu pareizību atbild iestādes vadītājs par kuru dati ir sniegti</t>
  </si>
  <si>
    <t>Valsts aģentūra "Civilās aviācijas aģentūra" *</t>
  </si>
  <si>
    <t>Valsts dzelzceļa tehniskā inspekcija *</t>
  </si>
  <si>
    <t>* tiek piemērota speciāla algu skala atsevišķiem nodarbinātiem, kuri izpilda ES un ICAO prasības</t>
  </si>
  <si>
    <t>Valsts aģentūra "Civilās aviācijas aģentūra"*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</si>
</sst>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numFmt numFmtId="165" formatCode="#,##0.0"/>
  </numFmts>
  <fonts count="26" x14ac:knownFonts="1">
    <font>
      <sz val="11"/>
      <color theme="1"/>
      <name val="Aptos Narrow"/>
      <family val="2"/>
      <charset val="186"/>
      <scheme val="minor"/>
    </font>
    <font>
      <sz val="11"/>
      <color theme="1"/>
      <name val="Aptos Narrow"/>
      <family val="2"/>
      <charset val="186"/>
      <scheme val="minor"/>
    </font>
    <font>
      <b/>
      <sz val="11"/>
      <color theme="0"/>
      <name val="Aptos Narrow"/>
      <family val="2"/>
      <charset val="186"/>
      <scheme val="minor"/>
    </font>
    <font>
      <sz val="11"/>
      <color rgb="FFFF0000"/>
      <name val="Aptos Narrow"/>
      <family val="2"/>
      <charset val="186"/>
      <scheme val="minor"/>
    </font>
    <font>
      <b/>
      <sz val="11"/>
      <color theme="1"/>
      <name val="Aptos Narrow"/>
      <family val="2"/>
      <charset val="186"/>
      <scheme val="minor"/>
    </font>
    <font>
      <b/>
      <sz val="11"/>
      <name val="Aptos Narrow"/>
      <family val="2"/>
      <charset val="186"/>
      <scheme val="minor"/>
    </font>
    <font>
      <i/>
      <sz val="11"/>
      <color theme="1"/>
      <name val="Aptos Narrow"/>
      <family val="2"/>
      <scheme val="minor"/>
    </font>
    <font>
      <sz val="11"/>
      <color theme="1"/>
      <name val="Aptos Narrow"/>
      <family val="2"/>
      <scheme val="minor"/>
    </font>
    <font>
      <b/>
      <sz val="11"/>
      <name val="Aptos Narrow"/>
      <family val="2"/>
    </font>
    <font>
      <sz val="11"/>
      <name val="Aptos Narrow"/>
      <family val="2"/>
    </font>
    <font>
      <b/>
      <sz val="11"/>
      <color theme="1"/>
      <name val="Aptos Narrow"/>
      <family val="2"/>
      <scheme val="minor"/>
    </font>
    <font>
      <b/>
      <i/>
      <sz val="11"/>
      <color theme="1"/>
      <name val="Aptos Narrow"/>
      <family val="2"/>
      <scheme val="minor"/>
    </font>
    <font>
      <sz val="11"/>
      <name val="Aptos Narrow"/>
      <family val="2"/>
      <scheme val="minor"/>
    </font>
    <font>
      <sz val="11"/>
      <color rgb="FF000000"/>
      <name val="Aptos Narrow"/>
      <family val="2"/>
      <scheme val="minor"/>
    </font>
    <font>
      <sz val="10"/>
      <color rgb="FFFF0000"/>
      <name val="Aptos Narrow"/>
      <family val="2"/>
      <charset val="186"/>
      <scheme val="minor"/>
    </font>
    <font>
      <sz val="11"/>
      <color theme="1"/>
      <name val="Times New Roman"/>
      <family val="1"/>
      <charset val="186"/>
    </font>
    <font>
      <sz val="11"/>
      <name val="Times New Roman"/>
      <family val="1"/>
      <charset val="186"/>
    </font>
    <font>
      <sz val="8"/>
      <color theme="1"/>
      <name val="Times New Roman"/>
      <family val="1"/>
      <charset val="186"/>
    </font>
    <font>
      <sz val="10"/>
      <color theme="1"/>
      <name val="Times New Roman"/>
      <family val="1"/>
      <charset val="186"/>
    </font>
    <font>
      <sz val="12"/>
      <color theme="1"/>
      <name val="Times New Roman"/>
      <family val="1"/>
      <charset val="186"/>
    </font>
    <font>
      <b/>
      <sz val="8"/>
      <name val="Aptos Narrow"/>
      <family val="2"/>
      <charset val="186"/>
      <scheme val="minor"/>
    </font>
    <font>
      <sz val="8"/>
      <name val="Calibri"/>
      <family val="2"/>
    </font>
    <font>
      <sz val="11"/>
      <name val="Aptos Narrow"/>
      <family val="2"/>
      <charset val="186"/>
      <scheme val="minor"/>
    </font>
    <font>
      <sz val="11"/>
      <color indexed="8"/>
      <name val="Calibri"/>
      <family val="2"/>
    </font>
    <font>
      <b/>
      <sz val="11"/>
      <color theme="0"/>
      <name val="Aptos Narrow"/>
      <family val="2"/>
      <scheme val="minor"/>
    </font>
    <font>
      <b/>
      <sz val="11"/>
      <name val="Aptos Narrow"/>
      <family val="2"/>
      <scheme val="minor"/>
    </font>
  </fonts>
  <fills count="14">
    <fill>
      <patternFill patternType="none"/>
    </fill>
    <fill>
      <patternFill patternType="gray125"/>
    </fill>
    <fill>
      <patternFill patternType="solid">
        <fgColor theme="5" tint="0.39997558519241921"/>
        <bgColor indexed="64"/>
      </patternFill>
    </fill>
    <fill>
      <patternFill patternType="solid">
        <fgColor theme="5" tint="-0.249977111117893"/>
        <bgColor indexed="64"/>
      </patternFill>
    </fill>
    <fill>
      <patternFill patternType="solid">
        <fgColor theme="6" tint="0.39997558519241921"/>
        <bgColor indexed="64"/>
      </patternFill>
    </fill>
    <fill>
      <patternFill patternType="solid">
        <fgColor theme="4"/>
        <bgColor theme="4"/>
      </patternFill>
    </fill>
    <fill>
      <patternFill patternType="solid">
        <fgColor theme="6" tint="0.39997558519241921"/>
        <bgColor theme="4"/>
      </patternFill>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6" tint="0.59999389629810485"/>
        <bgColor indexed="64"/>
      </patternFill>
    </fill>
    <fill>
      <patternFill patternType="solid">
        <fgColor theme="5" tint="0.39997558519241921"/>
        <bgColor theme="4"/>
      </patternFill>
    </fill>
    <fill>
      <patternFill patternType="solid">
        <fgColor theme="4" tint="0.59999389629810485"/>
        <bgColor indexed="64"/>
      </patternFill>
    </fill>
    <fill>
      <patternFill patternType="solid">
        <fgColor theme="0"/>
        <bgColor theme="4"/>
      </patternFill>
    </fill>
  </fills>
  <borders count="12">
    <border>
      <left/>
      <right/>
      <top/>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right/>
      <top/>
      <bottom style="thin">
        <color indexed="64"/>
      </bottom>
      <diagonal/>
    </border>
  </borders>
  <cellStyleXfs count="2">
    <xf numFmtId="0" fontId="0" fillId="0" borderId="0"/>
    <xf numFmtId="9" fontId="1" fillId="0" borderId="0" applyFont="0" applyFill="0" applyBorder="0" applyAlignment="0" applyProtection="0"/>
  </cellStyleXfs>
  <cellXfs count="132">
    <xf numFmtId="0" fontId="0" fillId="0" borderId="0" xfId="0"/>
    <xf numFmtId="0" fontId="5" fillId="0" borderId="2" xfId="0" applyFont="1" applyBorder="1"/>
    <xf numFmtId="0" fontId="5" fillId="0" borderId="2" xfId="0" applyFont="1" applyBorder="1" applyAlignment="1">
      <alignment wrapText="1"/>
    </xf>
    <xf numFmtId="0" fontId="0" fillId="0" borderId="2" xfId="0" applyBorder="1"/>
    <xf numFmtId="3" fontId="0" fillId="0" borderId="2" xfId="0" applyNumberFormat="1" applyBorder="1"/>
    <xf numFmtId="9" fontId="0" fillId="0" borderId="2" xfId="1" applyFont="1" applyBorder="1"/>
    <xf numFmtId="0" fontId="0" fillId="0" borderId="2" xfId="0" applyBorder="1" applyAlignment="1">
      <alignment wrapText="1"/>
    </xf>
    <xf numFmtId="0" fontId="9" fillId="0" borderId="2" xfId="0" applyFont="1" applyBorder="1" applyAlignment="1">
      <alignment wrapText="1"/>
    </xf>
    <xf numFmtId="0" fontId="0" fillId="0" borderId="0" xfId="0" applyAlignment="1">
      <alignment wrapText="1"/>
    </xf>
    <xf numFmtId="0" fontId="8" fillId="0" borderId="2" xfId="0" applyFont="1" applyBorder="1"/>
    <xf numFmtId="164" fontId="8" fillId="0" borderId="2" xfId="0" applyNumberFormat="1" applyFont="1" applyBorder="1"/>
    <xf numFmtId="164" fontId="0" fillId="0" borderId="2" xfId="0" applyNumberFormat="1" applyBorder="1"/>
    <xf numFmtId="0" fontId="0" fillId="0" borderId="2" xfId="0" applyBorder="1" applyAlignment="1">
      <alignment vertical="top"/>
    </xf>
    <xf numFmtId="0" fontId="0" fillId="3" borderId="0" xfId="0" applyFill="1" applyAlignment="1">
      <alignment wrapText="1"/>
    </xf>
    <xf numFmtId="0" fontId="10" fillId="0" borderId="0" xfId="0" applyFont="1" applyAlignment="1">
      <alignment wrapText="1"/>
    </xf>
    <xf numFmtId="0" fontId="0" fillId="4" borderId="0" xfId="0" applyFill="1" applyAlignment="1">
      <alignment wrapText="1"/>
    </xf>
    <xf numFmtId="0" fontId="10" fillId="0" borderId="0" xfId="0" applyFont="1"/>
    <xf numFmtId="0" fontId="3" fillId="0" borderId="0" xfId="0" applyFont="1"/>
    <xf numFmtId="0" fontId="4" fillId="0" borderId="0" xfId="0" applyFont="1"/>
    <xf numFmtId="0" fontId="2" fillId="5" borderId="1" xfId="0" applyFont="1" applyFill="1" applyBorder="1" applyAlignment="1">
      <alignment wrapText="1"/>
    </xf>
    <xf numFmtId="0" fontId="2" fillId="6" borderId="0" xfId="0" applyFont="1" applyFill="1" applyAlignment="1">
      <alignment wrapText="1"/>
    </xf>
    <xf numFmtId="0" fontId="6" fillId="0" borderId="0" xfId="0" applyFont="1"/>
    <xf numFmtId="0" fontId="12" fillId="0" borderId="2" xfId="0" applyFont="1" applyBorder="1" applyAlignment="1">
      <alignment wrapText="1"/>
    </xf>
    <xf numFmtId="0" fontId="7" fillId="0" borderId="2" xfId="0" applyFont="1" applyBorder="1" applyAlignment="1">
      <alignment horizontal="left" vertical="center" wrapText="1"/>
    </xf>
    <xf numFmtId="0" fontId="7" fillId="0" borderId="2" xfId="0" applyFont="1" applyBorder="1" applyAlignment="1">
      <alignment vertical="center" wrapText="1"/>
    </xf>
    <xf numFmtId="0" fontId="7" fillId="0" borderId="2" xfId="0" applyFont="1" applyBorder="1" applyAlignment="1">
      <alignment horizontal="left" wrapText="1"/>
    </xf>
    <xf numFmtId="0" fontId="7" fillId="0" borderId="2" xfId="0" applyFont="1" applyBorder="1" applyAlignment="1">
      <alignment horizontal="left"/>
    </xf>
    <xf numFmtId="0" fontId="7" fillId="0" borderId="2" xfId="0" applyFont="1" applyBorder="1" applyAlignment="1">
      <alignment horizontal="center"/>
    </xf>
    <xf numFmtId="0" fontId="7" fillId="0" borderId="3" xfId="0" applyFont="1" applyBorder="1" applyAlignment="1">
      <alignment horizontal="center"/>
    </xf>
    <xf numFmtId="0" fontId="7" fillId="0" borderId="2" xfId="0" applyFont="1" applyBorder="1" applyAlignment="1">
      <alignment vertical="top" wrapText="1"/>
    </xf>
    <xf numFmtId="0" fontId="7" fillId="0" borderId="2" xfId="0" applyFont="1" applyBorder="1" applyAlignment="1">
      <alignment horizontal="left" vertical="top" wrapText="1"/>
    </xf>
    <xf numFmtId="0" fontId="13" fillId="7" borderId="2" xfId="0" applyFont="1" applyFill="1" applyBorder="1" applyAlignment="1">
      <alignment horizontal="left" vertical="top" wrapText="1"/>
    </xf>
    <xf numFmtId="0" fontId="13" fillId="7" borderId="2" xfId="0" applyFont="1" applyFill="1" applyBorder="1" applyAlignment="1">
      <alignment vertical="center" wrapText="1"/>
    </xf>
    <xf numFmtId="0" fontId="7" fillId="0" borderId="2" xfId="0" applyFont="1" applyBorder="1" applyAlignment="1">
      <alignment horizontal="center" vertical="center" wrapText="1"/>
    </xf>
    <xf numFmtId="0" fontId="13" fillId="7" borderId="2" xfId="0" applyFont="1" applyFill="1" applyBorder="1" applyAlignment="1">
      <alignment horizontal="center" vertical="center" wrapText="1"/>
    </xf>
    <xf numFmtId="0" fontId="13" fillId="7" borderId="3" xfId="0" applyFont="1" applyFill="1" applyBorder="1" applyAlignment="1">
      <alignment horizontal="center" vertical="center" wrapText="1"/>
    </xf>
    <xf numFmtId="0" fontId="7" fillId="0" borderId="2" xfId="0" applyFont="1" applyBorder="1"/>
    <xf numFmtId="0" fontId="0" fillId="0" borderId="2" xfId="0" applyBorder="1" applyAlignment="1">
      <alignment horizontal="center"/>
    </xf>
    <xf numFmtId="0" fontId="0" fillId="0" borderId="3" xfId="0" applyBorder="1"/>
    <xf numFmtId="0" fontId="14" fillId="0" borderId="2" xfId="0" applyFont="1" applyBorder="1"/>
    <xf numFmtId="0" fontId="0" fillId="0" borderId="3" xfId="0" applyBorder="1" applyAlignment="1">
      <alignment horizontal="center"/>
    </xf>
    <xf numFmtId="0" fontId="0" fillId="0" borderId="2" xfId="0" applyBorder="1" applyAlignment="1">
      <alignment horizontal="left"/>
    </xf>
    <xf numFmtId="0" fontId="0" fillId="8" borderId="2" xfId="0" applyFill="1" applyBorder="1" applyAlignment="1">
      <alignment horizontal="center"/>
    </xf>
    <xf numFmtId="0" fontId="0" fillId="0" borderId="2" xfId="0" applyBorder="1" applyAlignment="1">
      <alignment vertical="center"/>
    </xf>
    <xf numFmtId="0" fontId="0" fillId="0" borderId="2" xfId="0" applyBorder="1" applyAlignment="1">
      <alignment vertical="center" wrapText="1"/>
    </xf>
    <xf numFmtId="0" fontId="0" fillId="0" borderId="2" xfId="0" applyBorder="1" applyAlignment="1">
      <alignment horizontal="center" vertical="center"/>
    </xf>
    <xf numFmtId="49" fontId="0" fillId="0" borderId="2" xfId="0" applyNumberFormat="1"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left" vertical="center"/>
    </xf>
    <xf numFmtId="49" fontId="15" fillId="0" borderId="2" xfId="0" applyNumberFormat="1" applyFont="1" applyBorder="1" applyAlignment="1">
      <alignment horizontal="left" vertical="center" wrapText="1"/>
    </xf>
    <xf numFmtId="49" fontId="15" fillId="0" borderId="2" xfId="0" applyNumberFormat="1" applyFont="1" applyBorder="1" applyAlignment="1">
      <alignment horizontal="center" vertical="center" wrapText="1"/>
    </xf>
    <xf numFmtId="0" fontId="15" fillId="0" borderId="2" xfId="0" applyFont="1" applyBorder="1" applyAlignment="1">
      <alignment horizontal="center" vertical="center" wrapText="1"/>
    </xf>
    <xf numFmtId="49" fontId="16" fillId="0" borderId="2" xfId="0" applyNumberFormat="1" applyFont="1" applyBorder="1" applyAlignment="1">
      <alignment horizontal="center" vertical="center" wrapText="1"/>
    </xf>
    <xf numFmtId="0" fontId="16"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7" fillId="0" borderId="2" xfId="0" applyFont="1" applyBorder="1" applyAlignment="1">
      <alignment vertical="center" wrapText="1"/>
    </xf>
    <xf numFmtId="0" fontId="19" fillId="0" borderId="2" xfId="0" applyFont="1" applyBorder="1" applyAlignment="1">
      <alignment vertical="center" wrapText="1"/>
    </xf>
    <xf numFmtId="0" fontId="19" fillId="0" borderId="2" xfId="0" applyFont="1" applyBorder="1" applyAlignment="1">
      <alignment horizontal="center" vertical="center" wrapText="1"/>
    </xf>
    <xf numFmtId="0" fontId="0" fillId="0" borderId="2" xfId="0" applyBorder="1" applyAlignment="1">
      <alignment horizontal="left" vertical="center" wrapText="1"/>
    </xf>
    <xf numFmtId="49" fontId="0" fillId="0" borderId="2" xfId="0" applyNumberFormat="1" applyBorder="1" applyAlignment="1">
      <alignment horizontal="left" vertical="center" wrapText="1"/>
    </xf>
    <xf numFmtId="0" fontId="0" fillId="0" borderId="3" xfId="0" applyBorder="1" applyAlignment="1">
      <alignment horizontal="left" vertical="center" wrapText="1"/>
    </xf>
    <xf numFmtId="0" fontId="0" fillId="0" borderId="3" xfId="0" applyBorder="1" applyAlignment="1">
      <alignment horizontal="left" vertical="center"/>
    </xf>
    <xf numFmtId="0" fontId="19" fillId="0" borderId="2" xfId="0" applyFont="1" applyBorder="1"/>
    <xf numFmtId="49" fontId="19" fillId="0" borderId="2" xfId="0" applyNumberFormat="1" applyFont="1" applyBorder="1"/>
    <xf numFmtId="0" fontId="19" fillId="0" borderId="2" xfId="0" applyFont="1" applyBorder="1" applyAlignment="1">
      <alignment horizontal="center" vertical="center"/>
    </xf>
    <xf numFmtId="0" fontId="19" fillId="0" borderId="3" xfId="0" applyFont="1" applyBorder="1" applyAlignment="1">
      <alignment horizontal="center" vertical="center"/>
    </xf>
    <xf numFmtId="0" fontId="15" fillId="0" borderId="2" xfId="0" applyFont="1" applyBorder="1"/>
    <xf numFmtId="0" fontId="0" fillId="0" borderId="2" xfId="0" applyBorder="1" applyAlignment="1">
      <alignment horizontal="left" vertical="top" wrapText="1"/>
    </xf>
    <xf numFmtId="49" fontId="0" fillId="9" borderId="2" xfId="0" applyNumberFormat="1" applyFill="1" applyBorder="1" applyAlignment="1">
      <alignment horizontal="left" vertical="top"/>
    </xf>
    <xf numFmtId="49" fontId="0" fillId="0" borderId="2" xfId="0" applyNumberFormat="1" applyBorder="1" applyAlignment="1">
      <alignment horizontal="left" vertical="top"/>
    </xf>
    <xf numFmtId="0" fontId="0" fillId="0" borderId="2" xfId="0" applyBorder="1" applyAlignment="1">
      <alignment horizontal="left" vertical="top"/>
    </xf>
    <xf numFmtId="49" fontId="0" fillId="0" borderId="2" xfId="0" applyNumberFormat="1"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49" fontId="0" fillId="9" borderId="5" xfId="0" applyNumberFormat="1" applyFill="1" applyBorder="1" applyAlignment="1">
      <alignment horizontal="left" vertical="top"/>
    </xf>
    <xf numFmtId="49" fontId="0" fillId="0" borderId="6" xfId="0" applyNumberFormat="1" applyBorder="1" applyAlignment="1">
      <alignment horizontal="left" vertical="top"/>
    </xf>
    <xf numFmtId="0" fontId="0" fillId="0" borderId="5" xfId="0" applyBorder="1" applyAlignment="1">
      <alignment horizontal="center" vertical="center"/>
    </xf>
    <xf numFmtId="0" fontId="0" fillId="0" borderId="5" xfId="0" applyBorder="1" applyAlignment="1">
      <alignment horizontal="left" vertical="top"/>
    </xf>
    <xf numFmtId="0" fontId="0" fillId="0" borderId="5" xfId="0" applyBorder="1" applyAlignment="1">
      <alignment horizontal="left" vertical="center"/>
    </xf>
    <xf numFmtId="0" fontId="0" fillId="0" borderId="7" xfId="0" applyBorder="1" applyAlignment="1">
      <alignment horizontal="left" vertical="center"/>
    </xf>
    <xf numFmtId="1" fontId="0" fillId="0" borderId="2" xfId="0" applyNumberFormat="1" applyBorder="1" applyAlignment="1">
      <alignment horizontal="center"/>
    </xf>
    <xf numFmtId="0" fontId="0" fillId="0" borderId="3" xfId="0" applyBorder="1" applyAlignment="1">
      <alignment vertical="center"/>
    </xf>
    <xf numFmtId="0" fontId="0" fillId="0" borderId="8" xfId="0" applyBorder="1" applyAlignment="1">
      <alignment horizontal="left" vertical="top" wrapText="1"/>
    </xf>
    <xf numFmtId="0" fontId="0" fillId="0" borderId="8" xfId="0" applyBorder="1" applyAlignment="1">
      <alignment horizontal="left" vertical="top"/>
    </xf>
    <xf numFmtId="0" fontId="0" fillId="0" borderId="8" xfId="0" applyBorder="1"/>
    <xf numFmtId="1" fontId="0" fillId="0" borderId="8" xfId="0" applyNumberFormat="1" applyBorder="1" applyAlignment="1">
      <alignment horizontal="center"/>
    </xf>
    <xf numFmtId="0" fontId="0" fillId="0" borderId="8" xfId="0" applyBorder="1" applyAlignment="1">
      <alignment vertical="center"/>
    </xf>
    <xf numFmtId="0" fontId="0" fillId="0" borderId="9" xfId="0" applyBorder="1" applyAlignment="1">
      <alignment vertical="center"/>
    </xf>
    <xf numFmtId="0" fontId="0" fillId="0" borderId="10" xfId="0" applyBorder="1" applyAlignment="1">
      <alignment horizontal="left" vertical="center" wrapText="1"/>
    </xf>
    <xf numFmtId="1" fontId="0" fillId="0" borderId="0" xfId="0" applyNumberFormat="1" applyAlignment="1">
      <alignment horizontal="center"/>
    </xf>
    <xf numFmtId="10" fontId="0" fillId="0" borderId="2" xfId="0" applyNumberFormat="1" applyBorder="1"/>
    <xf numFmtId="0" fontId="10" fillId="0" borderId="2" xfId="0" applyFont="1" applyBorder="1"/>
    <xf numFmtId="10" fontId="10" fillId="0" borderId="2" xfId="0" applyNumberFormat="1" applyFont="1" applyBorder="1"/>
    <xf numFmtId="0" fontId="20" fillId="6" borderId="2" xfId="0" applyFont="1" applyFill="1" applyBorder="1" applyAlignment="1">
      <alignment wrapText="1"/>
    </xf>
    <xf numFmtId="0" fontId="20" fillId="11" borderId="2" xfId="0" applyFont="1" applyFill="1" applyBorder="1" applyAlignment="1">
      <alignment wrapText="1"/>
    </xf>
    <xf numFmtId="0" fontId="21" fillId="4" borderId="2" xfId="0" applyFont="1" applyFill="1" applyBorder="1" applyAlignment="1">
      <alignment wrapText="1"/>
    </xf>
    <xf numFmtId="0" fontId="22" fillId="0" borderId="0" xfId="0" applyFont="1"/>
    <xf numFmtId="0" fontId="5" fillId="12" borderId="2" xfId="0" applyFont="1" applyFill="1" applyBorder="1" applyAlignment="1">
      <alignment wrapText="1"/>
    </xf>
    <xf numFmtId="3" fontId="5" fillId="12" borderId="2" xfId="0" applyNumberFormat="1" applyFont="1" applyFill="1" applyBorder="1" applyAlignment="1">
      <alignment wrapText="1"/>
    </xf>
    <xf numFmtId="0" fontId="4" fillId="12" borderId="2" xfId="0" applyFont="1" applyFill="1" applyBorder="1"/>
    <xf numFmtId="4" fontId="23" fillId="0" borderId="2" xfId="0" applyNumberFormat="1" applyFont="1" applyBorder="1"/>
    <xf numFmtId="0" fontId="10" fillId="12" borderId="2" xfId="0" applyFont="1" applyFill="1" applyBorder="1"/>
    <xf numFmtId="3" fontId="10" fillId="12" borderId="2" xfId="0" applyNumberFormat="1" applyFont="1" applyFill="1" applyBorder="1"/>
    <xf numFmtId="0" fontId="0" fillId="12" borderId="2" xfId="0" applyFill="1" applyBorder="1"/>
    <xf numFmtId="3" fontId="4" fillId="12" borderId="2" xfId="0" applyNumberFormat="1" applyFont="1" applyFill="1" applyBorder="1"/>
    <xf numFmtId="0" fontId="4" fillId="10" borderId="2" xfId="0" applyFont="1" applyFill="1" applyBorder="1"/>
    <xf numFmtId="3" fontId="4" fillId="10" borderId="2" xfId="0" applyNumberFormat="1" applyFont="1" applyFill="1" applyBorder="1"/>
    <xf numFmtId="0" fontId="0" fillId="0" borderId="0" xfId="0" applyAlignment="1">
      <alignment horizontal="right"/>
    </xf>
    <xf numFmtId="0" fontId="12" fillId="9" borderId="0" xfId="0" applyFont="1" applyFill="1"/>
    <xf numFmtId="0" fontId="24" fillId="5" borderId="2" xfId="0" applyFont="1" applyFill="1" applyBorder="1"/>
    <xf numFmtId="0" fontId="24" fillId="5" borderId="2" xfId="0" applyFont="1" applyFill="1" applyBorder="1" applyAlignment="1">
      <alignment wrapText="1"/>
    </xf>
    <xf numFmtId="0" fontId="25" fillId="13" borderId="2" xfId="0" applyFont="1" applyFill="1" applyBorder="1"/>
    <xf numFmtId="165" fontId="25" fillId="13" borderId="2" xfId="0" applyNumberFormat="1" applyFont="1" applyFill="1" applyBorder="1" applyAlignment="1">
      <alignment wrapText="1"/>
    </xf>
    <xf numFmtId="165" fontId="10" fillId="0" borderId="2" xfId="0" applyNumberFormat="1" applyFont="1" applyBorder="1"/>
    <xf numFmtId="0" fontId="0" fillId="0" borderId="0" xfId="0" applyAlignment="1">
      <alignment horizontal="left" wrapText="1"/>
    </xf>
    <xf numFmtId="0" fontId="10" fillId="0" borderId="0" xfId="0" applyFont="1" applyAlignment="1">
      <alignment horizontal="center"/>
    </xf>
    <xf numFmtId="0" fontId="20" fillId="5" borderId="0" xfId="0" applyFont="1" applyFill="1" applyAlignment="1">
      <alignment horizontal="center" vertical="center" wrapText="1"/>
    </xf>
    <xf numFmtId="0" fontId="20" fillId="5" borderId="11" xfId="0" applyFont="1" applyFill="1" applyBorder="1" applyAlignment="1">
      <alignment horizontal="center" vertical="center" wrapText="1"/>
    </xf>
    <xf numFmtId="0" fontId="20" fillId="5" borderId="0" xfId="0" applyFont="1" applyFill="1" applyAlignment="1">
      <alignment horizontal="center" wrapText="1"/>
    </xf>
    <xf numFmtId="0" fontId="20" fillId="5" borderId="11" xfId="0" applyFont="1" applyFill="1" applyBorder="1" applyAlignment="1">
      <alignment horizontal="center" wrapText="1"/>
    </xf>
    <xf numFmtId="0" fontId="10" fillId="10" borderId="0" xfId="0" applyFont="1" applyFill="1" applyAlignment="1">
      <alignment horizontal="center"/>
    </xf>
    <xf numFmtId="0" fontId="10" fillId="2" borderId="0" xfId="0" applyFont="1" applyFill="1" applyAlignment="1">
      <alignment horizontal="center" wrapText="1"/>
    </xf>
    <xf numFmtId="0" fontId="7" fillId="0" borderId="0" xfId="0" applyFont="1" applyAlignment="1">
      <alignment horizontal="center"/>
    </xf>
    <xf numFmtId="0" fontId="6" fillId="0" borderId="0" xfId="0" applyFont="1" applyAlignment="1">
      <alignment horizontal="center"/>
    </xf>
    <xf numFmtId="0" fontId="0" fillId="0" borderId="2" xfId="0" applyBorder="1" applyAlignment="1">
      <alignment vertical="top"/>
    </xf>
    <xf numFmtId="0" fontId="8" fillId="0" borderId="2" xfId="0" applyFont="1" applyBorder="1" applyAlignment="1">
      <alignment vertical="top"/>
    </xf>
    <xf numFmtId="0" fontId="0" fillId="0" borderId="2" xfId="0" applyBorder="1"/>
    <xf numFmtId="0" fontId="0" fillId="0" borderId="0" xfId="0" applyAlignment="1">
      <alignment horizontal="center" wrapText="1"/>
    </xf>
    <xf numFmtId="0" fontId="10" fillId="0" borderId="0" xfId="0" applyFont="1" applyAlignment="1">
      <alignment horizontal="left" wrapText="1"/>
    </xf>
    <xf numFmtId="0" fontId="10" fillId="2" borderId="0" xfId="0" applyFont="1" applyFill="1" applyAlignment="1">
      <alignment horizontal="center"/>
    </xf>
    <xf numFmtId="0" fontId="11" fillId="0" borderId="0" xfId="0" applyFont="1" applyAlignment="1">
      <alignment horizontal="center"/>
    </xf>
  </cellXfs>
  <cellStyles count="2">
    <cellStyle name="Parasts" xfId="0" builtinId="0"/>
    <cellStyle name="Procenti" xfId="1" builtinId="5"/>
  </cellStyles>
  <dxfs count="5">
    <dxf>
      <numFmt numFmtId="0" formatCode="General"/>
    </dxf>
    <dxf>
      <font>
        <b/>
      </font>
    </dxf>
    <dxf>
      <numFmt numFmtId="0" formatCode="General"/>
    </dxf>
    <dxf>
      <numFmt numFmtId="0" formatCode="General"/>
    </dxf>
    <dxf>
      <alignment horizontal="general" vertical="bottom"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23</xdr:col>
      <xdr:colOff>205741</xdr:colOff>
      <xdr:row>3</xdr:row>
      <xdr:rowOff>45721</xdr:rowOff>
    </xdr:from>
    <xdr:to>
      <xdr:col>29</xdr:col>
      <xdr:colOff>502921</xdr:colOff>
      <xdr:row>22</xdr:row>
      <xdr:rowOff>121921</xdr:rowOff>
    </xdr:to>
    <xdr:pic>
      <xdr:nvPicPr>
        <xdr:cNvPr id="2" name="Picture 1">
          <a:extLst>
            <a:ext uri="{FF2B5EF4-FFF2-40B4-BE49-F238E27FC236}">
              <a16:creationId xmlns:a16="http://schemas.microsoft.com/office/drawing/2014/main" id="{7990C013-7B6E-4E06-A69E-B3B78BD678AA}"/>
            </a:ext>
          </a:extLst>
        </xdr:cNvPr>
        <xdr:cNvPicPr>
          <a:picLocks noChangeAspect="1"/>
        </xdr:cNvPicPr>
      </xdr:nvPicPr>
      <xdr:blipFill>
        <a:blip xmlns:r="http://schemas.openxmlformats.org/officeDocument/2006/relationships" r:embed="rId1"/>
        <a:stretch>
          <a:fillRect/>
        </a:stretch>
      </xdr:blipFill>
      <xdr:spPr>
        <a:xfrm>
          <a:off x="15209521" y="838201"/>
          <a:ext cx="3954780" cy="355092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C09DFAA-A2FE-4972-BFEE-64D7808BF1AB}" name="skaits" displayName="skaits" ref="A6:U92" totalsRowShown="0" headerRowDxfId="4">
  <autoFilter ref="A6:U92" xr:uid="{FC09DFAA-A2FE-4972-BFEE-64D7808BF1AB}"/>
  <tableColumns count="21">
    <tableColumn id="1" xr3:uid="{777BB1A2-70F7-4848-9A28-970F8A451D1A}" name="Resors" dataDxfId="3"/>
    <tableColumn id="2" xr3:uid="{C676DBF3-050A-4AE0-8EDA-A27C2DA540A3}" name="Iestāde" dataDxfId="2"/>
    <tableColumn id="14" xr3:uid="{32FD768D-3D93-4481-84B1-3C5D04E04019}" name="Amata vietas"/>
    <tableColumn id="4" xr3:uid="{ED84FDE9-180C-4754-999F-E2F9CB6B9756}" name="A"/>
    <tableColumn id="5" xr3:uid="{025E2741-2CD0-4F36-932D-9B29E5FBFA95}" name="Ap"/>
    <tableColumn id="6" xr3:uid="{B7462F5B-3C33-462A-BD5E-359A2F217339}" name="D"/>
    <tableColumn id="7" xr3:uid="{F610DD0D-F7BB-4F25-BA4D-DA92E9172D76}" name="I"/>
    <tableColumn id="8" xr3:uid="{6347C486-9799-41E1-BA33-880BF116B90B}" name="Iz"/>
    <tableColumn id="9" xr3:uid="{C9D7688B-FEC3-4E48-9296-671376110273}" name="K"/>
    <tableColumn id="10" xr3:uid="{8EE92005-B202-46C1-9B2B-47155EF80D0B}" name="PD"/>
    <tableColumn id="11" xr3:uid="{9BE7B424-CF20-4B35-A7D2-64677632E422}" name="PI"/>
    <tableColumn id="12" xr3:uid="{3D0E545E-256D-48B1-84F9-26CED465FFD2}" name="S"/>
    <tableColumn id="13" xr3:uid="{B92EDB69-5A34-4CC5-9927-EC2BECE9DCB8}" name="Kopā" dataDxfId="1"/>
    <tableColumn id="16" xr3:uid="{41568A91-B99E-41DF-9473-C743E48D1E22}" name="iest.vadītājis"/>
    <tableColumn id="17" xr3:uid="{E26DF729-1615-42D7-9ED3-C0317B700B63}" name="brigNMPD"/>
    <tableColumn id="18" xr3:uid="{08D57263-1CBB-47D4-9C24-566760392F02}" name="tiesu eksperti"/>
    <tableColumn id="19" xr3:uid="{FF40841C-E940-4823-A95F-962FA6E37232}" name="tiesu darbinieki"/>
    <tableColumn id="20" xr3:uid="{AA69F297-74DF-4319-BED4-B2D9ED35F657}" name="ārstniecības personas"/>
    <tableColumn id="21" xr3:uid="{21DB62C3-D270-4C7A-ADF8-7A68203FCA6B}" name="psihologi"/>
    <tableColumn id="22" xr3:uid="{5DBD4628-AB54-4A5A-A54C-32847D14DE40}" name="Kopā pakļaujas samazinājumam, ņemot vērā izņēmumus" dataDxfId="0">
      <calculatedColumnFormula>skaits[[#This Row],[Kopā]]-skaits[[#This Row],[Ap]]-skaits[[#This Row],[Iz]]-skaits[[#This Row],[PD]]-skaits[[#This Row],[PI]]-skaits[[#This Row],[iest.vadītājis]]-skaits[[#This Row],[brigNMPD]]-skaits[[#This Row],[tiesu eksperti]]-skaits[[#This Row],[tiesu darbinieki]]-skaits[[#This Row],[ārstniecības personas]]-skaits[[#This Row],[psihologi]]-skaits[[#This Row],[K]]</calculatedColumnFormula>
    </tableColumn>
    <tableColumn id="23" xr3:uid="{FC904AB8-8B7C-4233-B3CF-043DC993FCA9}" name="Iestādes izslēdz no saviem amatu sarakstiem (skaits)"/>
  </tableColumns>
  <tableStyleInfo name="TableStyleMedium2" showFirstColumn="0" showLastColumn="0" showRowStripes="1" showColumnStripes="0"/>
</table>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2A8FF5-0825-4A66-AA99-834C7D426C45}">
  <dimension ref="A1:N179"/>
  <sheetViews>
    <sheetView topLeftCell="A162" workbookViewId="0">
      <selection activeCell="B179" sqref="B179"/>
    </sheetView>
  </sheetViews>
  <sheetFormatPr defaultRowHeight="14.4" x14ac:dyDescent="0.3"/>
  <cols>
    <col min="2" max="2" width="55.21875" bestFit="1" customWidth="1"/>
    <col min="3" max="3" width="14.21875" customWidth="1"/>
    <col min="4" max="4" width="11.44140625" customWidth="1"/>
    <col min="5" max="6" width="13.77734375" customWidth="1"/>
    <col min="7" max="7" width="12.44140625" customWidth="1"/>
    <col min="8" max="8" width="10.33203125" customWidth="1"/>
    <col min="9" max="10" width="13.109375" customWidth="1"/>
    <col min="11" max="11" width="13.33203125" customWidth="1"/>
    <col min="12" max="12" width="11.44140625" customWidth="1"/>
    <col min="13" max="13" width="12.6640625" customWidth="1"/>
    <col min="14" max="14" width="12.88671875" customWidth="1"/>
  </cols>
  <sheetData>
    <row r="1" spans="1:14" x14ac:dyDescent="0.3">
      <c r="L1" t="s">
        <v>201</v>
      </c>
    </row>
    <row r="2" spans="1:14" x14ac:dyDescent="0.3">
      <c r="B2" s="123" t="s">
        <v>190</v>
      </c>
      <c r="C2" s="124"/>
      <c r="D2" s="124"/>
      <c r="E2" s="124"/>
      <c r="F2" s="124"/>
      <c r="G2" s="124"/>
      <c r="H2" s="124"/>
      <c r="I2" s="124"/>
      <c r="J2" s="124"/>
      <c r="K2" s="124"/>
      <c r="L2" s="124"/>
      <c r="M2" s="124"/>
      <c r="N2" s="124"/>
    </row>
    <row r="5" spans="1:14" ht="115.2" x14ac:dyDescent="0.3">
      <c r="A5" s="1" t="s">
        <v>0</v>
      </c>
      <c r="B5" s="1" t="s">
        <v>1</v>
      </c>
      <c r="C5" s="2" t="s">
        <v>2</v>
      </c>
      <c r="D5" s="2" t="s">
        <v>191</v>
      </c>
      <c r="E5" s="2" t="s">
        <v>192</v>
      </c>
      <c r="F5" s="2" t="s">
        <v>187</v>
      </c>
      <c r="G5" s="2" t="s">
        <v>3</v>
      </c>
      <c r="H5" s="2" t="s">
        <v>193</v>
      </c>
      <c r="I5" s="2" t="s">
        <v>194</v>
      </c>
      <c r="J5" s="2" t="s">
        <v>188</v>
      </c>
      <c r="K5" s="2" t="s">
        <v>4</v>
      </c>
      <c r="L5" s="2" t="s">
        <v>195</v>
      </c>
      <c r="M5" s="2" t="s">
        <v>196</v>
      </c>
      <c r="N5" s="2" t="s">
        <v>189</v>
      </c>
    </row>
    <row r="6" spans="1:14" x14ac:dyDescent="0.3">
      <c r="A6" s="3" t="s">
        <v>5</v>
      </c>
      <c r="B6" s="3" t="s">
        <v>6</v>
      </c>
      <c r="C6" s="3">
        <v>392</v>
      </c>
      <c r="D6" s="4">
        <v>2646.8067285382831</v>
      </c>
      <c r="E6" s="4">
        <v>2897.8550221706623</v>
      </c>
      <c r="F6" s="5">
        <f>(E6-D6)/E6</f>
        <v>8.6632454595443983E-2</v>
      </c>
      <c r="G6" s="3">
        <v>421</v>
      </c>
      <c r="H6" s="4">
        <v>2726.3014502164497</v>
      </c>
      <c r="I6" s="4">
        <v>2990.5377476231088</v>
      </c>
      <c r="J6" s="5">
        <f>(I6-H6)/I6</f>
        <v>8.8357452640975748E-2</v>
      </c>
      <c r="K6" s="3">
        <v>423</v>
      </c>
      <c r="L6" s="4">
        <v>2747.5591647331785</v>
      </c>
      <c r="M6" s="4">
        <v>2949.9935692188701</v>
      </c>
      <c r="N6" s="5">
        <f>(M6-L6)/M6</f>
        <v>6.8621981619876649E-2</v>
      </c>
    </row>
    <row r="7" spans="1:14" x14ac:dyDescent="0.3">
      <c r="A7" s="3" t="s">
        <v>5</v>
      </c>
      <c r="B7" s="3" t="s">
        <v>7</v>
      </c>
      <c r="C7" s="3">
        <v>370</v>
      </c>
      <c r="D7" s="4">
        <v>1768.9346854663779</v>
      </c>
      <c r="E7" s="4">
        <v>1856.5810809184186</v>
      </c>
      <c r="F7" s="5">
        <f t="shared" ref="F7:F70" si="0">(E7-D7)/E7</f>
        <v>4.7208493263694966E-2</v>
      </c>
      <c r="G7" s="3">
        <v>392</v>
      </c>
      <c r="H7" s="4">
        <v>1810.9613695652172</v>
      </c>
      <c r="I7" s="4">
        <v>1947.9017358742706</v>
      </c>
      <c r="J7" s="5">
        <f t="shared" ref="J7:J70" si="1">(I7-H7)/I7</f>
        <v>7.0301475576020719E-2</v>
      </c>
      <c r="K7" s="3">
        <v>394</v>
      </c>
      <c r="L7" s="4">
        <v>1838.8320895522388</v>
      </c>
      <c r="M7" s="4">
        <v>1934.3429684908792</v>
      </c>
      <c r="N7" s="5">
        <f t="shared" ref="N7:N70" si="2">(M7-L7)/M7</f>
        <v>4.9376393170418663E-2</v>
      </c>
    </row>
    <row r="8" spans="1:14" x14ac:dyDescent="0.3">
      <c r="A8" s="3" t="s">
        <v>5</v>
      </c>
      <c r="B8" s="3" t="s">
        <v>8</v>
      </c>
      <c r="C8" s="3">
        <v>267</v>
      </c>
      <c r="D8" s="4">
        <v>1687.6567266187051</v>
      </c>
      <c r="E8" s="4">
        <v>1730.6631085988352</v>
      </c>
      <c r="F8" s="5">
        <f t="shared" si="0"/>
        <v>2.4849655468156675E-2</v>
      </c>
      <c r="G8" s="3">
        <v>269</v>
      </c>
      <c r="H8" s="4">
        <v>1766.7853333333333</v>
      </c>
      <c r="I8" s="4">
        <v>1804.8945664160394</v>
      </c>
      <c r="J8" s="5">
        <f t="shared" si="1"/>
        <v>2.1114381854658294E-2</v>
      </c>
      <c r="K8" s="3">
        <v>271</v>
      </c>
      <c r="L8" s="4">
        <v>1790.4761904761904</v>
      </c>
      <c r="M8" s="4">
        <v>1816.5513675213681</v>
      </c>
      <c r="N8" s="5">
        <f t="shared" si="2"/>
        <v>1.4354219490504444E-2</v>
      </c>
    </row>
    <row r="9" spans="1:14" x14ac:dyDescent="0.3">
      <c r="A9" s="3" t="s">
        <v>5</v>
      </c>
      <c r="B9" s="3" t="s">
        <v>9</v>
      </c>
      <c r="C9" s="3">
        <v>61</v>
      </c>
      <c r="D9" s="4">
        <v>1409.5431081081081</v>
      </c>
      <c r="E9" s="4">
        <v>1480.6995200362705</v>
      </c>
      <c r="F9" s="5">
        <f t="shared" si="0"/>
        <v>4.8055943130460022E-2</v>
      </c>
      <c r="G9" s="3">
        <v>57</v>
      </c>
      <c r="H9" s="4">
        <v>1529.9580365296804</v>
      </c>
      <c r="I9" s="4">
        <v>1577.4210512314924</v>
      </c>
      <c r="J9" s="5">
        <f t="shared" si="1"/>
        <v>3.0088995366682601E-2</v>
      </c>
      <c r="K9" s="3">
        <v>62</v>
      </c>
      <c r="L9" s="4">
        <v>1518.1774193548388</v>
      </c>
      <c r="M9" s="4">
        <v>1535.6902150537635</v>
      </c>
      <c r="N9" s="5">
        <f t="shared" si="2"/>
        <v>1.1403859663396767E-2</v>
      </c>
    </row>
    <row r="10" spans="1:14" x14ac:dyDescent="0.3">
      <c r="A10" s="3" t="s">
        <v>5</v>
      </c>
      <c r="B10" s="3" t="s">
        <v>10</v>
      </c>
      <c r="C10" s="3">
        <v>7722</v>
      </c>
      <c r="D10" s="4">
        <v>1466.0591644620383</v>
      </c>
      <c r="E10" s="4">
        <v>1802.0776493056726</v>
      </c>
      <c r="F10" s="5">
        <f t="shared" si="0"/>
        <v>0.18646171266432374</v>
      </c>
      <c r="G10" s="3">
        <v>7997</v>
      </c>
      <c r="H10" s="4">
        <v>1473.6884948609056</v>
      </c>
      <c r="I10" s="4">
        <v>1812.8357356392053</v>
      </c>
      <c r="J10" s="5">
        <f t="shared" si="1"/>
        <v>0.18708106537778307</v>
      </c>
      <c r="K10" s="3">
        <v>8077</v>
      </c>
      <c r="L10" s="4">
        <v>1485.4132267614814</v>
      </c>
      <c r="M10" s="4">
        <v>1821.8880283586341</v>
      </c>
      <c r="N10" s="5">
        <f t="shared" si="2"/>
        <v>0.18468467675276828</v>
      </c>
    </row>
    <row r="11" spans="1:14" x14ac:dyDescent="0.3">
      <c r="A11" s="3" t="s">
        <v>5</v>
      </c>
      <c r="B11" s="3" t="s">
        <v>11</v>
      </c>
      <c r="C11" s="3">
        <v>26</v>
      </c>
      <c r="D11" s="4">
        <v>2028.926923076923</v>
      </c>
      <c r="E11" s="4">
        <v>2170.3670128205131</v>
      </c>
      <c r="F11" s="5">
        <f t="shared" si="0"/>
        <v>6.5168742847681232E-2</v>
      </c>
      <c r="G11" s="3">
        <v>21</v>
      </c>
      <c r="H11" s="4">
        <v>2069.2624999999998</v>
      </c>
      <c r="I11" s="4">
        <v>2164.5015738636362</v>
      </c>
      <c r="J11" s="5">
        <f t="shared" si="1"/>
        <v>4.400046413162665E-2</v>
      </c>
      <c r="K11" s="3">
        <v>21</v>
      </c>
      <c r="L11" s="4">
        <v>2214.6904761904761</v>
      </c>
      <c r="M11" s="4">
        <v>2313.4093650793648</v>
      </c>
      <c r="N11" s="5">
        <f t="shared" si="2"/>
        <v>4.2672468772296995E-2</v>
      </c>
    </row>
    <row r="12" spans="1:14" x14ac:dyDescent="0.3">
      <c r="A12" s="3" t="s">
        <v>5</v>
      </c>
      <c r="B12" s="3" t="s">
        <v>12</v>
      </c>
      <c r="C12" s="3">
        <v>163</v>
      </c>
      <c r="D12" s="4">
        <v>1981.5094708994709</v>
      </c>
      <c r="E12" s="4">
        <v>2045.4819491590131</v>
      </c>
      <c r="F12" s="5">
        <f t="shared" si="0"/>
        <v>3.1275014812936416E-2</v>
      </c>
      <c r="G12" s="3">
        <v>223</v>
      </c>
      <c r="H12" s="4">
        <v>2057.1707812499999</v>
      </c>
      <c r="I12" s="4">
        <v>2158.1678533000213</v>
      </c>
      <c r="J12" s="5">
        <f t="shared" si="1"/>
        <v>4.6797598201450526E-2</v>
      </c>
      <c r="K12" s="3">
        <v>476</v>
      </c>
      <c r="L12" s="4">
        <v>1726.5051440329219</v>
      </c>
      <c r="M12" s="4">
        <v>1797.0128497942385</v>
      </c>
      <c r="N12" s="5">
        <f t="shared" si="2"/>
        <v>3.9236060982752514E-2</v>
      </c>
    </row>
    <row r="13" spans="1:14" x14ac:dyDescent="0.3">
      <c r="A13" s="3" t="s">
        <v>5</v>
      </c>
      <c r="B13" s="3" t="s">
        <v>13</v>
      </c>
      <c r="C13" s="3">
        <v>351</v>
      </c>
      <c r="D13" s="4">
        <v>1602.4467708333334</v>
      </c>
      <c r="E13" s="4">
        <v>1782.9861055861832</v>
      </c>
      <c r="F13" s="5">
        <f t="shared" si="0"/>
        <v>0.10125672555002596</v>
      </c>
      <c r="G13" s="3">
        <v>364</v>
      </c>
      <c r="H13" s="4">
        <v>1678.7737530864197</v>
      </c>
      <c r="I13" s="4">
        <v>1871.8152677890009</v>
      </c>
      <c r="J13" s="5">
        <f t="shared" si="1"/>
        <v>0.10313064436673978</v>
      </c>
      <c r="K13" s="3">
        <v>371</v>
      </c>
      <c r="L13" s="4">
        <v>1698.5891927083333</v>
      </c>
      <c r="M13" s="4">
        <v>1838.7297395833341</v>
      </c>
      <c r="N13" s="5">
        <f t="shared" si="2"/>
        <v>7.6215957058897318E-2</v>
      </c>
    </row>
    <row r="14" spans="1:14" x14ac:dyDescent="0.3">
      <c r="A14" s="3" t="s">
        <v>14</v>
      </c>
      <c r="B14" s="3" t="s">
        <v>15</v>
      </c>
      <c r="C14" s="3">
        <v>567</v>
      </c>
      <c r="D14" s="4">
        <v>2114.1445399449035</v>
      </c>
      <c r="E14" s="4">
        <v>2574.4615565185509</v>
      </c>
      <c r="F14" s="5">
        <f t="shared" si="0"/>
        <v>0.17880127804127513</v>
      </c>
      <c r="G14" s="3">
        <v>596</v>
      </c>
      <c r="H14" s="4">
        <v>2107.1011349693254</v>
      </c>
      <c r="I14" s="4">
        <v>2557.1906025532476</v>
      </c>
      <c r="J14" s="5">
        <f t="shared" si="1"/>
        <v>0.17600935461538406</v>
      </c>
      <c r="K14" s="3">
        <v>591</v>
      </c>
      <c r="L14" s="4">
        <v>2177.1705298013244</v>
      </c>
      <c r="M14" s="4">
        <v>2645.1742025386384</v>
      </c>
      <c r="N14" s="5">
        <f t="shared" si="2"/>
        <v>0.17692735408055901</v>
      </c>
    </row>
    <row r="15" spans="1:14" x14ac:dyDescent="0.3">
      <c r="A15" s="3" t="s">
        <v>14</v>
      </c>
      <c r="B15" s="3" t="s">
        <v>16</v>
      </c>
      <c r="C15" s="3"/>
      <c r="D15" s="4"/>
      <c r="E15" s="4"/>
      <c r="F15" s="5"/>
      <c r="G15" s="3">
        <v>10</v>
      </c>
      <c r="H15" s="4">
        <v>2917.5</v>
      </c>
      <c r="I15" s="4">
        <v>2979.6835444444446</v>
      </c>
      <c r="J15" s="5">
        <f t="shared" si="1"/>
        <v>2.0869177386432344E-2</v>
      </c>
      <c r="K15" s="3">
        <v>12</v>
      </c>
      <c r="L15" s="4">
        <v>3053.5833333333335</v>
      </c>
      <c r="M15" s="4">
        <v>3172.5955555555556</v>
      </c>
      <c r="N15" s="5">
        <f t="shared" si="2"/>
        <v>3.751257295113427E-2</v>
      </c>
    </row>
    <row r="16" spans="1:14" x14ac:dyDescent="0.3">
      <c r="A16" s="3" t="s">
        <v>17</v>
      </c>
      <c r="B16" s="3" t="s">
        <v>18</v>
      </c>
      <c r="C16" s="3">
        <v>149</v>
      </c>
      <c r="D16" s="4">
        <v>2479.1905161290324</v>
      </c>
      <c r="E16" s="4">
        <v>3075.0543766792343</v>
      </c>
      <c r="F16" s="5">
        <f t="shared" si="0"/>
        <v>0.19377343863222285</v>
      </c>
      <c r="G16" s="3">
        <v>149</v>
      </c>
      <c r="H16" s="4">
        <v>2791.312179487179</v>
      </c>
      <c r="I16" s="4">
        <v>3325.040081376957</v>
      </c>
      <c r="J16" s="5">
        <f t="shared" si="1"/>
        <v>0.16051773477231346</v>
      </c>
      <c r="K16" s="3">
        <v>149</v>
      </c>
      <c r="L16" s="4">
        <v>2816.0738255033557</v>
      </c>
      <c r="M16" s="4">
        <v>3279.7720022371368</v>
      </c>
      <c r="N16" s="5">
        <f t="shared" si="2"/>
        <v>0.14138122296839292</v>
      </c>
    </row>
    <row r="17" spans="1:14" x14ac:dyDescent="0.3">
      <c r="A17" s="3" t="s">
        <v>17</v>
      </c>
      <c r="B17" s="3" t="s">
        <v>19</v>
      </c>
      <c r="C17" s="3">
        <v>75</v>
      </c>
      <c r="D17" s="4">
        <v>1968.5837755102041</v>
      </c>
      <c r="E17" s="4">
        <v>2000.9900006478779</v>
      </c>
      <c r="F17" s="5">
        <f t="shared" si="0"/>
        <v>1.6195095991075097E-2</v>
      </c>
      <c r="G17" s="3">
        <v>77</v>
      </c>
      <c r="H17" s="4">
        <v>2141.1207823129248</v>
      </c>
      <c r="I17" s="4">
        <v>2432.2716907854042</v>
      </c>
      <c r="J17" s="5">
        <f t="shared" si="1"/>
        <v>0.11970328379658274</v>
      </c>
      <c r="K17" s="3">
        <v>79</v>
      </c>
      <c r="L17" s="4">
        <v>2233.7119341563784</v>
      </c>
      <c r="M17" s="4">
        <v>2262.3514814814816</v>
      </c>
      <c r="N17" s="5">
        <f t="shared" si="2"/>
        <v>1.2659194452998448E-2</v>
      </c>
    </row>
    <row r="18" spans="1:14" x14ac:dyDescent="0.3">
      <c r="A18" s="3" t="s">
        <v>20</v>
      </c>
      <c r="B18" s="3" t="s">
        <v>21</v>
      </c>
      <c r="C18" s="3">
        <v>83</v>
      </c>
      <c r="D18" s="4">
        <v>2221.7442156862744</v>
      </c>
      <c r="E18" s="4">
        <v>2265.4095990896353</v>
      </c>
      <c r="F18" s="5">
        <f t="shared" si="0"/>
        <v>1.927482933810647E-2</v>
      </c>
      <c r="G18" s="3">
        <v>71</v>
      </c>
      <c r="H18" s="4">
        <v>2303.4012631578948</v>
      </c>
      <c r="I18" s="4">
        <v>2456.1465687134505</v>
      </c>
      <c r="J18" s="5">
        <f t="shared" si="1"/>
        <v>6.2189002684625981E-2</v>
      </c>
      <c r="K18" s="3">
        <v>70</v>
      </c>
      <c r="L18" s="4">
        <v>2416.5</v>
      </c>
      <c r="M18" s="4">
        <v>2543.3701904761901</v>
      </c>
      <c r="N18" s="5">
        <f t="shared" si="2"/>
        <v>4.9882707185632501E-2</v>
      </c>
    </row>
    <row r="19" spans="1:14" x14ac:dyDescent="0.3">
      <c r="A19" s="3" t="s">
        <v>20</v>
      </c>
      <c r="B19" s="3" t="s">
        <v>22</v>
      </c>
      <c r="C19" s="3">
        <v>422</v>
      </c>
      <c r="D19" s="4">
        <v>1611.782327586207</v>
      </c>
      <c r="E19" s="4">
        <v>1682.3744165725921</v>
      </c>
      <c r="F19" s="5">
        <f t="shared" si="0"/>
        <v>4.1959796993464998E-2</v>
      </c>
      <c r="G19" s="3">
        <v>416</v>
      </c>
      <c r="H19" s="4">
        <v>1749.9047075325459</v>
      </c>
      <c r="I19" s="4">
        <v>1791.6392018287913</v>
      </c>
      <c r="J19" s="5">
        <f t="shared" si="1"/>
        <v>2.3294028314208303E-2</v>
      </c>
      <c r="K19" s="3">
        <v>414</v>
      </c>
      <c r="L19" s="4">
        <v>1794.6191380379444</v>
      </c>
      <c r="M19" s="4">
        <v>1828.0460545094504</v>
      </c>
      <c r="N19" s="5">
        <f t="shared" si="2"/>
        <v>1.828559865275169E-2</v>
      </c>
    </row>
    <row r="20" spans="1:14" x14ac:dyDescent="0.3">
      <c r="A20" s="3" t="s">
        <v>20</v>
      </c>
      <c r="B20" s="3" t="s">
        <v>23</v>
      </c>
      <c r="C20" s="3">
        <v>177</v>
      </c>
      <c r="D20" s="4">
        <v>2575.9533789954339</v>
      </c>
      <c r="E20" s="4">
        <v>2993.3186675051243</v>
      </c>
      <c r="F20" s="5">
        <f t="shared" si="0"/>
        <v>0.13943229400882887</v>
      </c>
      <c r="G20" s="3">
        <v>182</v>
      </c>
      <c r="H20" s="4">
        <v>2711.5821596244132</v>
      </c>
      <c r="I20" s="4">
        <v>3166.3505277659219</v>
      </c>
      <c r="J20" s="5">
        <f t="shared" si="1"/>
        <v>0.14362540222682771</v>
      </c>
      <c r="K20" s="3">
        <v>186</v>
      </c>
      <c r="L20" s="4">
        <v>2758.8481675392668</v>
      </c>
      <c r="M20" s="4">
        <v>3004.1036125654441</v>
      </c>
      <c r="N20" s="5">
        <f t="shared" si="2"/>
        <v>8.1640141838095287E-2</v>
      </c>
    </row>
    <row r="21" spans="1:14" x14ac:dyDescent="0.3">
      <c r="A21" s="3" t="s">
        <v>20</v>
      </c>
      <c r="B21" s="3" t="s">
        <v>24</v>
      </c>
      <c r="C21" s="3">
        <v>70</v>
      </c>
      <c r="D21" s="4">
        <v>3098.1447368421054</v>
      </c>
      <c r="E21" s="4">
        <v>3188.1664337928146</v>
      </c>
      <c r="F21" s="5">
        <f t="shared" si="0"/>
        <v>2.8236197457111575E-2</v>
      </c>
      <c r="G21" s="3">
        <v>57</v>
      </c>
      <c r="H21" s="4">
        <v>3241.4938271604938</v>
      </c>
      <c r="I21" s="4">
        <v>3383.9177543958094</v>
      </c>
      <c r="J21" s="5">
        <f t="shared" si="1"/>
        <v>4.208847187562486E-2</v>
      </c>
      <c r="K21" s="3">
        <v>60</v>
      </c>
      <c r="L21" s="4">
        <v>3157.2459016393441</v>
      </c>
      <c r="M21" s="4">
        <v>3280.3756830601096</v>
      </c>
      <c r="N21" s="5">
        <f t="shared" si="2"/>
        <v>3.7535268309849046E-2</v>
      </c>
    </row>
    <row r="22" spans="1:14" x14ac:dyDescent="0.3">
      <c r="A22" s="3" t="s">
        <v>20</v>
      </c>
      <c r="B22" s="3" t="s">
        <v>25</v>
      </c>
      <c r="C22" s="3">
        <v>236</v>
      </c>
      <c r="D22" s="4">
        <v>2409.2214906832296</v>
      </c>
      <c r="E22" s="4">
        <v>2474.3372338188883</v>
      </c>
      <c r="F22" s="5">
        <f t="shared" si="0"/>
        <v>2.6316438295340673E-2</v>
      </c>
      <c r="G22" s="3">
        <v>278</v>
      </c>
      <c r="H22" s="4">
        <v>2554.2031872509961</v>
      </c>
      <c r="I22" s="4">
        <v>2625.3873046385875</v>
      </c>
      <c r="J22" s="5">
        <f t="shared" si="1"/>
        <v>2.7113758515485267E-2</v>
      </c>
      <c r="K22" s="3">
        <v>283</v>
      </c>
      <c r="L22" s="4">
        <v>2539.5541666666668</v>
      </c>
      <c r="M22" s="4">
        <v>2621.123708333334</v>
      </c>
      <c r="N22" s="5">
        <f t="shared" si="2"/>
        <v>3.1120065568570186E-2</v>
      </c>
    </row>
    <row r="23" spans="1:14" x14ac:dyDescent="0.3">
      <c r="A23" s="3" t="s">
        <v>20</v>
      </c>
      <c r="B23" s="3" t="s">
        <v>26</v>
      </c>
      <c r="C23" s="3">
        <v>21</v>
      </c>
      <c r="D23" s="4">
        <v>2372.3852173913042</v>
      </c>
      <c r="E23" s="4">
        <v>2401.3400362318844</v>
      </c>
      <c r="F23" s="5">
        <f t="shared" si="0"/>
        <v>1.2057775410272701E-2</v>
      </c>
      <c r="G23" s="3">
        <v>17</v>
      </c>
      <c r="H23" s="4">
        <v>2333.7608695652175</v>
      </c>
      <c r="I23" s="4">
        <v>2369.7566666666667</v>
      </c>
      <c r="J23" s="5">
        <f t="shared" si="1"/>
        <v>1.5189659599979677E-2</v>
      </c>
      <c r="K23" s="3">
        <v>21</v>
      </c>
      <c r="L23" s="4">
        <v>2376.1904761904761</v>
      </c>
      <c r="M23" s="4">
        <v>2470.6650793650792</v>
      </c>
      <c r="N23" s="5">
        <f t="shared" si="2"/>
        <v>3.8238530978420407E-2</v>
      </c>
    </row>
    <row r="24" spans="1:14" x14ac:dyDescent="0.3">
      <c r="A24" s="3" t="s">
        <v>20</v>
      </c>
      <c r="B24" s="3" t="s">
        <v>27</v>
      </c>
      <c r="C24" s="3">
        <v>110</v>
      </c>
      <c r="D24" s="4">
        <v>2264.1782812500001</v>
      </c>
      <c r="E24" s="4">
        <v>2380.1370383353624</v>
      </c>
      <c r="F24" s="5">
        <f t="shared" si="0"/>
        <v>4.8719361624010693E-2</v>
      </c>
      <c r="G24" s="3">
        <v>114</v>
      </c>
      <c r="H24" s="4">
        <v>2448.4324409448818</v>
      </c>
      <c r="I24" s="4">
        <v>2605.0263682380596</v>
      </c>
      <c r="J24" s="5">
        <f t="shared" si="1"/>
        <v>6.0112223508544345E-2</v>
      </c>
      <c r="K24" s="3">
        <v>114</v>
      </c>
      <c r="L24" s="4">
        <v>2486.6666666666665</v>
      </c>
      <c r="M24" s="4">
        <v>2585.5736944444443</v>
      </c>
      <c r="N24" s="5">
        <f t="shared" si="2"/>
        <v>3.8253416636430351E-2</v>
      </c>
    </row>
    <row r="25" spans="1:14" x14ac:dyDescent="0.3">
      <c r="A25" s="3" t="s">
        <v>28</v>
      </c>
      <c r="B25" s="3" t="s">
        <v>29</v>
      </c>
      <c r="C25" s="3">
        <v>443</v>
      </c>
      <c r="D25" s="4">
        <v>2165.0442857142853</v>
      </c>
      <c r="E25" s="4">
        <v>2224.5104094398798</v>
      </c>
      <c r="F25" s="5">
        <f t="shared" si="0"/>
        <v>2.6732229920455996E-2</v>
      </c>
      <c r="G25" s="3">
        <v>430</v>
      </c>
      <c r="H25" s="4">
        <v>2197.6784867075662</v>
      </c>
      <c r="I25" s="4">
        <v>2250.2266957649804</v>
      </c>
      <c r="J25" s="5">
        <f t="shared" si="1"/>
        <v>2.3352406740312907E-2</v>
      </c>
      <c r="K25" s="3">
        <v>431</v>
      </c>
      <c r="L25" s="4">
        <v>2239.0205011389521</v>
      </c>
      <c r="M25" s="4">
        <v>2258.6000227790432</v>
      </c>
      <c r="N25" s="5">
        <f t="shared" si="2"/>
        <v>8.6688751627656217E-3</v>
      </c>
    </row>
    <row r="26" spans="1:14" x14ac:dyDescent="0.3">
      <c r="A26" s="3" t="s">
        <v>28</v>
      </c>
      <c r="B26" s="3" t="s">
        <v>30</v>
      </c>
      <c r="C26" s="3">
        <v>394</v>
      </c>
      <c r="D26" s="4">
        <v>2474.9781105990783</v>
      </c>
      <c r="E26" s="4">
        <v>2874.6040105531938</v>
      </c>
      <c r="F26" s="5">
        <f t="shared" si="0"/>
        <v>0.139019460936886</v>
      </c>
      <c r="G26" s="3">
        <v>391</v>
      </c>
      <c r="H26" s="4">
        <v>2609.8989999999994</v>
      </c>
      <c r="I26" s="4">
        <v>3015.018211482768</v>
      </c>
      <c r="J26" s="5">
        <f t="shared" si="1"/>
        <v>0.13436708605601869</v>
      </c>
      <c r="K26" s="3">
        <v>386</v>
      </c>
      <c r="L26" s="4">
        <v>2824.2626262626263</v>
      </c>
      <c r="M26" s="4">
        <v>3061.3470749158255</v>
      </c>
      <c r="N26" s="5">
        <f t="shared" si="2"/>
        <v>7.7444485336481489E-2</v>
      </c>
    </row>
    <row r="27" spans="1:14" x14ac:dyDescent="0.3">
      <c r="A27" s="3" t="s">
        <v>28</v>
      </c>
      <c r="B27" s="3" t="s">
        <v>31</v>
      </c>
      <c r="C27" s="3">
        <v>4</v>
      </c>
      <c r="D27" s="4">
        <v>2307.75</v>
      </c>
      <c r="E27" s="4">
        <v>2603.2833333333333</v>
      </c>
      <c r="F27" s="5">
        <f t="shared" si="0"/>
        <v>0.11352330710577027</v>
      </c>
      <c r="G27" s="3">
        <v>4</v>
      </c>
      <c r="H27" s="4">
        <v>2359.75</v>
      </c>
      <c r="I27" s="4">
        <v>2657.8139583333332</v>
      </c>
      <c r="J27" s="5">
        <f t="shared" si="1"/>
        <v>0.1121462837527739</v>
      </c>
      <c r="K27" s="3">
        <v>4</v>
      </c>
      <c r="L27" s="4">
        <v>2544</v>
      </c>
      <c r="M27" s="4">
        <v>2798.4</v>
      </c>
      <c r="N27" s="5">
        <f t="shared" si="2"/>
        <v>9.0909090909090939E-2</v>
      </c>
    </row>
    <row r="28" spans="1:14" x14ac:dyDescent="0.3">
      <c r="A28" s="3" t="s">
        <v>28</v>
      </c>
      <c r="B28" s="3" t="s">
        <v>32</v>
      </c>
      <c r="C28" s="3">
        <v>62</v>
      </c>
      <c r="D28" s="4">
        <v>2103.5140845070423</v>
      </c>
      <c r="E28" s="4">
        <v>2235.808994700526</v>
      </c>
      <c r="F28" s="5">
        <f t="shared" si="0"/>
        <v>5.9170935668949598E-2</v>
      </c>
      <c r="G28" s="3">
        <v>62</v>
      </c>
      <c r="H28" s="4">
        <v>2123.848484848485</v>
      </c>
      <c r="I28" s="4">
        <v>2311.7630597643097</v>
      </c>
      <c r="J28" s="5">
        <f t="shared" si="1"/>
        <v>8.1286260770592589E-2</v>
      </c>
      <c r="K28" s="3">
        <v>59</v>
      </c>
      <c r="L28" s="4">
        <v>2202.5238095238096</v>
      </c>
      <c r="M28" s="4">
        <v>2331.0333862433858</v>
      </c>
      <c r="N28" s="5">
        <f t="shared" si="2"/>
        <v>5.5129873934014251E-2</v>
      </c>
    </row>
    <row r="29" spans="1:14" x14ac:dyDescent="0.3">
      <c r="A29" s="3" t="s">
        <v>28</v>
      </c>
      <c r="B29" s="3" t="s">
        <v>33</v>
      </c>
      <c r="C29" s="3">
        <v>22</v>
      </c>
      <c r="D29" s="4">
        <v>1954.7142857142858</v>
      </c>
      <c r="E29" s="4">
        <v>2086.4571536796539</v>
      </c>
      <c r="F29" s="5">
        <f t="shared" si="0"/>
        <v>6.314189952716151E-2</v>
      </c>
      <c r="G29" s="3">
        <v>20</v>
      </c>
      <c r="H29" s="4">
        <v>2036.6666666666667</v>
      </c>
      <c r="I29" s="4">
        <v>2177.653616780045</v>
      </c>
      <c r="J29" s="5">
        <f t="shared" si="1"/>
        <v>6.4742596814752626E-2</v>
      </c>
      <c r="K29" s="3">
        <v>18</v>
      </c>
      <c r="L29" s="4">
        <v>2087.8947368421054</v>
      </c>
      <c r="M29" s="4">
        <v>2230.983684210526</v>
      </c>
      <c r="N29" s="5">
        <f t="shared" si="2"/>
        <v>6.413715545349459E-2</v>
      </c>
    </row>
    <row r="30" spans="1:14" x14ac:dyDescent="0.3">
      <c r="A30" s="3" t="s">
        <v>28</v>
      </c>
      <c r="B30" s="3" t="s">
        <v>34</v>
      </c>
      <c r="C30" s="3">
        <v>3326</v>
      </c>
      <c r="D30" s="4">
        <v>1598.5422250839868</v>
      </c>
      <c r="E30" s="4">
        <v>1836.5255164349458</v>
      </c>
      <c r="F30" s="5">
        <f t="shared" si="0"/>
        <v>0.1295834385208712</v>
      </c>
      <c r="G30" s="3">
        <v>3094</v>
      </c>
      <c r="H30" s="4">
        <v>1700.4513368055559</v>
      </c>
      <c r="I30" s="4">
        <v>1917.0506388752149</v>
      </c>
      <c r="J30" s="5">
        <f t="shared" si="1"/>
        <v>0.11298569671416901</v>
      </c>
      <c r="K30" s="3">
        <v>2653</v>
      </c>
      <c r="L30" s="4">
        <v>1673.7362126375363</v>
      </c>
      <c r="M30" s="4">
        <v>1838.6429133054164</v>
      </c>
      <c r="N30" s="5">
        <f t="shared" si="2"/>
        <v>8.9689357011372858E-2</v>
      </c>
    </row>
    <row r="31" spans="1:14" x14ac:dyDescent="0.3">
      <c r="A31" s="3" t="s">
        <v>28</v>
      </c>
      <c r="B31" s="3" t="s">
        <v>35</v>
      </c>
      <c r="C31" s="3">
        <v>210</v>
      </c>
      <c r="D31" s="4">
        <v>2288.4549549549552</v>
      </c>
      <c r="E31" s="4">
        <v>2417.481343718719</v>
      </c>
      <c r="F31" s="5">
        <f t="shared" si="0"/>
        <v>5.3372237638569534E-2</v>
      </c>
      <c r="G31" s="3">
        <v>297</v>
      </c>
      <c r="H31" s="4">
        <v>2322.4532704402518</v>
      </c>
      <c r="I31" s="4">
        <v>2480.43712241916</v>
      </c>
      <c r="J31" s="5">
        <f t="shared" si="1"/>
        <v>6.3691939840356537E-2</v>
      </c>
      <c r="K31" s="3">
        <v>457</v>
      </c>
      <c r="L31" s="4">
        <v>2121.1507430997876</v>
      </c>
      <c r="M31" s="4">
        <v>2217.2950176928525</v>
      </c>
      <c r="N31" s="5">
        <f t="shared" si="2"/>
        <v>4.3361065544225717E-2</v>
      </c>
    </row>
    <row r="32" spans="1:14" x14ac:dyDescent="0.3">
      <c r="A32" s="3" t="s">
        <v>36</v>
      </c>
      <c r="B32" s="3" t="s">
        <v>37</v>
      </c>
      <c r="C32" s="3">
        <v>87</v>
      </c>
      <c r="D32" s="4">
        <v>2782.2984313725492</v>
      </c>
      <c r="E32" s="4">
        <v>2988.386551569617</v>
      </c>
      <c r="F32" s="5">
        <f t="shared" si="0"/>
        <v>6.8963006170946098E-2</v>
      </c>
      <c r="G32" s="3">
        <v>82</v>
      </c>
      <c r="H32" s="4">
        <v>2809.8532110091742</v>
      </c>
      <c r="I32" s="4">
        <v>2911.1867389822219</v>
      </c>
      <c r="J32" s="5">
        <f t="shared" si="1"/>
        <v>3.4808322879512306E-2</v>
      </c>
      <c r="K32" s="3">
        <v>84</v>
      </c>
      <c r="L32" s="4">
        <v>2901.7613636363635</v>
      </c>
      <c r="M32" s="4">
        <v>2986.3966666666661</v>
      </c>
      <c r="N32" s="5">
        <f t="shared" si="2"/>
        <v>2.8340275079656502E-2</v>
      </c>
    </row>
    <row r="33" spans="1:14" x14ac:dyDescent="0.3">
      <c r="A33" s="3" t="s">
        <v>36</v>
      </c>
      <c r="B33" s="3" t="s">
        <v>38</v>
      </c>
      <c r="C33" s="3">
        <v>80</v>
      </c>
      <c r="D33" s="4">
        <v>2540.4760606060609</v>
      </c>
      <c r="E33" s="4">
        <v>2696.086269054178</v>
      </c>
      <c r="F33" s="5">
        <f t="shared" si="0"/>
        <v>5.7717073164245319E-2</v>
      </c>
      <c r="G33" s="3">
        <v>85</v>
      </c>
      <c r="H33" s="4">
        <v>2793.115888888889</v>
      </c>
      <c r="I33" s="4">
        <v>3092.8172882034632</v>
      </c>
      <c r="J33" s="5">
        <f t="shared" si="1"/>
        <v>9.6902393962193273E-2</v>
      </c>
      <c r="K33" s="3">
        <v>87</v>
      </c>
      <c r="L33" s="4">
        <v>2840.4597701149423</v>
      </c>
      <c r="M33" s="4">
        <v>3140.6695019157087</v>
      </c>
      <c r="N33" s="5">
        <f t="shared" si="2"/>
        <v>9.558781387778878E-2</v>
      </c>
    </row>
    <row r="34" spans="1:14" x14ac:dyDescent="0.3">
      <c r="A34" s="3" t="s">
        <v>36</v>
      </c>
      <c r="B34" s="3" t="s">
        <v>39</v>
      </c>
      <c r="C34" s="3">
        <v>130</v>
      </c>
      <c r="D34" s="4">
        <v>2398.5683098591549</v>
      </c>
      <c r="E34" s="4">
        <v>2697.2696476027895</v>
      </c>
      <c r="F34" s="5">
        <f t="shared" si="0"/>
        <v>0.1107421121240536</v>
      </c>
      <c r="G34" s="3">
        <v>134</v>
      </c>
      <c r="H34" s="4">
        <v>2523.2253521126759</v>
      </c>
      <c r="I34" s="4">
        <v>2828.7751521375731</v>
      </c>
      <c r="J34" s="5">
        <f t="shared" si="1"/>
        <v>0.10801487696680576</v>
      </c>
      <c r="K34" s="3">
        <v>131</v>
      </c>
      <c r="L34" s="4">
        <v>2558.0432592592592</v>
      </c>
      <c r="M34" s="4">
        <v>2817.6167901234567</v>
      </c>
      <c r="N34" s="5">
        <f t="shared" si="2"/>
        <v>9.2125207293651867E-2</v>
      </c>
    </row>
    <row r="35" spans="1:14" x14ac:dyDescent="0.3">
      <c r="A35" s="3" t="s">
        <v>36</v>
      </c>
      <c r="B35" s="3" t="s">
        <v>40</v>
      </c>
      <c r="C35" s="3">
        <v>272</v>
      </c>
      <c r="D35" s="4">
        <v>1602.326835016835</v>
      </c>
      <c r="E35" s="4">
        <v>2021.8821549003753</v>
      </c>
      <c r="F35" s="5">
        <f t="shared" si="0"/>
        <v>0.20750730643063275</v>
      </c>
      <c r="G35" s="3">
        <v>277</v>
      </c>
      <c r="H35" s="4">
        <v>1693.2203793103447</v>
      </c>
      <c r="I35" s="4">
        <v>2167.1656291162863</v>
      </c>
      <c r="J35" s="5">
        <f t="shared" si="1"/>
        <v>0.21869359842108796</v>
      </c>
      <c r="K35" s="3">
        <v>273</v>
      </c>
      <c r="L35" s="4">
        <v>1827.7259786476868</v>
      </c>
      <c r="M35" s="4">
        <v>2212.0812336892054</v>
      </c>
      <c r="N35" s="5">
        <f t="shared" si="2"/>
        <v>0.17375277597762942</v>
      </c>
    </row>
    <row r="36" spans="1:14" x14ac:dyDescent="0.3">
      <c r="A36" s="3" t="s">
        <v>36</v>
      </c>
      <c r="B36" s="3" t="s">
        <v>41</v>
      </c>
      <c r="C36" s="3">
        <v>92</v>
      </c>
      <c r="D36" s="4">
        <v>1214.8022641509433</v>
      </c>
      <c r="E36" s="4">
        <v>1275.1934905660373</v>
      </c>
      <c r="F36" s="5">
        <f t="shared" si="0"/>
        <v>4.7358480781051787E-2</v>
      </c>
      <c r="G36" s="3">
        <v>92</v>
      </c>
      <c r="H36" s="4">
        <v>1257.421488673139</v>
      </c>
      <c r="I36" s="4">
        <v>1345.2279471903501</v>
      </c>
      <c r="J36" s="5">
        <f t="shared" si="1"/>
        <v>6.5272550054140663E-2</v>
      </c>
      <c r="K36" s="3">
        <v>94</v>
      </c>
      <c r="L36" s="4">
        <v>1344.7216494845361</v>
      </c>
      <c r="M36" s="4">
        <v>1397.8129896907219</v>
      </c>
      <c r="N36" s="5">
        <f t="shared" si="2"/>
        <v>3.7981719012307021E-2</v>
      </c>
    </row>
    <row r="37" spans="1:14" x14ac:dyDescent="0.3">
      <c r="A37" s="3" t="s">
        <v>36</v>
      </c>
      <c r="B37" s="3" t="s">
        <v>42</v>
      </c>
      <c r="C37" s="3"/>
      <c r="D37" s="4"/>
      <c r="E37" s="4"/>
      <c r="F37" s="5"/>
      <c r="G37" s="3"/>
      <c r="H37" s="4"/>
      <c r="I37" s="4"/>
      <c r="J37" s="5"/>
      <c r="K37" s="3">
        <v>354</v>
      </c>
      <c r="L37" s="4">
        <v>2211.5470718232045</v>
      </c>
      <c r="M37" s="4">
        <v>2793.8974539594828</v>
      </c>
      <c r="N37" s="5">
        <f t="shared" si="2"/>
        <v>0.20843656280618936</v>
      </c>
    </row>
    <row r="38" spans="1:14" x14ac:dyDescent="0.3">
      <c r="A38" s="3" t="s">
        <v>36</v>
      </c>
      <c r="B38" s="3" t="s">
        <v>43</v>
      </c>
      <c r="C38" s="3">
        <v>284</v>
      </c>
      <c r="D38" s="4">
        <v>1458.0572210550886</v>
      </c>
      <c r="E38" s="4">
        <v>1595.8198249688767</v>
      </c>
      <c r="F38" s="5">
        <f t="shared" si="0"/>
        <v>8.6327166612606088E-2</v>
      </c>
      <c r="G38" s="3">
        <v>289</v>
      </c>
      <c r="H38" s="4">
        <v>1491.0917403273811</v>
      </c>
      <c r="I38" s="4">
        <v>1606.7848426576024</v>
      </c>
      <c r="J38" s="5">
        <f t="shared" si="1"/>
        <v>7.2002858913497322E-2</v>
      </c>
      <c r="K38" s="3">
        <v>294</v>
      </c>
      <c r="L38" s="4">
        <v>1520.2750234059722</v>
      </c>
      <c r="M38" s="4">
        <v>1594.1927861178372</v>
      </c>
      <c r="N38" s="5">
        <f t="shared" si="2"/>
        <v>4.6366890727105078E-2</v>
      </c>
    </row>
    <row r="39" spans="1:14" x14ac:dyDescent="0.3">
      <c r="A39" s="3" t="s">
        <v>36</v>
      </c>
      <c r="B39" s="3" t="s">
        <v>44</v>
      </c>
      <c r="C39" s="3">
        <v>682</v>
      </c>
      <c r="D39" s="4">
        <v>1429.8704417670683</v>
      </c>
      <c r="E39" s="4">
        <v>1617.4458035209616</v>
      </c>
      <c r="F39" s="5">
        <f t="shared" si="0"/>
        <v>0.11597010629077462</v>
      </c>
      <c r="G39" s="3">
        <v>667</v>
      </c>
      <c r="H39" s="4">
        <v>1503.0882112676054</v>
      </c>
      <c r="I39" s="4">
        <v>1716.9510897333498</v>
      </c>
      <c r="J39" s="5">
        <f t="shared" si="1"/>
        <v>0.12455968008905732</v>
      </c>
      <c r="K39" s="3">
        <v>648</v>
      </c>
      <c r="L39" s="4">
        <v>1585.5716463414635</v>
      </c>
      <c r="M39" s="4">
        <v>1692.8678607723584</v>
      </c>
      <c r="N39" s="5">
        <f t="shared" si="2"/>
        <v>6.3381328760026084E-2</v>
      </c>
    </row>
    <row r="40" spans="1:14" x14ac:dyDescent="0.3">
      <c r="A40" s="3" t="s">
        <v>36</v>
      </c>
      <c r="B40" s="3" t="s">
        <v>45</v>
      </c>
      <c r="C40" s="3">
        <v>81</v>
      </c>
      <c r="D40" s="4">
        <v>1383.9550561797755</v>
      </c>
      <c r="E40" s="4">
        <v>1524.51066437651</v>
      </c>
      <c r="F40" s="5">
        <f t="shared" si="0"/>
        <v>9.2197195782961969E-2</v>
      </c>
      <c r="G40" s="3">
        <v>90</v>
      </c>
      <c r="H40" s="4">
        <v>1462.4950495049509</v>
      </c>
      <c r="I40" s="4">
        <v>1837.0766518044684</v>
      </c>
      <c r="J40" s="5">
        <f t="shared" si="1"/>
        <v>0.20390091068414851</v>
      </c>
      <c r="K40" s="3">
        <v>89</v>
      </c>
      <c r="L40" s="4">
        <v>1534.8901098901101</v>
      </c>
      <c r="M40" s="4">
        <v>1894.988681318679</v>
      </c>
      <c r="N40" s="5">
        <f t="shared" si="2"/>
        <v>0.19002676637518731</v>
      </c>
    </row>
    <row r="41" spans="1:14" x14ac:dyDescent="0.3">
      <c r="A41" s="3" t="s">
        <v>36</v>
      </c>
      <c r="B41" s="3" t="s">
        <v>46</v>
      </c>
      <c r="C41" s="3">
        <v>5216</v>
      </c>
      <c r="D41" s="4">
        <v>1581.2964474393532</v>
      </c>
      <c r="E41" s="4">
        <v>2011.827044300077</v>
      </c>
      <c r="F41" s="5">
        <f t="shared" si="0"/>
        <v>0.21399980583843239</v>
      </c>
      <c r="G41" s="3">
        <v>5288</v>
      </c>
      <c r="H41" s="4">
        <v>1738.7181543143577</v>
      </c>
      <c r="I41" s="4">
        <v>2428.9617013382913</v>
      </c>
      <c r="J41" s="5">
        <f t="shared" si="1"/>
        <v>0.28417226448800259</v>
      </c>
      <c r="K41" s="3">
        <v>5369</v>
      </c>
      <c r="L41" s="4">
        <v>1744.9038458708844</v>
      </c>
      <c r="M41" s="4">
        <v>2249.9705312365859</v>
      </c>
      <c r="N41" s="5">
        <f t="shared" si="2"/>
        <v>0.2244770224115408</v>
      </c>
    </row>
    <row r="42" spans="1:14" x14ac:dyDescent="0.3">
      <c r="A42" s="3" t="s">
        <v>36</v>
      </c>
      <c r="B42" s="3" t="s">
        <v>47</v>
      </c>
      <c r="C42" s="3">
        <v>443</v>
      </c>
      <c r="D42" s="4">
        <v>1025.2981374570447</v>
      </c>
      <c r="E42" s="4">
        <v>1109.1018654066447</v>
      </c>
      <c r="F42" s="5">
        <f t="shared" si="0"/>
        <v>7.5559991884851727E-2</v>
      </c>
      <c r="G42" s="3">
        <v>557</v>
      </c>
      <c r="H42" s="4">
        <v>1071.2052476349465</v>
      </c>
      <c r="I42" s="4">
        <v>1380.9645801696913</v>
      </c>
      <c r="J42" s="5">
        <f t="shared" si="1"/>
        <v>0.22430650067555094</v>
      </c>
      <c r="K42" s="3">
        <v>470</v>
      </c>
      <c r="L42" s="4">
        <v>1181.8093870523412</v>
      </c>
      <c r="M42" s="4">
        <v>1519.2779958677681</v>
      </c>
      <c r="N42" s="5">
        <f t="shared" si="2"/>
        <v>0.2221243312503019</v>
      </c>
    </row>
    <row r="43" spans="1:14" x14ac:dyDescent="0.3">
      <c r="A43" s="3" t="s">
        <v>36</v>
      </c>
      <c r="B43" s="3" t="s">
        <v>48</v>
      </c>
      <c r="C43" s="3">
        <v>1962</v>
      </c>
      <c r="D43" s="4">
        <v>1391.062793940386</v>
      </c>
      <c r="E43" s="4">
        <v>1910.5764976999972</v>
      </c>
      <c r="F43" s="5">
        <f t="shared" si="0"/>
        <v>0.27191463120425463</v>
      </c>
      <c r="G43" s="3">
        <v>2034</v>
      </c>
      <c r="H43" s="4">
        <v>1516.553653545767</v>
      </c>
      <c r="I43" s="4">
        <v>2268.6973761113295</v>
      </c>
      <c r="J43" s="5">
        <f t="shared" si="1"/>
        <v>0.33153109378333118</v>
      </c>
      <c r="K43" s="3">
        <v>2044</v>
      </c>
      <c r="L43" s="4">
        <v>1538.4583171834627</v>
      </c>
      <c r="M43" s="4">
        <v>2128.3962669573652</v>
      </c>
      <c r="N43" s="5">
        <f t="shared" si="2"/>
        <v>0.2771748658520457</v>
      </c>
    </row>
    <row r="44" spans="1:14" x14ac:dyDescent="0.3">
      <c r="A44" s="3" t="s">
        <v>36</v>
      </c>
      <c r="B44" s="3" t="s">
        <v>49</v>
      </c>
      <c r="C44" s="3">
        <v>247</v>
      </c>
      <c r="D44" s="4">
        <v>1135.6447777777782</v>
      </c>
      <c r="E44" s="4">
        <v>1250.7202154761897</v>
      </c>
      <c r="F44" s="5">
        <f t="shared" si="0"/>
        <v>9.2007338071687331E-2</v>
      </c>
      <c r="G44" s="3">
        <v>295</v>
      </c>
      <c r="H44" s="4">
        <v>1146.2578550724641</v>
      </c>
      <c r="I44" s="4">
        <v>1460.8347852855677</v>
      </c>
      <c r="J44" s="5">
        <f t="shared" si="1"/>
        <v>0.21534052541856016</v>
      </c>
      <c r="K44" s="3">
        <v>324</v>
      </c>
      <c r="L44" s="4">
        <v>1169.6237116564414</v>
      </c>
      <c r="M44" s="4">
        <v>1451.0839672801642</v>
      </c>
      <c r="N44" s="5">
        <f t="shared" si="2"/>
        <v>0.19396551954969027</v>
      </c>
    </row>
    <row r="45" spans="1:14" x14ac:dyDescent="0.3">
      <c r="A45" s="3" t="s">
        <v>36</v>
      </c>
      <c r="B45" s="3" t="s">
        <v>50</v>
      </c>
      <c r="C45" s="3">
        <v>2806</v>
      </c>
      <c r="D45" s="4">
        <v>1232.7067391304347</v>
      </c>
      <c r="E45" s="4">
        <v>1535.1806360056605</v>
      </c>
      <c r="F45" s="5">
        <f t="shared" si="0"/>
        <v>0.19702821269438583</v>
      </c>
      <c r="G45" s="3">
        <v>3019</v>
      </c>
      <c r="H45" s="4">
        <v>1361.4099777211968</v>
      </c>
      <c r="I45" s="4">
        <v>1904.1951242306209</v>
      </c>
      <c r="J45" s="5">
        <f t="shared" si="1"/>
        <v>0.28504702044583446</v>
      </c>
      <c r="K45" s="3">
        <v>3040</v>
      </c>
      <c r="L45" s="4">
        <v>1363.0048161405791</v>
      </c>
      <c r="M45" s="4">
        <v>1839.4556481180166</v>
      </c>
      <c r="N45" s="5">
        <f t="shared" si="2"/>
        <v>0.25901729811474594</v>
      </c>
    </row>
    <row r="46" spans="1:14" x14ac:dyDescent="0.3">
      <c r="A46" s="3" t="s">
        <v>51</v>
      </c>
      <c r="B46" s="3" t="s">
        <v>52</v>
      </c>
      <c r="C46" s="3">
        <v>20</v>
      </c>
      <c r="D46" s="4">
        <v>961.40400000000011</v>
      </c>
      <c r="E46" s="4">
        <v>989.33400000000017</v>
      </c>
      <c r="F46" s="5">
        <f t="shared" si="0"/>
        <v>2.8231113051810672E-2</v>
      </c>
      <c r="G46" s="3">
        <v>18</v>
      </c>
      <c r="H46" s="4">
        <v>975.78055555555534</v>
      </c>
      <c r="I46" s="4">
        <v>1014.6156018518518</v>
      </c>
      <c r="J46" s="5">
        <f t="shared" si="1"/>
        <v>3.8275625000656094E-2</v>
      </c>
      <c r="K46" s="3">
        <v>18</v>
      </c>
      <c r="L46" s="4">
        <v>978.44444444444446</v>
      </c>
      <c r="M46" s="4">
        <v>1026.9909259259261</v>
      </c>
      <c r="N46" s="5">
        <f t="shared" si="2"/>
        <v>4.7270604107541268E-2</v>
      </c>
    </row>
    <row r="47" spans="1:14" x14ac:dyDescent="0.3">
      <c r="A47" s="3" t="s">
        <v>51</v>
      </c>
      <c r="B47" s="3" t="s">
        <v>53</v>
      </c>
      <c r="C47" s="3">
        <v>15</v>
      </c>
      <c r="D47" s="4">
        <v>967.42666666666662</v>
      </c>
      <c r="E47" s="4">
        <v>967.42666666666662</v>
      </c>
      <c r="F47" s="5">
        <f t="shared" si="0"/>
        <v>0</v>
      </c>
      <c r="G47" s="3">
        <v>14</v>
      </c>
      <c r="H47" s="4">
        <v>1289</v>
      </c>
      <c r="I47" s="4">
        <v>1289</v>
      </c>
      <c r="J47" s="5">
        <f t="shared" si="1"/>
        <v>0</v>
      </c>
      <c r="K47" s="3">
        <v>14</v>
      </c>
      <c r="L47" s="4">
        <v>1432.3333333333333</v>
      </c>
      <c r="M47" s="4">
        <v>1432.3333333333333</v>
      </c>
      <c r="N47" s="5">
        <f t="shared" si="2"/>
        <v>0</v>
      </c>
    </row>
    <row r="48" spans="1:14" x14ac:dyDescent="0.3">
      <c r="A48" s="3" t="s">
        <v>51</v>
      </c>
      <c r="B48" s="3" t="s">
        <v>54</v>
      </c>
      <c r="C48" s="3">
        <v>74</v>
      </c>
      <c r="D48" s="4">
        <v>944.59822784810137</v>
      </c>
      <c r="E48" s="4">
        <v>988.71649156118144</v>
      </c>
      <c r="F48" s="5">
        <f t="shared" si="0"/>
        <v>4.4621753646909859E-2</v>
      </c>
      <c r="G48" s="3">
        <v>74</v>
      </c>
      <c r="H48" s="4">
        <v>1023.4449854075464</v>
      </c>
      <c r="I48" s="4">
        <v>1087.601768121445</v>
      </c>
      <c r="J48" s="5">
        <f t="shared" si="1"/>
        <v>5.898922252095376E-2</v>
      </c>
      <c r="K48" s="3">
        <v>66</v>
      </c>
      <c r="L48" s="4">
        <v>1051.2644927536232</v>
      </c>
      <c r="M48" s="4">
        <v>1076.013574879227</v>
      </c>
      <c r="N48" s="5">
        <f t="shared" si="2"/>
        <v>2.3000715514561822E-2</v>
      </c>
    </row>
    <row r="49" spans="1:14" x14ac:dyDescent="0.3">
      <c r="A49" s="3" t="s">
        <v>51</v>
      </c>
      <c r="B49" s="3" t="s">
        <v>55</v>
      </c>
      <c r="C49" s="3">
        <v>44</v>
      </c>
      <c r="D49" s="4">
        <v>1609.2669491525423</v>
      </c>
      <c r="E49" s="4">
        <v>1662.7445172059577</v>
      </c>
      <c r="F49" s="5">
        <f t="shared" si="0"/>
        <v>3.2162227870868552E-2</v>
      </c>
      <c r="G49" s="3">
        <v>48</v>
      </c>
      <c r="H49" s="4">
        <v>1616.9303278688524</v>
      </c>
      <c r="I49" s="4">
        <v>1679.3475136612024</v>
      </c>
      <c r="J49" s="5">
        <f t="shared" si="1"/>
        <v>3.7167522079019945E-2</v>
      </c>
      <c r="K49" s="3">
        <v>44</v>
      </c>
      <c r="L49" s="4">
        <v>1681.2193877551019</v>
      </c>
      <c r="M49" s="4">
        <v>1748.66925170068</v>
      </c>
      <c r="N49" s="5">
        <f t="shared" si="2"/>
        <v>3.8572110695020929E-2</v>
      </c>
    </row>
    <row r="50" spans="1:14" x14ac:dyDescent="0.3">
      <c r="A50" s="3" t="s">
        <v>51</v>
      </c>
      <c r="B50" s="3" t="s">
        <v>56</v>
      </c>
      <c r="C50" s="3">
        <v>214</v>
      </c>
      <c r="D50" s="4">
        <v>2418.5373745173747</v>
      </c>
      <c r="E50" s="4">
        <v>2541.0569794400153</v>
      </c>
      <c r="F50" s="5">
        <f t="shared" si="0"/>
        <v>4.8216000630430897E-2</v>
      </c>
      <c r="G50" s="3">
        <v>226</v>
      </c>
      <c r="H50" s="4">
        <v>2544.9116788321171</v>
      </c>
      <c r="I50" s="4">
        <v>2680.2669801416141</v>
      </c>
      <c r="J50" s="5">
        <f t="shared" si="1"/>
        <v>5.0500678593721808E-2</v>
      </c>
      <c r="K50" s="3">
        <v>234</v>
      </c>
      <c r="L50" s="4">
        <v>2539.5377593361</v>
      </c>
      <c r="M50" s="4">
        <v>2630.6008160442593</v>
      </c>
      <c r="N50" s="5">
        <f t="shared" si="2"/>
        <v>3.4616828274650416E-2</v>
      </c>
    </row>
    <row r="51" spans="1:14" x14ac:dyDescent="0.3">
      <c r="A51" s="3" t="s">
        <v>51</v>
      </c>
      <c r="B51" s="3" t="s">
        <v>57</v>
      </c>
      <c r="C51" s="3">
        <v>51</v>
      </c>
      <c r="D51" s="4">
        <v>2097.8863793103451</v>
      </c>
      <c r="E51" s="4">
        <v>2150.1638285440608</v>
      </c>
      <c r="F51" s="5">
        <f t="shared" si="0"/>
        <v>2.4313240014419896E-2</v>
      </c>
      <c r="G51" s="3">
        <v>54</v>
      </c>
      <c r="H51" s="4">
        <v>2199.7185185185185</v>
      </c>
      <c r="I51" s="4">
        <v>2297.2259445646951</v>
      </c>
      <c r="J51" s="5">
        <f t="shared" si="1"/>
        <v>4.2445727324681319E-2</v>
      </c>
      <c r="K51" s="3">
        <v>54</v>
      </c>
      <c r="L51" s="4">
        <v>2216.2545454545457</v>
      </c>
      <c r="M51" s="4">
        <v>2295.9805454545453</v>
      </c>
      <c r="N51" s="5">
        <f t="shared" si="2"/>
        <v>3.4724161821770121E-2</v>
      </c>
    </row>
    <row r="52" spans="1:14" x14ac:dyDescent="0.3">
      <c r="A52" s="3" t="s">
        <v>51</v>
      </c>
      <c r="B52" s="3" t="s">
        <v>58</v>
      </c>
      <c r="C52" s="3">
        <v>42</v>
      </c>
      <c r="D52" s="4">
        <v>923.58981481481464</v>
      </c>
      <c r="E52" s="4">
        <v>954.09914927048283</v>
      </c>
      <c r="F52" s="5">
        <f t="shared" si="0"/>
        <v>3.1977111057059464E-2</v>
      </c>
      <c r="G52" s="3">
        <v>40</v>
      </c>
      <c r="H52" s="4">
        <v>946.33333333333337</v>
      </c>
      <c r="I52" s="4">
        <v>980.59339814814803</v>
      </c>
      <c r="J52" s="5">
        <f t="shared" si="1"/>
        <v>3.493809450432242E-2</v>
      </c>
      <c r="K52" s="3">
        <v>39</v>
      </c>
      <c r="L52" s="4">
        <v>1150.2857142857142</v>
      </c>
      <c r="M52" s="4">
        <v>1159.0585714285714</v>
      </c>
      <c r="N52" s="5">
        <f t="shared" si="2"/>
        <v>7.5689506631614247E-3</v>
      </c>
    </row>
    <row r="53" spans="1:14" x14ac:dyDescent="0.3">
      <c r="A53" s="3" t="s">
        <v>51</v>
      </c>
      <c r="B53" s="3" t="s">
        <v>59</v>
      </c>
      <c r="C53" s="3">
        <v>42</v>
      </c>
      <c r="D53" s="4">
        <v>827.04971014492753</v>
      </c>
      <c r="E53" s="4">
        <v>863.54634057970975</v>
      </c>
      <c r="F53" s="5">
        <f t="shared" si="0"/>
        <v>4.226366173966016E-2</v>
      </c>
      <c r="G53" s="3">
        <v>41</v>
      </c>
      <c r="H53" s="4">
        <v>856.08100000000036</v>
      </c>
      <c r="I53" s="4">
        <v>903.52667121212096</v>
      </c>
      <c r="J53" s="5">
        <f t="shared" si="1"/>
        <v>5.2511644341909837E-2</v>
      </c>
      <c r="K53" s="3">
        <v>41</v>
      </c>
      <c r="L53" s="4">
        <v>898.84150793650804</v>
      </c>
      <c r="M53" s="4">
        <v>924.3964285714286</v>
      </c>
      <c r="N53" s="5">
        <f t="shared" si="2"/>
        <v>2.7644979843132227E-2</v>
      </c>
    </row>
    <row r="54" spans="1:14" x14ac:dyDescent="0.3">
      <c r="A54" s="3" t="s">
        <v>51</v>
      </c>
      <c r="B54" s="3" t="s">
        <v>60</v>
      </c>
      <c r="C54" s="3">
        <v>98</v>
      </c>
      <c r="D54" s="4">
        <v>833.63191304347822</v>
      </c>
      <c r="E54" s="4">
        <v>881.67825757575736</v>
      </c>
      <c r="F54" s="5">
        <f t="shared" si="0"/>
        <v>5.4494192319527401E-2</v>
      </c>
      <c r="G54" s="3">
        <v>99</v>
      </c>
      <c r="H54" s="4">
        <v>884.81600000000003</v>
      </c>
      <c r="I54" s="4">
        <v>937.60102952380976</v>
      </c>
      <c r="J54" s="5">
        <f t="shared" si="1"/>
        <v>5.629796455174358E-2</v>
      </c>
      <c r="K54" s="3">
        <v>99</v>
      </c>
      <c r="L54" s="4">
        <v>936.04679867986817</v>
      </c>
      <c r="M54" s="4">
        <v>982.66986798679852</v>
      </c>
      <c r="N54" s="5">
        <f t="shared" si="2"/>
        <v>4.7445302665530285E-2</v>
      </c>
    </row>
    <row r="55" spans="1:14" x14ac:dyDescent="0.3">
      <c r="A55" s="3" t="s">
        <v>51</v>
      </c>
      <c r="B55" s="3" t="s">
        <v>61</v>
      </c>
      <c r="C55" s="3">
        <v>21</v>
      </c>
      <c r="D55" s="4">
        <v>959.41012345679019</v>
      </c>
      <c r="E55" s="4">
        <v>1005.2413271604937</v>
      </c>
      <c r="F55" s="5">
        <f t="shared" si="0"/>
        <v>4.5592239858624768E-2</v>
      </c>
      <c r="G55" s="3">
        <v>19</v>
      </c>
      <c r="H55" s="4">
        <v>954.39473684210532</v>
      </c>
      <c r="I55" s="4">
        <v>1026.5815789473686</v>
      </c>
      <c r="J55" s="5">
        <f t="shared" si="1"/>
        <v>7.0317686957993036E-2</v>
      </c>
      <c r="K55" s="3">
        <v>3</v>
      </c>
      <c r="L55" s="4">
        <v>1893.3833333333332</v>
      </c>
      <c r="M55" s="4">
        <v>1893.3833333333332</v>
      </c>
      <c r="N55" s="5">
        <f t="shared" si="2"/>
        <v>0</v>
      </c>
    </row>
    <row r="56" spans="1:14" x14ac:dyDescent="0.3">
      <c r="A56" s="3" t="s">
        <v>51</v>
      </c>
      <c r="B56" s="3" t="s">
        <v>62</v>
      </c>
      <c r="C56" s="3">
        <v>62</v>
      </c>
      <c r="D56" s="4">
        <v>854.75</v>
      </c>
      <c r="E56" s="4">
        <v>865.5494774449038</v>
      </c>
      <c r="F56" s="5">
        <f t="shared" si="0"/>
        <v>1.2477019195694952E-2</v>
      </c>
      <c r="G56" s="3">
        <v>65</v>
      </c>
      <c r="H56" s="4">
        <v>939.84753424657526</v>
      </c>
      <c r="I56" s="4">
        <v>960.37837328767114</v>
      </c>
      <c r="J56" s="5">
        <f t="shared" si="1"/>
        <v>2.1377864820937693E-2</v>
      </c>
      <c r="K56" s="3">
        <v>63</v>
      </c>
      <c r="L56" s="4">
        <v>991.83582089552237</v>
      </c>
      <c r="M56" s="4">
        <v>993.98820895522374</v>
      </c>
      <c r="N56" s="5">
        <f t="shared" si="2"/>
        <v>2.1654060282704263E-3</v>
      </c>
    </row>
    <row r="57" spans="1:14" x14ac:dyDescent="0.3">
      <c r="A57" s="3" t="s">
        <v>51</v>
      </c>
      <c r="B57" s="3" t="s">
        <v>63</v>
      </c>
      <c r="C57" s="3">
        <v>44</v>
      </c>
      <c r="D57" s="4">
        <v>1687.6543749999998</v>
      </c>
      <c r="E57" s="4">
        <v>1812.8746874999999</v>
      </c>
      <c r="F57" s="5">
        <f t="shared" si="0"/>
        <v>6.907278995255986E-2</v>
      </c>
      <c r="G57" s="3">
        <v>39</v>
      </c>
      <c r="H57" s="4">
        <v>1609.9870772238514</v>
      </c>
      <c r="I57" s="4">
        <v>1826.5689589442816</v>
      </c>
      <c r="J57" s="5">
        <f t="shared" si="1"/>
        <v>0.11857306599889331</v>
      </c>
      <c r="K57" s="3">
        <v>36</v>
      </c>
      <c r="L57" s="4">
        <v>1764.2405882352941</v>
      </c>
      <c r="M57" s="4">
        <v>1886.8606862745096</v>
      </c>
      <c r="N57" s="5">
        <f t="shared" si="2"/>
        <v>6.4986301814004777E-2</v>
      </c>
    </row>
    <row r="58" spans="1:14" x14ac:dyDescent="0.3">
      <c r="A58" s="3" t="s">
        <v>51</v>
      </c>
      <c r="B58" s="3" t="s">
        <v>64</v>
      </c>
      <c r="C58" s="3">
        <v>6</v>
      </c>
      <c r="D58" s="4">
        <v>1195.3333333333333</v>
      </c>
      <c r="E58" s="4">
        <v>1229.6780555555556</v>
      </c>
      <c r="F58" s="5">
        <f t="shared" si="0"/>
        <v>2.792984884706734E-2</v>
      </c>
      <c r="G58" s="3">
        <v>5</v>
      </c>
      <c r="H58" s="4">
        <v>1202</v>
      </c>
      <c r="I58" s="4">
        <v>1202</v>
      </c>
      <c r="J58" s="5">
        <f t="shared" si="1"/>
        <v>0</v>
      </c>
      <c r="K58" s="3">
        <v>6</v>
      </c>
      <c r="L58" s="4">
        <v>1194</v>
      </c>
      <c r="M58" s="4">
        <v>1208.4683333333332</v>
      </c>
      <c r="N58" s="5">
        <f t="shared" si="2"/>
        <v>1.1972455491179536E-2</v>
      </c>
    </row>
    <row r="59" spans="1:14" x14ac:dyDescent="0.3">
      <c r="A59" s="3" t="s">
        <v>51</v>
      </c>
      <c r="B59" s="3" t="s">
        <v>65</v>
      </c>
      <c r="C59" s="3">
        <v>77</v>
      </c>
      <c r="D59" s="4">
        <v>2275.1261445783134</v>
      </c>
      <c r="E59" s="4">
        <v>2386.8409295754445</v>
      </c>
      <c r="F59" s="5">
        <f t="shared" si="0"/>
        <v>4.6804453373020631E-2</v>
      </c>
      <c r="G59" s="3">
        <v>85</v>
      </c>
      <c r="H59" s="4">
        <v>2491.8651685393256</v>
      </c>
      <c r="I59" s="4">
        <v>2551.8580605493139</v>
      </c>
      <c r="J59" s="5">
        <f t="shared" si="1"/>
        <v>2.350949409665606E-2</v>
      </c>
      <c r="K59" s="3">
        <v>83</v>
      </c>
      <c r="L59" s="4">
        <v>2476.6534117647061</v>
      </c>
      <c r="M59" s="4">
        <v>2492.9596862745107</v>
      </c>
      <c r="N59" s="5">
        <f t="shared" si="2"/>
        <v>6.5409298832957534E-3</v>
      </c>
    </row>
    <row r="60" spans="1:14" x14ac:dyDescent="0.3">
      <c r="A60" s="3" t="s">
        <v>51</v>
      </c>
      <c r="B60" s="3" t="s">
        <v>66</v>
      </c>
      <c r="C60" s="3">
        <v>73</v>
      </c>
      <c r="D60" s="4">
        <v>852.63636363636363</v>
      </c>
      <c r="E60" s="4">
        <v>881.40772727272747</v>
      </c>
      <c r="F60" s="5">
        <f t="shared" si="0"/>
        <v>3.2642513499840618E-2</v>
      </c>
      <c r="G60" s="3">
        <v>72</v>
      </c>
      <c r="H60" s="4">
        <v>880.98605263157901</v>
      </c>
      <c r="I60" s="4">
        <v>915.11317543859673</v>
      </c>
      <c r="J60" s="5">
        <f t="shared" si="1"/>
        <v>3.7292789266924517E-2</v>
      </c>
      <c r="K60" s="3">
        <v>70</v>
      </c>
      <c r="L60" s="4">
        <v>911.84356164383564</v>
      </c>
      <c r="M60" s="4">
        <v>931.03410958904135</v>
      </c>
      <c r="N60" s="5">
        <f t="shared" si="2"/>
        <v>2.0612078276784532E-2</v>
      </c>
    </row>
    <row r="61" spans="1:14" x14ac:dyDescent="0.3">
      <c r="A61" s="3" t="s">
        <v>51</v>
      </c>
      <c r="B61" s="3" t="s">
        <v>67</v>
      </c>
      <c r="C61" s="3">
        <v>64</v>
      </c>
      <c r="D61" s="4">
        <v>898.6280519480523</v>
      </c>
      <c r="E61" s="4">
        <v>961.47941919191896</v>
      </c>
      <c r="F61" s="5">
        <f t="shared" si="0"/>
        <v>6.5369435881103374E-2</v>
      </c>
      <c r="G61" s="3">
        <v>57</v>
      </c>
      <c r="H61" s="4">
        <v>973.37370098039219</v>
      </c>
      <c r="I61" s="4">
        <v>1018.9251844919788</v>
      </c>
      <c r="J61" s="5">
        <f t="shared" si="1"/>
        <v>4.4705425093892387E-2</v>
      </c>
      <c r="K61" s="3">
        <v>54</v>
      </c>
      <c r="L61" s="4">
        <v>998.20471751412435</v>
      </c>
      <c r="M61" s="4">
        <v>1062.9913276836155</v>
      </c>
      <c r="N61" s="5">
        <f t="shared" si="2"/>
        <v>6.0947449412093402E-2</v>
      </c>
    </row>
    <row r="62" spans="1:14" x14ac:dyDescent="0.3">
      <c r="A62" s="3" t="s">
        <v>51</v>
      </c>
      <c r="B62" s="3" t="s">
        <v>68</v>
      </c>
      <c r="C62" s="3">
        <v>55</v>
      </c>
      <c r="D62" s="4">
        <v>1388.5951666666665</v>
      </c>
      <c r="E62" s="4">
        <v>1556.6241296296296</v>
      </c>
      <c r="F62" s="5">
        <f t="shared" si="0"/>
        <v>0.10794446762362762</v>
      </c>
      <c r="G62" s="3">
        <v>54</v>
      </c>
      <c r="H62" s="4">
        <v>1407.7432758620685</v>
      </c>
      <c r="I62" s="4">
        <v>1554.123520114942</v>
      </c>
      <c r="J62" s="5">
        <f t="shared" si="1"/>
        <v>9.4188294790138294E-2</v>
      </c>
      <c r="K62" s="3">
        <v>54</v>
      </c>
      <c r="L62" s="4">
        <v>1417.0820370370368</v>
      </c>
      <c r="M62" s="4">
        <v>1601.0853703703706</v>
      </c>
      <c r="N62" s="5">
        <f t="shared" si="2"/>
        <v>0.11492412380906913</v>
      </c>
    </row>
    <row r="63" spans="1:14" x14ac:dyDescent="0.3">
      <c r="A63" s="3" t="s">
        <v>51</v>
      </c>
      <c r="B63" s="3" t="s">
        <v>69</v>
      </c>
      <c r="C63" s="3">
        <v>61</v>
      </c>
      <c r="D63" s="4">
        <v>891.11475409836066</v>
      </c>
      <c r="E63" s="4">
        <v>916.86416666666651</v>
      </c>
      <c r="F63" s="5">
        <f t="shared" si="0"/>
        <v>2.8084217384042726E-2</v>
      </c>
      <c r="G63" s="3">
        <v>56</v>
      </c>
      <c r="H63" s="4">
        <v>904.60714285714289</v>
      </c>
      <c r="I63" s="4">
        <v>935.02401785714278</v>
      </c>
      <c r="J63" s="5">
        <f t="shared" si="1"/>
        <v>3.2530581481434333E-2</v>
      </c>
      <c r="K63" s="3">
        <v>56</v>
      </c>
      <c r="L63" s="4">
        <v>1073.2692307692307</v>
      </c>
      <c r="M63" s="4">
        <v>1073.2692307692307</v>
      </c>
      <c r="N63" s="5">
        <f t="shared" si="2"/>
        <v>0</v>
      </c>
    </row>
    <row r="64" spans="1:14" x14ac:dyDescent="0.3">
      <c r="A64" s="3" t="s">
        <v>51</v>
      </c>
      <c r="B64" s="3" t="s">
        <v>70</v>
      </c>
      <c r="C64" s="3">
        <v>52</v>
      </c>
      <c r="D64" s="4">
        <v>1205.630980392157</v>
      </c>
      <c r="E64" s="4">
        <v>1246.4117810457517</v>
      </c>
      <c r="F64" s="5">
        <f t="shared" si="0"/>
        <v>3.2718561613224832E-2</v>
      </c>
      <c r="G64" s="3">
        <v>51</v>
      </c>
      <c r="H64" s="4">
        <v>1032.1925649350651</v>
      </c>
      <c r="I64" s="4">
        <v>1063.0436562049063</v>
      </c>
      <c r="J64" s="5">
        <f t="shared" si="1"/>
        <v>2.9021471592220745E-2</v>
      </c>
      <c r="K64" s="3">
        <v>57</v>
      </c>
      <c r="L64" s="4">
        <v>1212.4667479674799</v>
      </c>
      <c r="M64" s="4">
        <v>1246.6935772357724</v>
      </c>
      <c r="N64" s="5">
        <f t="shared" si="2"/>
        <v>2.7454083259321679E-2</v>
      </c>
    </row>
    <row r="65" spans="1:14" x14ac:dyDescent="0.3">
      <c r="A65" s="3" t="s">
        <v>51</v>
      </c>
      <c r="B65" s="3" t="s">
        <v>71</v>
      </c>
      <c r="C65" s="3">
        <v>48</v>
      </c>
      <c r="D65" s="4">
        <v>953.48888888888894</v>
      </c>
      <c r="E65" s="4">
        <v>993.05403121693109</v>
      </c>
      <c r="F65" s="5">
        <f t="shared" si="0"/>
        <v>3.9841882802245245E-2</v>
      </c>
      <c r="G65" s="3">
        <v>41</v>
      </c>
      <c r="H65" s="4">
        <v>1079.5121951219512</v>
      </c>
      <c r="I65" s="4">
        <v>1122.3266666666666</v>
      </c>
      <c r="J65" s="5">
        <f t="shared" si="1"/>
        <v>3.8147958893176133E-2</v>
      </c>
      <c r="K65" s="3">
        <v>41</v>
      </c>
      <c r="L65" s="4">
        <v>1087.953488372093</v>
      </c>
      <c r="M65" s="4">
        <v>1135.4444186046512</v>
      </c>
      <c r="N65" s="5">
        <f t="shared" si="2"/>
        <v>4.1825852022699478E-2</v>
      </c>
    </row>
    <row r="66" spans="1:14" x14ac:dyDescent="0.3">
      <c r="A66" s="3" t="s">
        <v>51</v>
      </c>
      <c r="B66" s="3" t="s">
        <v>72</v>
      </c>
      <c r="C66" s="3">
        <v>19</v>
      </c>
      <c r="D66" s="4">
        <v>940.4594285714287</v>
      </c>
      <c r="E66" s="4">
        <v>953.56134523809521</v>
      </c>
      <c r="F66" s="5">
        <f t="shared" si="0"/>
        <v>1.3739982993328119E-2</v>
      </c>
      <c r="G66" s="3">
        <v>18</v>
      </c>
      <c r="H66" s="4">
        <v>1036.6092129629631</v>
      </c>
      <c r="I66" s="4">
        <v>1038.5887789351852</v>
      </c>
      <c r="J66" s="5">
        <f t="shared" si="1"/>
        <v>1.9060151740246444E-3</v>
      </c>
      <c r="K66" s="3">
        <v>18</v>
      </c>
      <c r="L66" s="4">
        <v>946.95246913580252</v>
      </c>
      <c r="M66" s="4">
        <v>951.223950617284</v>
      </c>
      <c r="N66" s="5">
        <f t="shared" si="2"/>
        <v>4.4905108609907965E-3</v>
      </c>
    </row>
    <row r="67" spans="1:14" x14ac:dyDescent="0.3">
      <c r="A67" s="3" t="s">
        <v>51</v>
      </c>
      <c r="B67" s="3" t="s">
        <v>73</v>
      </c>
      <c r="C67" s="3">
        <v>42</v>
      </c>
      <c r="D67" s="4">
        <v>890.49425000000008</v>
      </c>
      <c r="E67" s="4">
        <v>951.931369047619</v>
      </c>
      <c r="F67" s="5">
        <f t="shared" si="0"/>
        <v>6.4539441650173862E-2</v>
      </c>
      <c r="G67" s="3">
        <v>42</v>
      </c>
      <c r="H67" s="4">
        <v>922.73317073170722</v>
      </c>
      <c r="I67" s="4">
        <v>994.28162416851444</v>
      </c>
      <c r="J67" s="5">
        <f t="shared" si="1"/>
        <v>7.1959947461204349E-2</v>
      </c>
      <c r="K67" s="3">
        <v>42</v>
      </c>
      <c r="L67" s="4">
        <v>927.38238095238091</v>
      </c>
      <c r="M67" s="4">
        <v>954.58876984126982</v>
      </c>
      <c r="N67" s="5">
        <f t="shared" si="2"/>
        <v>2.8500637917008829E-2</v>
      </c>
    </row>
    <row r="68" spans="1:14" x14ac:dyDescent="0.3">
      <c r="A68" s="3" t="s">
        <v>51</v>
      </c>
      <c r="B68" s="3" t="s">
        <v>74</v>
      </c>
      <c r="C68" s="3">
        <v>96</v>
      </c>
      <c r="D68" s="4">
        <v>915.28178694158089</v>
      </c>
      <c r="E68" s="4">
        <v>941.83791237113394</v>
      </c>
      <c r="F68" s="5">
        <f t="shared" si="0"/>
        <v>2.8196067583111405E-2</v>
      </c>
      <c r="G68" s="3">
        <v>93</v>
      </c>
      <c r="H68" s="4">
        <v>994.58214953271022</v>
      </c>
      <c r="I68" s="4">
        <v>1033.2046242565848</v>
      </c>
      <c r="J68" s="5">
        <f t="shared" si="1"/>
        <v>3.738124454452995E-2</v>
      </c>
      <c r="K68" s="3">
        <v>94</v>
      </c>
      <c r="L68" s="4">
        <v>1066.5813186813186</v>
      </c>
      <c r="M68" s="4">
        <v>1137.5165567765571</v>
      </c>
      <c r="N68" s="5">
        <f t="shared" si="2"/>
        <v>6.2359741203461258E-2</v>
      </c>
    </row>
    <row r="69" spans="1:14" x14ac:dyDescent="0.3">
      <c r="A69" s="3" t="s">
        <v>51</v>
      </c>
      <c r="B69" s="3" t="s">
        <v>75</v>
      </c>
      <c r="C69" s="3">
        <v>23</v>
      </c>
      <c r="D69" s="4">
        <v>930.96678571428572</v>
      </c>
      <c r="E69" s="4">
        <v>957.34524659863951</v>
      </c>
      <c r="F69" s="5">
        <f t="shared" si="0"/>
        <v>2.7553759710067037E-2</v>
      </c>
      <c r="G69" s="3">
        <v>22</v>
      </c>
      <c r="H69" s="4">
        <v>957.79399999999998</v>
      </c>
      <c r="I69" s="4">
        <v>1017.6302190476189</v>
      </c>
      <c r="J69" s="5">
        <f t="shared" si="1"/>
        <v>5.8799569752968323E-2</v>
      </c>
      <c r="K69" s="3">
        <v>19</v>
      </c>
      <c r="L69" s="4">
        <v>1055.6408333333331</v>
      </c>
      <c r="M69" s="4">
        <v>1099.2723611111112</v>
      </c>
      <c r="N69" s="5">
        <f t="shared" si="2"/>
        <v>3.9691280633742686E-2</v>
      </c>
    </row>
    <row r="70" spans="1:14" x14ac:dyDescent="0.3">
      <c r="A70" s="3" t="s">
        <v>51</v>
      </c>
      <c r="B70" s="3" t="s">
        <v>76</v>
      </c>
      <c r="C70" s="3">
        <v>148</v>
      </c>
      <c r="D70" s="4">
        <v>952.87137658227857</v>
      </c>
      <c r="E70" s="4">
        <v>991.93328707052422</v>
      </c>
      <c r="F70" s="5">
        <f t="shared" si="0"/>
        <v>3.937957420867199E-2</v>
      </c>
      <c r="G70" s="3">
        <v>144</v>
      </c>
      <c r="H70" s="4">
        <v>1030.5116363636362</v>
      </c>
      <c r="I70" s="4">
        <v>1086.6700053872055</v>
      </c>
      <c r="J70" s="5">
        <f t="shared" si="1"/>
        <v>5.167932191480596E-2</v>
      </c>
      <c r="K70" s="3">
        <v>143</v>
      </c>
      <c r="L70" s="4">
        <v>1059.4902702702702</v>
      </c>
      <c r="M70" s="4">
        <v>1117.7512612612613</v>
      </c>
      <c r="N70" s="5">
        <f t="shared" si="2"/>
        <v>5.2123395437058045E-2</v>
      </c>
    </row>
    <row r="71" spans="1:14" x14ac:dyDescent="0.3">
      <c r="A71" s="3" t="s">
        <v>51</v>
      </c>
      <c r="B71" s="3" t="s">
        <v>77</v>
      </c>
      <c r="C71" s="3">
        <v>33</v>
      </c>
      <c r="D71" s="4">
        <v>960.375</v>
      </c>
      <c r="E71" s="4">
        <v>1000.9813875</v>
      </c>
      <c r="F71" s="5">
        <f t="shared" ref="F71:F134" si="3">(E71-D71)/E71</f>
        <v>4.056657596942579E-2</v>
      </c>
      <c r="G71" s="3">
        <v>32</v>
      </c>
      <c r="H71" s="4">
        <v>1024.3636363636363</v>
      </c>
      <c r="I71" s="4">
        <v>1057.7483712121211</v>
      </c>
      <c r="J71" s="5">
        <f t="shared" ref="J71:J134" si="4">(I71-H71)/I71</f>
        <v>3.1562076347352641E-2</v>
      </c>
      <c r="K71" s="3">
        <v>32</v>
      </c>
      <c r="L71" s="4">
        <v>1023.1470588235294</v>
      </c>
      <c r="M71" s="4">
        <v>1081.6625490196077</v>
      </c>
      <c r="N71" s="5">
        <f t="shared" ref="N71:N134" si="5">(M71-L71)/M71</f>
        <v>5.4097731542166551E-2</v>
      </c>
    </row>
    <row r="72" spans="1:14" x14ac:dyDescent="0.3">
      <c r="A72" s="3" t="s">
        <v>51</v>
      </c>
      <c r="B72" s="3" t="s">
        <v>78</v>
      </c>
      <c r="C72" s="3">
        <v>89</v>
      </c>
      <c r="D72" s="4">
        <v>1089.00578313253</v>
      </c>
      <c r="E72" s="4">
        <v>1152.9286732644864</v>
      </c>
      <c r="F72" s="5">
        <f t="shared" si="3"/>
        <v>5.5443924341789873E-2</v>
      </c>
      <c r="G72" s="3">
        <v>90</v>
      </c>
      <c r="H72" s="4">
        <v>1054.2776507936508</v>
      </c>
      <c r="I72" s="4">
        <v>1128.3730672713532</v>
      </c>
      <c r="J72" s="5">
        <f t="shared" si="4"/>
        <v>6.5665708112726359E-2</v>
      </c>
      <c r="K72" s="3">
        <v>87</v>
      </c>
      <c r="L72" s="4">
        <v>977.18217391304358</v>
      </c>
      <c r="M72" s="4">
        <v>1033.6988586956518</v>
      </c>
      <c r="N72" s="5">
        <f t="shared" si="5"/>
        <v>5.467422577395744E-2</v>
      </c>
    </row>
    <row r="73" spans="1:14" x14ac:dyDescent="0.3">
      <c r="A73" s="3" t="s">
        <v>51</v>
      </c>
      <c r="B73" s="3" t="s">
        <v>79</v>
      </c>
      <c r="C73" s="3">
        <v>40</v>
      </c>
      <c r="D73" s="4">
        <v>1068.0656457217997</v>
      </c>
      <c r="E73" s="4">
        <v>1125.2334289108326</v>
      </c>
      <c r="F73" s="5">
        <f t="shared" si="3"/>
        <v>5.0805265574422484E-2</v>
      </c>
      <c r="G73" s="3">
        <v>40</v>
      </c>
      <c r="H73" s="4">
        <v>1117.8350828078569</v>
      </c>
      <c r="I73" s="4">
        <v>1197.5711036411901</v>
      </c>
      <c r="J73" s="5">
        <f t="shared" si="4"/>
        <v>6.6581450229466543E-2</v>
      </c>
      <c r="K73" s="3">
        <v>43</v>
      </c>
      <c r="L73" s="4">
        <v>1116.3466715910217</v>
      </c>
      <c r="M73" s="4">
        <v>1169.4142641836143</v>
      </c>
      <c r="N73" s="5">
        <f t="shared" si="5"/>
        <v>4.5379635102740776E-2</v>
      </c>
    </row>
    <row r="74" spans="1:14" x14ac:dyDescent="0.3">
      <c r="A74" s="3" t="s">
        <v>51</v>
      </c>
      <c r="B74" s="3" t="s">
        <v>80</v>
      </c>
      <c r="C74" s="3">
        <v>128</v>
      </c>
      <c r="D74" s="4">
        <v>2264.1035971223023</v>
      </c>
      <c r="E74" s="4">
        <v>2325.9688943909809</v>
      </c>
      <c r="F74" s="5">
        <f t="shared" si="3"/>
        <v>2.6597646003721442E-2</v>
      </c>
      <c r="G74" s="3">
        <v>339</v>
      </c>
      <c r="H74" s="4">
        <v>2659.8475549450545</v>
      </c>
      <c r="I74" s="4">
        <v>2735.7104186864717</v>
      </c>
      <c r="J74" s="5">
        <f t="shared" si="4"/>
        <v>2.7730589913036958E-2</v>
      </c>
      <c r="K74" s="3">
        <v>377</v>
      </c>
      <c r="L74" s="4">
        <v>2082.9617028571424</v>
      </c>
      <c r="M74" s="4">
        <v>2118.3458806349204</v>
      </c>
      <c r="N74" s="5">
        <f t="shared" si="5"/>
        <v>1.6703682859936189E-2</v>
      </c>
    </row>
    <row r="75" spans="1:14" x14ac:dyDescent="0.3">
      <c r="A75" s="3" t="s">
        <v>51</v>
      </c>
      <c r="B75" s="3" t="s">
        <v>81</v>
      </c>
      <c r="C75" s="3">
        <v>172</v>
      </c>
      <c r="D75" s="4">
        <v>1724.5913580246915</v>
      </c>
      <c r="E75" s="4">
        <v>1808.9613383838391</v>
      </c>
      <c r="F75" s="5">
        <f t="shared" si="3"/>
        <v>4.6640013011292621E-2</v>
      </c>
      <c r="G75" s="3"/>
      <c r="H75" s="4"/>
      <c r="I75" s="4"/>
      <c r="J75" s="5"/>
      <c r="K75" s="3"/>
      <c r="L75" s="4"/>
      <c r="M75" s="4"/>
      <c r="N75" s="5"/>
    </row>
    <row r="76" spans="1:14" x14ac:dyDescent="0.3">
      <c r="A76" s="3" t="s">
        <v>51</v>
      </c>
      <c r="B76" s="3" t="s">
        <v>82</v>
      </c>
      <c r="C76" s="3">
        <v>42</v>
      </c>
      <c r="D76" s="4">
        <v>981.63265306122446</v>
      </c>
      <c r="E76" s="4">
        <v>1056.3738435374153</v>
      </c>
      <c r="F76" s="5">
        <f t="shared" si="3"/>
        <v>7.0752594768826824E-2</v>
      </c>
      <c r="G76" s="3">
        <v>36</v>
      </c>
      <c r="H76" s="4">
        <v>999.77777777777783</v>
      </c>
      <c r="I76" s="4">
        <v>1071.2472236251404</v>
      </c>
      <c r="J76" s="5">
        <f t="shared" si="4"/>
        <v>6.6716108355928588E-2</v>
      </c>
      <c r="K76" s="3">
        <v>34</v>
      </c>
      <c r="L76" s="4">
        <v>1112.4117647058824</v>
      </c>
      <c r="M76" s="4">
        <v>1155.8207843137257</v>
      </c>
      <c r="N76" s="5">
        <f t="shared" si="5"/>
        <v>3.7556877499497071E-2</v>
      </c>
    </row>
    <row r="77" spans="1:14" x14ac:dyDescent="0.3">
      <c r="A77" s="3" t="s">
        <v>51</v>
      </c>
      <c r="B77" s="3" t="s">
        <v>83</v>
      </c>
      <c r="C77" s="3">
        <v>48</v>
      </c>
      <c r="D77" s="4">
        <v>946.11119999999994</v>
      </c>
      <c r="E77" s="4">
        <v>975.6046727272726</v>
      </c>
      <c r="F77" s="5">
        <f t="shared" si="3"/>
        <v>3.0230967062534225E-2</v>
      </c>
      <c r="G77" s="3">
        <v>44</v>
      </c>
      <c r="H77" s="4">
        <v>949.314705882353</v>
      </c>
      <c r="I77" s="4">
        <v>985.5585838779956</v>
      </c>
      <c r="J77" s="5">
        <f t="shared" si="4"/>
        <v>3.6774960503138707E-2</v>
      </c>
      <c r="K77" s="3">
        <v>50</v>
      </c>
      <c r="L77" s="4">
        <v>1028.7755102040817</v>
      </c>
      <c r="M77" s="4">
        <v>1059.5246938775508</v>
      </c>
      <c r="N77" s="5">
        <f t="shared" si="5"/>
        <v>2.9021677221071747E-2</v>
      </c>
    </row>
    <row r="78" spans="1:14" x14ac:dyDescent="0.3">
      <c r="A78" s="3" t="s">
        <v>84</v>
      </c>
      <c r="B78" s="3" t="s">
        <v>85</v>
      </c>
      <c r="C78" s="3">
        <v>90</v>
      </c>
      <c r="D78" s="4">
        <v>2721.2234693877554</v>
      </c>
      <c r="E78" s="4">
        <v>2851.7754676870754</v>
      </c>
      <c r="F78" s="5">
        <f t="shared" si="3"/>
        <v>4.577919958235839E-2</v>
      </c>
      <c r="G78" s="3">
        <v>115</v>
      </c>
      <c r="H78" s="4">
        <v>2729.2142741935486</v>
      </c>
      <c r="I78" s="4">
        <v>2959.9553323558157</v>
      </c>
      <c r="J78" s="5">
        <f t="shared" si="4"/>
        <v>7.7954236552151376E-2</v>
      </c>
      <c r="K78" s="3">
        <v>126</v>
      </c>
      <c r="L78" s="4">
        <v>2725.3307086614172</v>
      </c>
      <c r="M78" s="4">
        <v>2838.6263517060365</v>
      </c>
      <c r="N78" s="5">
        <f t="shared" si="5"/>
        <v>3.9912136719412794E-2</v>
      </c>
    </row>
    <row r="79" spans="1:14" x14ac:dyDescent="0.3">
      <c r="A79" s="3" t="s">
        <v>84</v>
      </c>
      <c r="B79" s="3" t="s">
        <v>86</v>
      </c>
      <c r="C79" s="3">
        <v>302</v>
      </c>
      <c r="D79" s="4">
        <v>1551.1293307593305</v>
      </c>
      <c r="E79" s="4">
        <v>1585.3813939892275</v>
      </c>
      <c r="F79" s="5">
        <f t="shared" si="3"/>
        <v>2.160493579637009E-2</v>
      </c>
      <c r="G79" s="3">
        <v>313</v>
      </c>
      <c r="H79" s="4">
        <v>1608.9284021469859</v>
      </c>
      <c r="I79" s="4">
        <v>1711.2872483714102</v>
      </c>
      <c r="J79" s="5">
        <f t="shared" si="4"/>
        <v>5.9813947846474431E-2</v>
      </c>
      <c r="K79" s="3">
        <v>318</v>
      </c>
      <c r="L79" s="4">
        <v>1644.5094512471653</v>
      </c>
      <c r="M79" s="4">
        <v>1792.4557687074832</v>
      </c>
      <c r="N79" s="5">
        <f t="shared" si="5"/>
        <v>8.2538336534239892E-2</v>
      </c>
    </row>
    <row r="80" spans="1:14" x14ac:dyDescent="0.3">
      <c r="A80" s="3" t="s">
        <v>84</v>
      </c>
      <c r="B80" s="3" t="s">
        <v>87</v>
      </c>
      <c r="C80" s="3">
        <v>17</v>
      </c>
      <c r="D80" s="4">
        <v>1667.8333333333333</v>
      </c>
      <c r="E80" s="4">
        <v>1842.2546296296293</v>
      </c>
      <c r="F80" s="5">
        <f t="shared" si="3"/>
        <v>9.4678169614024574E-2</v>
      </c>
      <c r="G80" s="3"/>
      <c r="H80" s="4"/>
      <c r="I80" s="4"/>
      <c r="J80" s="5"/>
      <c r="K80" s="3"/>
      <c r="L80" s="4"/>
      <c r="M80" s="4"/>
      <c r="N80" s="5"/>
    </row>
    <row r="81" spans="1:14" x14ac:dyDescent="0.3">
      <c r="A81" s="3" t="s">
        <v>88</v>
      </c>
      <c r="B81" s="3" t="s">
        <v>89</v>
      </c>
      <c r="C81" s="3">
        <v>18</v>
      </c>
      <c r="D81" s="4">
        <v>892</v>
      </c>
      <c r="E81" s="4">
        <v>908.73818181818172</v>
      </c>
      <c r="F81" s="5">
        <f t="shared" si="3"/>
        <v>1.8419146628891898E-2</v>
      </c>
      <c r="G81" s="3">
        <v>18</v>
      </c>
      <c r="H81" s="4">
        <v>960.25</v>
      </c>
      <c r="I81" s="4">
        <v>1015.9153333333331</v>
      </c>
      <c r="J81" s="5">
        <f t="shared" si="4"/>
        <v>5.4793280017429093E-2</v>
      </c>
      <c r="K81" s="3">
        <v>16</v>
      </c>
      <c r="L81" s="4">
        <v>1017.3125</v>
      </c>
      <c r="M81" s="4">
        <v>1063.23</v>
      </c>
      <c r="N81" s="5">
        <f t="shared" si="5"/>
        <v>4.3186798717116726E-2</v>
      </c>
    </row>
    <row r="82" spans="1:14" x14ac:dyDescent="0.3">
      <c r="A82" s="3" t="s">
        <v>88</v>
      </c>
      <c r="B82" s="3" t="s">
        <v>90</v>
      </c>
      <c r="C82" s="3">
        <v>60</v>
      </c>
      <c r="D82" s="4">
        <v>1116.5060240963858</v>
      </c>
      <c r="E82" s="4">
        <v>1169.082113323424</v>
      </c>
      <c r="F82" s="5">
        <f t="shared" si="3"/>
        <v>4.497210985255503E-2</v>
      </c>
      <c r="G82" s="3">
        <v>63</v>
      </c>
      <c r="H82" s="4">
        <v>1214.925487804878</v>
      </c>
      <c r="I82" s="4">
        <v>1255.5039082242286</v>
      </c>
      <c r="J82" s="5">
        <f t="shared" si="4"/>
        <v>3.2320425411295005E-2</v>
      </c>
      <c r="K82" s="3">
        <v>66</v>
      </c>
      <c r="L82" s="4">
        <v>1265.2039337474121</v>
      </c>
      <c r="M82" s="4">
        <v>1283.657170462388</v>
      </c>
      <c r="N82" s="5">
        <f t="shared" si="5"/>
        <v>1.4375517965072275E-2</v>
      </c>
    </row>
    <row r="83" spans="1:14" x14ac:dyDescent="0.3">
      <c r="A83" s="3" t="s">
        <v>88</v>
      </c>
      <c r="B83" s="3" t="s">
        <v>91</v>
      </c>
      <c r="C83" s="3">
        <v>27</v>
      </c>
      <c r="D83" s="4">
        <v>1014.6585185185185</v>
      </c>
      <c r="E83" s="4">
        <v>1038.0772098765431</v>
      </c>
      <c r="F83" s="5">
        <f t="shared" si="3"/>
        <v>2.2559681626003282E-2</v>
      </c>
      <c r="G83" s="3">
        <v>27</v>
      </c>
      <c r="H83" s="4">
        <v>1003.3407692307691</v>
      </c>
      <c r="I83" s="4">
        <v>1042.228108974359</v>
      </c>
      <c r="J83" s="5">
        <f t="shared" si="4"/>
        <v>3.7311735702329457E-2</v>
      </c>
      <c r="K83" s="3">
        <v>26</v>
      </c>
      <c r="L83" s="4">
        <v>976.34076923076907</v>
      </c>
      <c r="M83" s="4">
        <v>1027.1889743589741</v>
      </c>
      <c r="N83" s="5">
        <f t="shared" si="5"/>
        <v>4.9502288670823444E-2</v>
      </c>
    </row>
    <row r="84" spans="1:14" x14ac:dyDescent="0.3">
      <c r="A84" s="3" t="s">
        <v>88</v>
      </c>
      <c r="B84" s="3" t="s">
        <v>92</v>
      </c>
      <c r="C84" s="3">
        <v>19</v>
      </c>
      <c r="D84" s="4">
        <v>1088.6616666666666</v>
      </c>
      <c r="E84" s="4">
        <v>1105.2682291666667</v>
      </c>
      <c r="F84" s="5">
        <f t="shared" si="3"/>
        <v>1.5024916180320202E-2</v>
      </c>
      <c r="G84" s="3">
        <v>16</v>
      </c>
      <c r="H84" s="4">
        <v>932.23578947368424</v>
      </c>
      <c r="I84" s="4">
        <v>989.45967464114835</v>
      </c>
      <c r="J84" s="5">
        <f t="shared" si="4"/>
        <v>5.783346874466385E-2</v>
      </c>
      <c r="K84" s="3">
        <v>15</v>
      </c>
      <c r="L84" s="4">
        <v>869.21066666666661</v>
      </c>
      <c r="M84" s="4">
        <v>888.58733333333328</v>
      </c>
      <c r="N84" s="5">
        <f t="shared" si="5"/>
        <v>2.180614773561931E-2</v>
      </c>
    </row>
    <row r="85" spans="1:14" x14ac:dyDescent="0.3">
      <c r="A85" s="3" t="s">
        <v>88</v>
      </c>
      <c r="B85" s="3" t="s">
        <v>93</v>
      </c>
      <c r="C85" s="3">
        <v>53</v>
      </c>
      <c r="D85" s="4">
        <v>1726.9731322353505</v>
      </c>
      <c r="E85" s="4">
        <v>1794.8186500924933</v>
      </c>
      <c r="F85" s="5">
        <f t="shared" si="3"/>
        <v>3.7800764914965909E-2</v>
      </c>
      <c r="G85" s="3">
        <v>55</v>
      </c>
      <c r="H85" s="4">
        <v>1700.9026380924061</v>
      </c>
      <c r="I85" s="4">
        <v>1777.8084290528582</v>
      </c>
      <c r="J85" s="5">
        <f t="shared" si="4"/>
        <v>4.3258761576141419E-2</v>
      </c>
      <c r="K85" s="3">
        <v>59</v>
      </c>
      <c r="L85" s="4">
        <v>1725.7501522166997</v>
      </c>
      <c r="M85" s="4">
        <v>1753.8642200133097</v>
      </c>
      <c r="N85" s="5">
        <f t="shared" si="5"/>
        <v>1.6029785815686839E-2</v>
      </c>
    </row>
    <row r="86" spans="1:14" x14ac:dyDescent="0.3">
      <c r="A86" s="3" t="s">
        <v>88</v>
      </c>
      <c r="B86" s="3" t="s">
        <v>94</v>
      </c>
      <c r="C86" s="3">
        <v>107</v>
      </c>
      <c r="D86" s="4">
        <v>2186.897435897436</v>
      </c>
      <c r="E86" s="4">
        <v>2261.0686040903538</v>
      </c>
      <c r="F86" s="5">
        <f t="shared" si="3"/>
        <v>3.2803590328369291E-2</v>
      </c>
      <c r="G86" s="3">
        <v>107</v>
      </c>
      <c r="H86" s="4">
        <v>2190.0813008130081</v>
      </c>
      <c r="I86" s="4">
        <v>2277.0158103860908</v>
      </c>
      <c r="J86" s="5">
        <f t="shared" si="4"/>
        <v>3.8179141829648586E-2</v>
      </c>
      <c r="K86" s="3">
        <v>110</v>
      </c>
      <c r="L86" s="4">
        <v>2207.1999999999998</v>
      </c>
      <c r="M86" s="4">
        <v>2306.1474090909092</v>
      </c>
      <c r="N86" s="5">
        <f t="shared" si="5"/>
        <v>4.2905934243776173E-2</v>
      </c>
    </row>
    <row r="87" spans="1:14" x14ac:dyDescent="0.3">
      <c r="A87" s="3" t="s">
        <v>88</v>
      </c>
      <c r="B87" s="3" t="s">
        <v>95</v>
      </c>
      <c r="C87" s="3">
        <v>42</v>
      </c>
      <c r="D87" s="4">
        <v>900.88888888888891</v>
      </c>
      <c r="E87" s="4">
        <v>948.73331818181828</v>
      </c>
      <c r="F87" s="5">
        <f t="shared" si="3"/>
        <v>5.0429797685001616E-2</v>
      </c>
      <c r="G87" s="3">
        <v>49</v>
      </c>
      <c r="H87" s="4">
        <v>1026.8292982456139</v>
      </c>
      <c r="I87" s="4">
        <v>1086.2608959330144</v>
      </c>
      <c r="J87" s="5">
        <f t="shared" si="4"/>
        <v>5.4712084279120873E-2</v>
      </c>
      <c r="K87" s="3">
        <v>40</v>
      </c>
      <c r="L87" s="4">
        <v>917.03050000000007</v>
      </c>
      <c r="M87" s="4">
        <v>939.88458333333347</v>
      </c>
      <c r="N87" s="5">
        <f t="shared" si="5"/>
        <v>2.4315840198464143E-2</v>
      </c>
    </row>
    <row r="88" spans="1:14" x14ac:dyDescent="0.3">
      <c r="A88" s="3" t="s">
        <v>88</v>
      </c>
      <c r="B88" s="3" t="s">
        <v>96</v>
      </c>
      <c r="C88" s="3">
        <v>69</v>
      </c>
      <c r="D88" s="4">
        <v>1109.7233968253968</v>
      </c>
      <c r="E88" s="4">
        <v>1146.9368219954654</v>
      </c>
      <c r="F88" s="5">
        <f t="shared" si="3"/>
        <v>3.2445924183795834E-2</v>
      </c>
      <c r="G88" s="3">
        <v>65</v>
      </c>
      <c r="H88" s="4">
        <v>1272.0299669966994</v>
      </c>
      <c r="I88" s="4">
        <v>1324.7307548254823</v>
      </c>
      <c r="J88" s="5">
        <f t="shared" si="4"/>
        <v>3.9782263404706461E-2</v>
      </c>
      <c r="K88" s="3">
        <v>64</v>
      </c>
      <c r="L88" s="4">
        <v>1329.6461538461538</v>
      </c>
      <c r="M88" s="4">
        <v>1346.8650256410256</v>
      </c>
      <c r="N88" s="5">
        <f t="shared" si="5"/>
        <v>1.278440784122126E-2</v>
      </c>
    </row>
    <row r="89" spans="1:14" x14ac:dyDescent="0.3">
      <c r="A89" s="3" t="s">
        <v>88</v>
      </c>
      <c r="B89" s="3" t="s">
        <v>97</v>
      </c>
      <c r="C89" s="3">
        <v>376</v>
      </c>
      <c r="D89" s="4">
        <v>1270.8081603773583</v>
      </c>
      <c r="E89" s="4">
        <v>1297.8923292068243</v>
      </c>
      <c r="F89" s="5">
        <f t="shared" si="3"/>
        <v>2.0867808692588481E-2</v>
      </c>
      <c r="G89" s="3">
        <v>388</v>
      </c>
      <c r="H89" s="4">
        <v>1428.6365558194775</v>
      </c>
      <c r="I89" s="4">
        <v>1454.1485174051345</v>
      </c>
      <c r="J89" s="5">
        <f t="shared" si="4"/>
        <v>1.7544261318769551E-2</v>
      </c>
      <c r="K89" s="3">
        <v>373</v>
      </c>
      <c r="L89" s="4">
        <v>1380.8635170603675</v>
      </c>
      <c r="M89" s="4">
        <v>1410.4506824146986</v>
      </c>
      <c r="N89" s="5">
        <f t="shared" si="5"/>
        <v>2.0977100244070724E-2</v>
      </c>
    </row>
    <row r="90" spans="1:14" x14ac:dyDescent="0.3">
      <c r="A90" s="3" t="s">
        <v>88</v>
      </c>
      <c r="B90" s="3" t="s">
        <v>98</v>
      </c>
      <c r="C90" s="3">
        <v>38</v>
      </c>
      <c r="D90" s="4">
        <v>1597.75</v>
      </c>
      <c r="E90" s="4">
        <v>1649.8758257575762</v>
      </c>
      <c r="F90" s="5">
        <f t="shared" si="3"/>
        <v>3.1593787207374525E-2</v>
      </c>
      <c r="G90" s="3">
        <v>36</v>
      </c>
      <c r="H90" s="4">
        <v>1698.2564102564102</v>
      </c>
      <c r="I90" s="4">
        <v>1762.6627094017099</v>
      </c>
      <c r="J90" s="5">
        <f t="shared" si="4"/>
        <v>3.6539207871006001E-2</v>
      </c>
      <c r="K90" s="3">
        <v>39</v>
      </c>
      <c r="L90" s="4">
        <v>1788.45</v>
      </c>
      <c r="M90" s="4">
        <v>1920.4965833333331</v>
      </c>
      <c r="N90" s="5">
        <f t="shared" si="5"/>
        <v>6.8756479172769364E-2</v>
      </c>
    </row>
    <row r="91" spans="1:14" x14ac:dyDescent="0.3">
      <c r="A91" s="3" t="s">
        <v>88</v>
      </c>
      <c r="B91" s="3" t="s">
        <v>99</v>
      </c>
      <c r="C91" s="3">
        <v>162</v>
      </c>
      <c r="D91" s="4">
        <v>1099.1175879396985</v>
      </c>
      <c r="E91" s="4">
        <v>1110.7663836353479</v>
      </c>
      <c r="F91" s="5">
        <f t="shared" si="3"/>
        <v>1.048716982010642E-2</v>
      </c>
      <c r="G91" s="3">
        <v>161</v>
      </c>
      <c r="H91" s="4">
        <v>1142.4427860696517</v>
      </c>
      <c r="I91" s="4">
        <v>1164.7761261998091</v>
      </c>
      <c r="J91" s="5">
        <f t="shared" si="4"/>
        <v>1.9173933623641545E-2</v>
      </c>
      <c r="K91" s="3">
        <v>166</v>
      </c>
      <c r="L91" s="4">
        <v>1189.5906432748538</v>
      </c>
      <c r="M91" s="4">
        <v>1202.2352436647175</v>
      </c>
      <c r="N91" s="5">
        <f t="shared" si="5"/>
        <v>1.0517575870858421E-2</v>
      </c>
    </row>
    <row r="92" spans="1:14" x14ac:dyDescent="0.3">
      <c r="A92" s="3" t="s">
        <v>88</v>
      </c>
      <c r="B92" s="3" t="s">
        <v>100</v>
      </c>
      <c r="C92" s="3">
        <v>84</v>
      </c>
      <c r="D92" s="4">
        <v>1289.2925510204084</v>
      </c>
      <c r="E92" s="4">
        <v>1299.4392992424248</v>
      </c>
      <c r="F92" s="5">
        <f t="shared" si="3"/>
        <v>7.8085588360548921E-3</v>
      </c>
      <c r="G92" s="3">
        <v>94</v>
      </c>
      <c r="H92" s="4">
        <v>1297.0961702127661</v>
      </c>
      <c r="I92" s="4">
        <v>1303.6360283687943</v>
      </c>
      <c r="J92" s="5">
        <f t="shared" si="4"/>
        <v>5.0166288854500167E-3</v>
      </c>
      <c r="K92" s="3">
        <v>92</v>
      </c>
      <c r="L92" s="4">
        <v>1233.5053260869565</v>
      </c>
      <c r="M92" s="4">
        <v>1233.5053260869565</v>
      </c>
      <c r="N92" s="5">
        <f t="shared" si="5"/>
        <v>0</v>
      </c>
    </row>
    <row r="93" spans="1:14" x14ac:dyDescent="0.3">
      <c r="A93" s="3" t="s">
        <v>88</v>
      </c>
      <c r="B93" s="3" t="s">
        <v>101</v>
      </c>
      <c r="C93" s="3">
        <v>123</v>
      </c>
      <c r="D93" s="4">
        <v>1179.4421985815604</v>
      </c>
      <c r="E93" s="4">
        <v>1204.3394730742073</v>
      </c>
      <c r="F93" s="5">
        <f t="shared" si="3"/>
        <v>2.0672970577883521E-2</v>
      </c>
      <c r="G93" s="3">
        <v>125</v>
      </c>
      <c r="H93" s="4">
        <v>1222.1055474452555</v>
      </c>
      <c r="I93" s="4">
        <v>1257.4160291970804</v>
      </c>
      <c r="J93" s="5">
        <f t="shared" si="4"/>
        <v>2.8081781154302862E-2</v>
      </c>
      <c r="K93" s="3">
        <v>120</v>
      </c>
      <c r="L93" s="4">
        <v>1236.4590163934427</v>
      </c>
      <c r="M93" s="4">
        <v>1249.3813934426232</v>
      </c>
      <c r="N93" s="5">
        <f t="shared" si="5"/>
        <v>1.0343020247462984E-2</v>
      </c>
    </row>
    <row r="94" spans="1:14" x14ac:dyDescent="0.3">
      <c r="A94" s="3" t="s">
        <v>88</v>
      </c>
      <c r="B94" s="3" t="s">
        <v>102</v>
      </c>
      <c r="C94" s="3">
        <v>357</v>
      </c>
      <c r="D94" s="4">
        <v>1499.4207511874311</v>
      </c>
      <c r="E94" s="4">
        <v>1591.7211287223706</v>
      </c>
      <c r="F94" s="5">
        <f t="shared" si="3"/>
        <v>5.7987781822703116E-2</v>
      </c>
      <c r="G94" s="3">
        <v>349</v>
      </c>
      <c r="H94" s="4">
        <v>1536.7275646258502</v>
      </c>
      <c r="I94" s="4">
        <v>1668.9698664708308</v>
      </c>
      <c r="J94" s="5">
        <f t="shared" si="4"/>
        <v>7.9235883464221821E-2</v>
      </c>
      <c r="K94" s="3">
        <v>349</v>
      </c>
      <c r="L94" s="4">
        <v>1561.8648488262907</v>
      </c>
      <c r="M94" s="4">
        <v>1647.1559380281694</v>
      </c>
      <c r="N94" s="5">
        <f t="shared" si="5"/>
        <v>5.178082246662194E-2</v>
      </c>
    </row>
    <row r="95" spans="1:14" x14ac:dyDescent="0.3">
      <c r="A95" s="3" t="s">
        <v>88</v>
      </c>
      <c r="B95" s="3" t="s">
        <v>103</v>
      </c>
      <c r="C95" s="3">
        <v>32</v>
      </c>
      <c r="D95" s="4">
        <v>1153.1666666666667</v>
      </c>
      <c r="E95" s="4">
        <v>1172.0589583333335</v>
      </c>
      <c r="F95" s="5">
        <f t="shared" si="3"/>
        <v>1.6118891914389356E-2</v>
      </c>
      <c r="G95" s="3">
        <v>32</v>
      </c>
      <c r="H95" s="4">
        <v>1167.4285714285713</v>
      </c>
      <c r="I95" s="4">
        <v>1198.6376428571425</v>
      </c>
      <c r="J95" s="5">
        <f t="shared" si="4"/>
        <v>2.6037119403474945E-2</v>
      </c>
      <c r="K95" s="3">
        <v>34</v>
      </c>
      <c r="L95" s="4">
        <v>1178.7352941176471</v>
      </c>
      <c r="M95" s="4">
        <v>1200.2140196078433</v>
      </c>
      <c r="N95" s="5">
        <f t="shared" si="5"/>
        <v>1.7895746208008927E-2</v>
      </c>
    </row>
    <row r="96" spans="1:14" x14ac:dyDescent="0.3">
      <c r="A96" s="3" t="s">
        <v>88</v>
      </c>
      <c r="B96" s="3" t="s">
        <v>104</v>
      </c>
      <c r="C96" s="3">
        <v>61</v>
      </c>
      <c r="D96" s="4">
        <v>885.56222222222232</v>
      </c>
      <c r="E96" s="4">
        <v>912.41754359066852</v>
      </c>
      <c r="F96" s="5">
        <f t="shared" si="3"/>
        <v>2.9433148844071451E-2</v>
      </c>
      <c r="G96" s="3">
        <v>57</v>
      </c>
      <c r="H96" s="4">
        <v>955.65569230769233</v>
      </c>
      <c r="I96" s="4">
        <v>992.03940303030322</v>
      </c>
      <c r="J96" s="5">
        <f t="shared" si="4"/>
        <v>3.6675670957698338E-2</v>
      </c>
      <c r="K96" s="3">
        <v>59</v>
      </c>
      <c r="L96" s="4">
        <v>1000.3257575757574</v>
      </c>
      <c r="M96" s="4">
        <v>1015.7460606060605</v>
      </c>
      <c r="N96" s="5">
        <f t="shared" si="5"/>
        <v>1.5181258021421557E-2</v>
      </c>
    </row>
    <row r="97" spans="1:14" x14ac:dyDescent="0.3">
      <c r="A97" s="3" t="s">
        <v>88</v>
      </c>
      <c r="B97" s="3" t="s">
        <v>105</v>
      </c>
      <c r="C97" s="3">
        <v>63</v>
      </c>
      <c r="D97" s="4">
        <v>1073.2</v>
      </c>
      <c r="E97" s="4">
        <v>1076.2943461538462</v>
      </c>
      <c r="F97" s="5">
        <f t="shared" si="3"/>
        <v>2.8749999151289887E-3</v>
      </c>
      <c r="G97" s="3">
        <v>65</v>
      </c>
      <c r="H97" s="4">
        <v>1161.469696969697</v>
      </c>
      <c r="I97" s="4">
        <v>1166.5966414141412</v>
      </c>
      <c r="J97" s="5">
        <f t="shared" si="4"/>
        <v>4.3947875919044168E-3</v>
      </c>
      <c r="K97" s="3">
        <v>63</v>
      </c>
      <c r="L97" s="4">
        <v>1207.3125</v>
      </c>
      <c r="M97" s="4">
        <v>1210.3269270833332</v>
      </c>
      <c r="N97" s="5">
        <f t="shared" si="5"/>
        <v>2.4905891258632257E-3</v>
      </c>
    </row>
    <row r="98" spans="1:14" x14ac:dyDescent="0.3">
      <c r="A98" s="3" t="s">
        <v>88</v>
      </c>
      <c r="B98" s="3" t="s">
        <v>106</v>
      </c>
      <c r="C98" s="3">
        <v>10</v>
      </c>
      <c r="D98" s="4">
        <v>1876.4166666666667</v>
      </c>
      <c r="E98" s="4">
        <v>1967.9903472222222</v>
      </c>
      <c r="F98" s="5">
        <f t="shared" si="3"/>
        <v>4.6531569976859817E-2</v>
      </c>
      <c r="G98" s="3">
        <v>9</v>
      </c>
      <c r="H98" s="4">
        <v>1726.4444444444443</v>
      </c>
      <c r="I98" s="4">
        <v>1862.1712037037037</v>
      </c>
      <c r="J98" s="5">
        <f t="shared" si="4"/>
        <v>7.2886294766727186E-2</v>
      </c>
      <c r="K98" s="3">
        <v>10</v>
      </c>
      <c r="L98" s="4">
        <v>1922.5</v>
      </c>
      <c r="M98" s="4">
        <v>2004.2330000000002</v>
      </c>
      <c r="N98" s="5">
        <f t="shared" si="5"/>
        <v>4.0780188730551871E-2</v>
      </c>
    </row>
    <row r="99" spans="1:14" x14ac:dyDescent="0.3">
      <c r="A99" s="3" t="s">
        <v>88</v>
      </c>
      <c r="B99" s="3" t="s">
        <v>107</v>
      </c>
      <c r="C99" s="3">
        <v>102</v>
      </c>
      <c r="D99" s="4">
        <v>1311.6840350877192</v>
      </c>
      <c r="E99" s="4">
        <v>1342.6989170843774</v>
      </c>
      <c r="F99" s="5">
        <f t="shared" si="3"/>
        <v>2.3098910412474256E-2</v>
      </c>
      <c r="G99" s="3">
        <v>97</v>
      </c>
      <c r="H99" s="4">
        <v>1348.6187931034483</v>
      </c>
      <c r="I99" s="4">
        <v>1384.6465289750956</v>
      </c>
      <c r="J99" s="5">
        <f t="shared" si="4"/>
        <v>2.6019446203584377E-2</v>
      </c>
      <c r="K99" s="3">
        <v>97</v>
      </c>
      <c r="L99" s="4">
        <v>1373.88</v>
      </c>
      <c r="M99" s="4">
        <v>1437.4461666666662</v>
      </c>
      <c r="N99" s="5">
        <f t="shared" si="5"/>
        <v>4.4221598095789141E-2</v>
      </c>
    </row>
    <row r="100" spans="1:14" x14ac:dyDescent="0.3">
      <c r="A100" s="3" t="s">
        <v>88</v>
      </c>
      <c r="B100" s="3" t="s">
        <v>108</v>
      </c>
      <c r="C100" s="3">
        <v>106</v>
      </c>
      <c r="D100" s="4">
        <v>982.10101694915249</v>
      </c>
      <c r="E100" s="4">
        <v>1007.6980753295668</v>
      </c>
      <c r="F100" s="5">
        <f t="shared" si="3"/>
        <v>2.5401515599841551E-2</v>
      </c>
      <c r="G100" s="3">
        <v>112</v>
      </c>
      <c r="H100" s="4">
        <v>1009.7900769230771</v>
      </c>
      <c r="I100" s="4">
        <v>1045.8877178904431</v>
      </c>
      <c r="J100" s="5">
        <f t="shared" si="4"/>
        <v>3.4513877876083121E-2</v>
      </c>
      <c r="K100" s="3">
        <v>105</v>
      </c>
      <c r="L100" s="4">
        <v>1060.0471559633027</v>
      </c>
      <c r="M100" s="4">
        <v>1078.3328440366972</v>
      </c>
      <c r="N100" s="5">
        <f t="shared" si="5"/>
        <v>1.695736912263824E-2</v>
      </c>
    </row>
    <row r="101" spans="1:14" x14ac:dyDescent="0.3">
      <c r="A101" s="3" t="s">
        <v>88</v>
      </c>
      <c r="B101" s="3" t="s">
        <v>109</v>
      </c>
      <c r="C101" s="3">
        <v>34</v>
      </c>
      <c r="D101" s="4">
        <v>1157.641304347826</v>
      </c>
      <c r="E101" s="4">
        <v>1202.3222222222223</v>
      </c>
      <c r="F101" s="5">
        <f t="shared" si="3"/>
        <v>3.7162182523594774E-2</v>
      </c>
      <c r="G101" s="3">
        <v>34</v>
      </c>
      <c r="H101" s="4">
        <v>961.42714285714294</v>
      </c>
      <c r="I101" s="4">
        <v>1023.9140055315061</v>
      </c>
      <c r="J101" s="5">
        <f t="shared" si="4"/>
        <v>6.1027451853172633E-2</v>
      </c>
      <c r="K101" s="3">
        <v>34</v>
      </c>
      <c r="L101" s="4">
        <v>916.71263157894737</v>
      </c>
      <c r="M101" s="4">
        <v>953.06653508771956</v>
      </c>
      <c r="N101" s="5">
        <f t="shared" si="5"/>
        <v>3.814414017320019E-2</v>
      </c>
    </row>
    <row r="102" spans="1:14" x14ac:dyDescent="0.3">
      <c r="A102" s="3" t="s">
        <v>88</v>
      </c>
      <c r="B102" s="3" t="s">
        <v>110</v>
      </c>
      <c r="C102" s="3">
        <v>104</v>
      </c>
      <c r="D102" s="4">
        <v>1077.9122499999999</v>
      </c>
      <c r="E102" s="4">
        <v>1105.4561120129868</v>
      </c>
      <c r="F102" s="5">
        <f t="shared" si="3"/>
        <v>2.4916287235348254E-2</v>
      </c>
      <c r="G102" s="3">
        <v>105</v>
      </c>
      <c r="H102" s="4">
        <v>1132.1710952247454</v>
      </c>
      <c r="I102" s="4">
        <v>1166.7558611945485</v>
      </c>
      <c r="J102" s="5">
        <f t="shared" si="4"/>
        <v>2.9641818927221449E-2</v>
      </c>
      <c r="K102" s="3">
        <v>110</v>
      </c>
      <c r="L102" s="4">
        <v>1141.5748420834627</v>
      </c>
      <c r="M102" s="4">
        <v>1162.0504576990786</v>
      </c>
      <c r="N102" s="5">
        <f t="shared" si="5"/>
        <v>1.7620246590805258E-2</v>
      </c>
    </row>
    <row r="103" spans="1:14" x14ac:dyDescent="0.3">
      <c r="A103" s="3" t="s">
        <v>88</v>
      </c>
      <c r="B103" s="3" t="s">
        <v>111</v>
      </c>
      <c r="C103" s="3">
        <v>112</v>
      </c>
      <c r="D103" s="4">
        <v>1053.9596774193549</v>
      </c>
      <c r="E103" s="4">
        <v>1094.3082692972346</v>
      </c>
      <c r="F103" s="5">
        <f t="shared" si="3"/>
        <v>3.6871321372533891E-2</v>
      </c>
      <c r="G103" s="3"/>
      <c r="H103" s="4"/>
      <c r="I103" s="4"/>
      <c r="J103" s="5"/>
      <c r="K103" s="3"/>
      <c r="L103" s="4"/>
      <c r="M103" s="4"/>
      <c r="N103" s="5"/>
    </row>
    <row r="104" spans="1:14" x14ac:dyDescent="0.3">
      <c r="A104" s="3" t="s">
        <v>88</v>
      </c>
      <c r="B104" s="3" t="s">
        <v>112</v>
      </c>
      <c r="C104" s="3">
        <v>43</v>
      </c>
      <c r="D104" s="4">
        <v>1255.2</v>
      </c>
      <c r="E104" s="4">
        <v>1296.1902814814816</v>
      </c>
      <c r="F104" s="5">
        <f t="shared" si="3"/>
        <v>3.1623660559028197E-2</v>
      </c>
      <c r="G104" s="3">
        <v>38</v>
      </c>
      <c r="H104" s="4">
        <v>889.84090909090912</v>
      </c>
      <c r="I104" s="4">
        <v>936.38967803030312</v>
      </c>
      <c r="J104" s="5">
        <f t="shared" si="4"/>
        <v>4.9710894974098169E-2</v>
      </c>
      <c r="K104" s="3">
        <v>36</v>
      </c>
      <c r="L104" s="4">
        <v>900.97700000000009</v>
      </c>
      <c r="M104" s="4">
        <v>940.70574999999974</v>
      </c>
      <c r="N104" s="5">
        <f t="shared" si="5"/>
        <v>4.2232919273640736E-2</v>
      </c>
    </row>
    <row r="105" spans="1:14" x14ac:dyDescent="0.3">
      <c r="A105" s="3" t="s">
        <v>88</v>
      </c>
      <c r="B105" s="3" t="s">
        <v>113</v>
      </c>
      <c r="C105" s="3">
        <v>12</v>
      </c>
      <c r="D105" s="4">
        <v>1944.9230769230769</v>
      </c>
      <c r="E105" s="4">
        <v>1976.969487179487</v>
      </c>
      <c r="F105" s="5">
        <f t="shared" si="3"/>
        <v>1.6209865890307828E-2</v>
      </c>
      <c r="G105" s="3">
        <v>12</v>
      </c>
      <c r="H105" s="4">
        <v>1991.8899999999999</v>
      </c>
      <c r="I105" s="4">
        <v>2020.4521153846156</v>
      </c>
      <c r="J105" s="5">
        <f t="shared" si="4"/>
        <v>1.4136497057827373E-2</v>
      </c>
      <c r="K105" s="3">
        <v>12</v>
      </c>
      <c r="L105" s="4">
        <v>2046.2916666666667</v>
      </c>
      <c r="M105" s="4">
        <v>2056.4208333333336</v>
      </c>
      <c r="N105" s="5">
        <f t="shared" si="5"/>
        <v>4.925629279026544E-3</v>
      </c>
    </row>
    <row r="106" spans="1:14" x14ac:dyDescent="0.3">
      <c r="A106" s="3" t="s">
        <v>88</v>
      </c>
      <c r="B106" s="3" t="s">
        <v>114</v>
      </c>
      <c r="C106" s="3">
        <v>22</v>
      </c>
      <c r="D106" s="4">
        <v>1041.3059090909089</v>
      </c>
      <c r="E106" s="4">
        <v>1068.8548106060605</v>
      </c>
      <c r="F106" s="5">
        <f t="shared" si="3"/>
        <v>2.5774222318867442E-2</v>
      </c>
      <c r="G106" s="3">
        <v>22</v>
      </c>
      <c r="H106" s="4">
        <v>1064.9927272727273</v>
      </c>
      <c r="I106" s="4">
        <v>1120.4299621212122</v>
      </c>
      <c r="J106" s="5">
        <f t="shared" si="4"/>
        <v>4.9478536564240394E-2</v>
      </c>
      <c r="K106" s="3">
        <v>20</v>
      </c>
      <c r="L106" s="4">
        <v>1082.9299999999998</v>
      </c>
      <c r="M106" s="4">
        <v>1115.6698412698413</v>
      </c>
      <c r="N106" s="5">
        <f t="shared" si="5"/>
        <v>2.9345456925300939E-2</v>
      </c>
    </row>
    <row r="107" spans="1:14" x14ac:dyDescent="0.3">
      <c r="A107" s="3" t="s">
        <v>115</v>
      </c>
      <c r="B107" s="3" t="s">
        <v>116</v>
      </c>
      <c r="C107" s="3">
        <v>118</v>
      </c>
      <c r="D107" s="4">
        <v>2066.296875</v>
      </c>
      <c r="E107" s="4">
        <v>2160.7168768262986</v>
      </c>
      <c r="F107" s="5">
        <f t="shared" si="3"/>
        <v>4.3698460839063973E-2</v>
      </c>
      <c r="G107" s="3">
        <v>125</v>
      </c>
      <c r="H107" s="4">
        <v>2075.1732352941176</v>
      </c>
      <c r="I107" s="4">
        <v>2193.2514478874873</v>
      </c>
      <c r="J107" s="5">
        <f t="shared" si="4"/>
        <v>5.383706127589756E-2</v>
      </c>
      <c r="K107" s="3">
        <v>126</v>
      </c>
      <c r="L107" s="4">
        <v>2073.9552238805968</v>
      </c>
      <c r="M107" s="4">
        <v>2134.3212935323377</v>
      </c>
      <c r="N107" s="5">
        <f t="shared" si="5"/>
        <v>2.8283496882437045E-2</v>
      </c>
    </row>
    <row r="108" spans="1:14" x14ac:dyDescent="0.3">
      <c r="A108" s="3" t="s">
        <v>115</v>
      </c>
      <c r="B108" s="3" t="s">
        <v>117</v>
      </c>
      <c r="C108" s="3">
        <v>235</v>
      </c>
      <c r="D108" s="4">
        <v>2189.3794296577944</v>
      </c>
      <c r="E108" s="4">
        <v>2361.7257651254527</v>
      </c>
      <c r="F108" s="5">
        <f t="shared" si="3"/>
        <v>7.2974744999025482E-2</v>
      </c>
      <c r="G108" s="3">
        <v>241</v>
      </c>
      <c r="H108" s="4">
        <v>2341.439736842105</v>
      </c>
      <c r="I108" s="4">
        <v>2553.1232635945912</v>
      </c>
      <c r="J108" s="5">
        <f t="shared" si="4"/>
        <v>8.2911596855082065E-2</v>
      </c>
      <c r="K108" s="3">
        <v>249</v>
      </c>
      <c r="L108" s="4">
        <v>2344.1220472440946</v>
      </c>
      <c r="M108" s="4">
        <v>2529.4290026246717</v>
      </c>
      <c r="N108" s="5">
        <f t="shared" si="5"/>
        <v>7.3260390067597353E-2</v>
      </c>
    </row>
    <row r="109" spans="1:14" x14ac:dyDescent="0.3">
      <c r="A109" s="3" t="s">
        <v>115</v>
      </c>
      <c r="B109" s="3" t="s">
        <v>118</v>
      </c>
      <c r="C109" s="3">
        <v>531</v>
      </c>
      <c r="D109" s="4">
        <v>1330.5268918918919</v>
      </c>
      <c r="E109" s="4">
        <v>1369.4262493772187</v>
      </c>
      <c r="F109" s="5">
        <f t="shared" si="3"/>
        <v>2.8405587743784898E-2</v>
      </c>
      <c r="G109" s="3">
        <v>520</v>
      </c>
      <c r="H109" s="4">
        <v>1423.3479351535839</v>
      </c>
      <c r="I109" s="4">
        <v>1460.5138646699813</v>
      </c>
      <c r="J109" s="5">
        <f t="shared" si="4"/>
        <v>2.5447159671295207E-2</v>
      </c>
      <c r="K109" s="3">
        <v>525</v>
      </c>
      <c r="L109" s="4">
        <v>1431.3513011152415</v>
      </c>
      <c r="M109" s="4">
        <v>1458.8234758364313</v>
      </c>
      <c r="N109" s="5">
        <f t="shared" si="5"/>
        <v>1.8831733363379198E-2</v>
      </c>
    </row>
    <row r="110" spans="1:14" x14ac:dyDescent="0.3">
      <c r="A110" s="3" t="s">
        <v>115</v>
      </c>
      <c r="B110" s="3" t="s">
        <v>119</v>
      </c>
      <c r="C110" s="3">
        <v>325</v>
      </c>
      <c r="D110" s="4">
        <v>1289.5667811625017</v>
      </c>
      <c r="E110" s="4">
        <v>1351.4515950086704</v>
      </c>
      <c r="F110" s="5">
        <f t="shared" si="3"/>
        <v>4.5791365428646168E-2</v>
      </c>
      <c r="G110" s="3">
        <v>311</v>
      </c>
      <c r="H110" s="4">
        <v>1294.7538528061671</v>
      </c>
      <c r="I110" s="4">
        <v>1359.7085108391459</v>
      </c>
      <c r="J110" s="5">
        <f t="shared" si="4"/>
        <v>4.7771016740118799E-2</v>
      </c>
      <c r="K110" s="3">
        <v>307</v>
      </c>
      <c r="L110" s="4">
        <v>1309.1607096189227</v>
      </c>
      <c r="M110" s="4">
        <v>1365.3155798162222</v>
      </c>
      <c r="N110" s="5">
        <f t="shared" si="5"/>
        <v>4.1129590130992419E-2</v>
      </c>
    </row>
    <row r="111" spans="1:14" x14ac:dyDescent="0.3">
      <c r="A111" s="3" t="s">
        <v>115</v>
      </c>
      <c r="B111" s="3" t="s">
        <v>120</v>
      </c>
      <c r="C111" s="3">
        <v>160</v>
      </c>
      <c r="D111" s="4">
        <v>1506.5467003367005</v>
      </c>
      <c r="E111" s="4">
        <v>1589.2717863355781</v>
      </c>
      <c r="F111" s="5">
        <f t="shared" si="3"/>
        <v>5.2052195672345515E-2</v>
      </c>
      <c r="G111" s="3">
        <v>164</v>
      </c>
      <c r="H111" s="4">
        <v>1601.7281914893617</v>
      </c>
      <c r="I111" s="4">
        <v>1666.9360407993302</v>
      </c>
      <c r="J111" s="5">
        <f t="shared" si="4"/>
        <v>3.9118387097023782E-2</v>
      </c>
      <c r="K111" s="3">
        <v>163</v>
      </c>
      <c r="L111" s="4">
        <v>1597.0437869822485</v>
      </c>
      <c r="M111" s="4">
        <v>1663.0667455621301</v>
      </c>
      <c r="N111" s="5">
        <f t="shared" si="5"/>
        <v>3.9699524241022126E-2</v>
      </c>
    </row>
    <row r="112" spans="1:14" x14ac:dyDescent="0.3">
      <c r="A112" s="3" t="s">
        <v>115</v>
      </c>
      <c r="B112" s="3" t="s">
        <v>121</v>
      </c>
      <c r="C112" s="3">
        <v>896</v>
      </c>
      <c r="D112" s="4">
        <v>1343.1001116928446</v>
      </c>
      <c r="E112" s="4">
        <v>1391.9783935469129</v>
      </c>
      <c r="F112" s="5">
        <f t="shared" si="3"/>
        <v>3.5114253267625149E-2</v>
      </c>
      <c r="G112" s="3">
        <v>890</v>
      </c>
      <c r="H112" s="4">
        <v>1387.5151281377807</v>
      </c>
      <c r="I112" s="4">
        <v>1435.1993585288983</v>
      </c>
      <c r="J112" s="5">
        <f t="shared" si="4"/>
        <v>3.3224813060113587E-2</v>
      </c>
      <c r="K112" s="3">
        <v>886</v>
      </c>
      <c r="L112" s="4">
        <v>1397.6384821428571</v>
      </c>
      <c r="M112" s="4">
        <v>1431.1320256696429</v>
      </c>
      <c r="N112" s="5">
        <f t="shared" si="5"/>
        <v>2.34035315582528E-2</v>
      </c>
    </row>
    <row r="113" spans="1:14" x14ac:dyDescent="0.3">
      <c r="A113" s="3" t="s">
        <v>115</v>
      </c>
      <c r="B113" s="3" t="s">
        <v>122</v>
      </c>
      <c r="C113" s="3">
        <v>154</v>
      </c>
      <c r="D113" s="4">
        <v>1843.3127472527474</v>
      </c>
      <c r="E113" s="4">
        <v>1862.7644180819177</v>
      </c>
      <c r="F113" s="5">
        <f t="shared" si="3"/>
        <v>1.0442367612539886E-2</v>
      </c>
      <c r="G113" s="3">
        <v>147</v>
      </c>
      <c r="H113" s="4">
        <v>1852.2690857142854</v>
      </c>
      <c r="I113" s="4">
        <v>1878.5279715440129</v>
      </c>
      <c r="J113" s="5">
        <f t="shared" si="4"/>
        <v>1.3978437493344613E-2</v>
      </c>
      <c r="K113" s="3">
        <v>141</v>
      </c>
      <c r="L113" s="4">
        <v>1857.212</v>
      </c>
      <c r="M113" s="4">
        <v>1876.7605999999998</v>
      </c>
      <c r="N113" s="5">
        <f t="shared" si="5"/>
        <v>1.0416139384000205E-2</v>
      </c>
    </row>
    <row r="114" spans="1:14" x14ac:dyDescent="0.3">
      <c r="A114" s="3" t="s">
        <v>115</v>
      </c>
      <c r="B114" s="3" t="s">
        <v>123</v>
      </c>
      <c r="C114" s="3">
        <v>585</v>
      </c>
      <c r="D114" s="4">
        <v>975.70688320064903</v>
      </c>
      <c r="E114" s="4">
        <v>1099.6624459103416</v>
      </c>
      <c r="F114" s="5">
        <f t="shared" si="3"/>
        <v>0.11272146572858323</v>
      </c>
      <c r="G114" s="3">
        <v>626</v>
      </c>
      <c r="H114" s="4">
        <v>1010.6654561458556</v>
      </c>
      <c r="I114" s="4">
        <v>1200.5549166994149</v>
      </c>
      <c r="J114" s="5">
        <f t="shared" si="4"/>
        <v>0.15816807537268388</v>
      </c>
      <c r="K114" s="3">
        <v>627</v>
      </c>
      <c r="L114" s="4">
        <v>1036.7130920560051</v>
      </c>
      <c r="M114" s="4">
        <v>1161.2041009658597</v>
      </c>
      <c r="N114" s="5">
        <f t="shared" si="5"/>
        <v>0.1072085508536408</v>
      </c>
    </row>
    <row r="115" spans="1:14" x14ac:dyDescent="0.3">
      <c r="A115" s="3" t="s">
        <v>115</v>
      </c>
      <c r="B115" s="3" t="s">
        <v>124</v>
      </c>
      <c r="C115" s="3">
        <v>634</v>
      </c>
      <c r="D115" s="4">
        <v>951.19445440956667</v>
      </c>
      <c r="E115" s="4">
        <v>1115.9850685037425</v>
      </c>
      <c r="F115" s="5">
        <f t="shared" si="3"/>
        <v>0.14766381625080244</v>
      </c>
      <c r="G115" s="3">
        <v>628</v>
      </c>
      <c r="H115" s="4">
        <v>977.73635446685864</v>
      </c>
      <c r="I115" s="4">
        <v>1153.5414523409256</v>
      </c>
      <c r="J115" s="5">
        <f t="shared" si="4"/>
        <v>0.15240466436407551</v>
      </c>
      <c r="K115" s="3">
        <v>627</v>
      </c>
      <c r="L115" s="4">
        <v>997.3945249597424</v>
      </c>
      <c r="M115" s="4">
        <v>1167.2814546430495</v>
      </c>
      <c r="N115" s="5">
        <f t="shared" si="5"/>
        <v>0.14554067402300838</v>
      </c>
    </row>
    <row r="116" spans="1:14" x14ac:dyDescent="0.3">
      <c r="A116" s="3" t="s">
        <v>115</v>
      </c>
      <c r="B116" s="3" t="s">
        <v>125</v>
      </c>
      <c r="C116" s="3">
        <v>861</v>
      </c>
      <c r="D116" s="4">
        <v>1002.2492819979187</v>
      </c>
      <c r="E116" s="4">
        <v>1231.4598813596797</v>
      </c>
      <c r="F116" s="5">
        <f t="shared" si="3"/>
        <v>0.18612916492958334</v>
      </c>
      <c r="G116" s="3">
        <v>881</v>
      </c>
      <c r="H116" s="4">
        <v>1039.4444232698095</v>
      </c>
      <c r="I116" s="4">
        <v>1289.195015133786</v>
      </c>
      <c r="J116" s="5">
        <f t="shared" si="4"/>
        <v>0.19372599872957055</v>
      </c>
      <c r="K116" s="3">
        <v>882</v>
      </c>
      <c r="L116" s="4">
        <v>1056.3964977973569</v>
      </c>
      <c r="M116" s="4">
        <v>1295.6288950073426</v>
      </c>
      <c r="N116" s="5">
        <f t="shared" si="5"/>
        <v>0.18464577174209282</v>
      </c>
    </row>
    <row r="117" spans="1:14" x14ac:dyDescent="0.3">
      <c r="A117" s="3" t="s">
        <v>115</v>
      </c>
      <c r="B117" s="3" t="s">
        <v>126</v>
      </c>
      <c r="C117" s="3">
        <v>729</v>
      </c>
      <c r="D117" s="4">
        <v>1024.1487081339715</v>
      </c>
      <c r="E117" s="4">
        <v>1212.8663013995904</v>
      </c>
      <c r="F117" s="5">
        <f t="shared" si="3"/>
        <v>0.15559636956509365</v>
      </c>
      <c r="G117" s="3">
        <v>747</v>
      </c>
      <c r="H117" s="4">
        <v>1063.0598352941179</v>
      </c>
      <c r="I117" s="4">
        <v>1261.7067063810366</v>
      </c>
      <c r="J117" s="5">
        <f t="shared" si="4"/>
        <v>0.15744298582409785</v>
      </c>
      <c r="K117" s="3">
        <v>754</v>
      </c>
      <c r="L117" s="4">
        <v>1070.8515755208334</v>
      </c>
      <c r="M117" s="4">
        <v>1335.0259157986122</v>
      </c>
      <c r="N117" s="5">
        <f t="shared" si="5"/>
        <v>0.19787955960371734</v>
      </c>
    </row>
    <row r="118" spans="1:14" x14ac:dyDescent="0.3">
      <c r="A118" s="3" t="s">
        <v>127</v>
      </c>
      <c r="B118" s="3" t="s">
        <v>128</v>
      </c>
      <c r="C118" s="3">
        <v>32</v>
      </c>
      <c r="D118" s="4">
        <v>2216.9111653116533</v>
      </c>
      <c r="E118" s="4">
        <v>2243.455298102981</v>
      </c>
      <c r="F118" s="5">
        <f t="shared" si="3"/>
        <v>1.1831808199509412E-2</v>
      </c>
      <c r="G118" s="3">
        <v>31</v>
      </c>
      <c r="H118" s="4">
        <v>2184.5052910052909</v>
      </c>
      <c r="I118" s="4">
        <v>2241.5211181027967</v>
      </c>
      <c r="J118" s="5">
        <f t="shared" si="4"/>
        <v>2.5436221250399557E-2</v>
      </c>
      <c r="K118" s="3">
        <v>31</v>
      </c>
      <c r="L118" s="4">
        <v>2378.1006944444443</v>
      </c>
      <c r="M118" s="4">
        <v>2457.3237152777774</v>
      </c>
      <c r="N118" s="5">
        <f t="shared" si="5"/>
        <v>3.2239554089184233E-2</v>
      </c>
    </row>
    <row r="119" spans="1:14" x14ac:dyDescent="0.3">
      <c r="A119" s="3" t="s">
        <v>127</v>
      </c>
      <c r="B119" s="3" t="s">
        <v>129</v>
      </c>
      <c r="C119" s="3">
        <v>165</v>
      </c>
      <c r="D119" s="4">
        <v>3141.7358947368421</v>
      </c>
      <c r="E119" s="4">
        <v>3348.5753787385152</v>
      </c>
      <c r="F119" s="5">
        <f t="shared" si="3"/>
        <v>6.1769397611587964E-2</v>
      </c>
      <c r="G119" s="3">
        <v>166</v>
      </c>
      <c r="H119" s="4">
        <v>3439.7772486772483</v>
      </c>
      <c r="I119" s="4">
        <v>3640.0533959206559</v>
      </c>
      <c r="J119" s="5">
        <f t="shared" si="4"/>
        <v>5.5020112470837275E-2</v>
      </c>
      <c r="K119" s="3">
        <v>172</v>
      </c>
      <c r="L119" s="4">
        <v>3352.2890173410406</v>
      </c>
      <c r="M119" s="4">
        <v>3488.2216184971112</v>
      </c>
      <c r="N119" s="5">
        <f t="shared" si="5"/>
        <v>3.8969026633874471E-2</v>
      </c>
    </row>
    <row r="120" spans="1:14" x14ac:dyDescent="0.3">
      <c r="A120" s="3" t="s">
        <v>130</v>
      </c>
      <c r="B120" s="3" t="s">
        <v>131</v>
      </c>
      <c r="C120" s="3">
        <v>147</v>
      </c>
      <c r="D120" s="4">
        <v>3356.9872611464966</v>
      </c>
      <c r="E120" s="4">
        <v>3445.8138105853809</v>
      </c>
      <c r="F120" s="5">
        <f t="shared" si="3"/>
        <v>2.577810477339583E-2</v>
      </c>
      <c r="G120" s="3">
        <v>145</v>
      </c>
      <c r="H120" s="4">
        <v>3396.006329113924</v>
      </c>
      <c r="I120" s="4">
        <v>3492.7371066907772</v>
      </c>
      <c r="J120" s="5">
        <f t="shared" si="4"/>
        <v>2.769483491659111E-2</v>
      </c>
      <c r="K120" s="3">
        <v>148</v>
      </c>
      <c r="L120" s="4">
        <v>3580.5133333333333</v>
      </c>
      <c r="M120" s="4">
        <v>3666.2063777777785</v>
      </c>
      <c r="N120" s="5">
        <f t="shared" si="5"/>
        <v>2.3373764489599418E-2</v>
      </c>
    </row>
    <row r="121" spans="1:14" x14ac:dyDescent="0.3">
      <c r="A121" s="3" t="s">
        <v>130</v>
      </c>
      <c r="B121" s="3" t="s">
        <v>132</v>
      </c>
      <c r="C121" s="3">
        <v>22</v>
      </c>
      <c r="D121" s="4">
        <v>2402</v>
      </c>
      <c r="E121" s="4">
        <v>2429.1711538461536</v>
      </c>
      <c r="F121" s="5">
        <f t="shared" si="3"/>
        <v>1.1185359995376619E-2</v>
      </c>
      <c r="G121" s="3">
        <v>19</v>
      </c>
      <c r="H121" s="4">
        <v>2304.181818181818</v>
      </c>
      <c r="I121" s="4">
        <v>2340.1220454545455</v>
      </c>
      <c r="J121" s="5">
        <f t="shared" si="4"/>
        <v>1.5358270455396896E-2</v>
      </c>
      <c r="K121" s="3">
        <v>20</v>
      </c>
      <c r="L121" s="4">
        <v>2304.181818181818</v>
      </c>
      <c r="M121" s="4">
        <v>2379.8036363636365</v>
      </c>
      <c r="N121" s="5">
        <f t="shared" si="5"/>
        <v>3.1776494928535119E-2</v>
      </c>
    </row>
    <row r="122" spans="1:14" x14ac:dyDescent="0.3">
      <c r="A122" s="3" t="s">
        <v>130</v>
      </c>
      <c r="B122" s="3" t="s">
        <v>133</v>
      </c>
      <c r="C122" s="3">
        <v>57</v>
      </c>
      <c r="D122" s="4">
        <v>2865.9575892857142</v>
      </c>
      <c r="E122" s="4">
        <v>3017.1193245287704</v>
      </c>
      <c r="F122" s="5">
        <f t="shared" si="3"/>
        <v>5.0101344688004826E-2</v>
      </c>
      <c r="G122" s="3">
        <v>57</v>
      </c>
      <c r="H122" s="4">
        <v>2891.1020967741933</v>
      </c>
      <c r="I122" s="4">
        <v>3038.2924626099702</v>
      </c>
      <c r="J122" s="5">
        <f t="shared" si="4"/>
        <v>4.8445094620462127E-2</v>
      </c>
      <c r="K122" s="3">
        <v>58</v>
      </c>
      <c r="L122" s="4">
        <v>2909.844827586207</v>
      </c>
      <c r="M122" s="4">
        <v>2988.913275862069</v>
      </c>
      <c r="N122" s="5">
        <f t="shared" si="5"/>
        <v>2.6453911832907535E-2</v>
      </c>
    </row>
    <row r="123" spans="1:14" x14ac:dyDescent="0.3">
      <c r="A123" s="3" t="s">
        <v>130</v>
      </c>
      <c r="B123" s="3" t="s">
        <v>134</v>
      </c>
      <c r="C123" s="3">
        <v>25</v>
      </c>
      <c r="D123" s="4">
        <v>2639.1481481481483</v>
      </c>
      <c r="E123" s="4">
        <v>2650.4490740740739</v>
      </c>
      <c r="F123" s="5">
        <f t="shared" si="3"/>
        <v>4.2637778014556205E-3</v>
      </c>
      <c r="G123" s="3">
        <v>24</v>
      </c>
      <c r="H123" s="4">
        <v>2787.9230769230771</v>
      </c>
      <c r="I123" s="4">
        <v>2787.9230769230771</v>
      </c>
      <c r="J123" s="5">
        <f t="shared" si="4"/>
        <v>0</v>
      </c>
      <c r="K123" s="3">
        <v>26</v>
      </c>
      <c r="L123" s="4">
        <v>2851.7692307692309</v>
      </c>
      <c r="M123" s="4">
        <v>2879.7316666666666</v>
      </c>
      <c r="N123" s="5">
        <f t="shared" si="5"/>
        <v>9.7100838321518244E-3</v>
      </c>
    </row>
    <row r="124" spans="1:14" x14ac:dyDescent="0.3">
      <c r="A124" s="3" t="s">
        <v>130</v>
      </c>
      <c r="B124" s="3" t="s">
        <v>135</v>
      </c>
      <c r="C124" s="3">
        <v>799</v>
      </c>
      <c r="D124" s="4">
        <v>2518.0378984651707</v>
      </c>
      <c r="E124" s="4">
        <v>2878.8366768256019</v>
      </c>
      <c r="F124" s="5">
        <f t="shared" si="3"/>
        <v>0.12532797753510358</v>
      </c>
      <c r="G124" s="3">
        <v>824</v>
      </c>
      <c r="H124" s="4">
        <v>2795.4576292134834</v>
      </c>
      <c r="I124" s="4">
        <v>3046.0867799439011</v>
      </c>
      <c r="J124" s="5">
        <f t="shared" si="4"/>
        <v>8.2279057964012914E-2</v>
      </c>
      <c r="K124" s="3">
        <v>824</v>
      </c>
      <c r="L124" s="4">
        <v>2802.5651135005974</v>
      </c>
      <c r="M124" s="4">
        <v>3047.2547670250888</v>
      </c>
      <c r="N124" s="5">
        <f t="shared" si="5"/>
        <v>8.0298390594814625E-2</v>
      </c>
    </row>
    <row r="125" spans="1:14" x14ac:dyDescent="0.3">
      <c r="A125" s="3" t="s">
        <v>130</v>
      </c>
      <c r="B125" s="3" t="s">
        <v>136</v>
      </c>
      <c r="C125" s="3"/>
      <c r="D125" s="4"/>
      <c r="E125" s="4"/>
      <c r="F125" s="5"/>
      <c r="G125" s="3">
        <v>10</v>
      </c>
      <c r="H125" s="4">
        <v>3449.0833333333335</v>
      </c>
      <c r="I125" s="4">
        <v>3453.0520833333335</v>
      </c>
      <c r="J125" s="5">
        <f t="shared" si="4"/>
        <v>1.1493455367081657E-3</v>
      </c>
      <c r="K125" s="3">
        <v>11</v>
      </c>
      <c r="L125" s="4">
        <v>3274.7272727272725</v>
      </c>
      <c r="M125" s="4">
        <v>3274.7272727272725</v>
      </c>
      <c r="N125" s="5">
        <f t="shared" si="5"/>
        <v>0</v>
      </c>
    </row>
    <row r="126" spans="1:14" x14ac:dyDescent="0.3">
      <c r="A126" s="3" t="s">
        <v>130</v>
      </c>
      <c r="B126" s="3" t="s">
        <v>137</v>
      </c>
      <c r="C126" s="3">
        <v>115</v>
      </c>
      <c r="D126" s="4">
        <v>3140.7851239669421</v>
      </c>
      <c r="E126" s="4">
        <v>3155.7469421487594</v>
      </c>
      <c r="F126" s="5">
        <f t="shared" si="3"/>
        <v>4.7411337018137935E-3</v>
      </c>
      <c r="G126" s="3">
        <v>115</v>
      </c>
      <c r="H126" s="4">
        <v>3164.7916666666665</v>
      </c>
      <c r="I126" s="4">
        <v>3188.7691493055554</v>
      </c>
      <c r="J126" s="5">
        <f t="shared" si="4"/>
        <v>7.5193535549949297E-3</v>
      </c>
      <c r="K126" s="3">
        <v>117</v>
      </c>
      <c r="L126" s="4">
        <v>3183.6134453781515</v>
      </c>
      <c r="M126" s="4">
        <v>3207.6506442577033</v>
      </c>
      <c r="N126" s="5">
        <f t="shared" si="5"/>
        <v>7.4937084942784992E-3</v>
      </c>
    </row>
    <row r="127" spans="1:14" x14ac:dyDescent="0.3">
      <c r="A127" s="3" t="s">
        <v>130</v>
      </c>
      <c r="B127" s="3" t="s">
        <v>138</v>
      </c>
      <c r="C127" s="3">
        <v>608</v>
      </c>
      <c r="D127" s="4">
        <v>2800.5732438173263</v>
      </c>
      <c r="E127" s="4">
        <v>2880.9481283025007</v>
      </c>
      <c r="F127" s="5">
        <f t="shared" si="3"/>
        <v>2.789876141662171E-2</v>
      </c>
      <c r="G127" s="3">
        <v>615</v>
      </c>
      <c r="H127" s="4">
        <v>2887.3261911693353</v>
      </c>
      <c r="I127" s="4">
        <v>2967.5865026801603</v>
      </c>
      <c r="J127" s="5">
        <f t="shared" si="4"/>
        <v>2.7045651891979661E-2</v>
      </c>
      <c r="K127" s="3">
        <v>604</v>
      </c>
      <c r="L127" s="4">
        <v>2919.9947888531619</v>
      </c>
      <c r="M127" s="4">
        <v>2972.1597566988207</v>
      </c>
      <c r="N127" s="5">
        <f t="shared" si="5"/>
        <v>1.7551199166897558E-2</v>
      </c>
    </row>
    <row r="128" spans="1:14" x14ac:dyDescent="0.3">
      <c r="A128" s="3" t="s">
        <v>130</v>
      </c>
      <c r="B128" s="3" t="s">
        <v>139</v>
      </c>
      <c r="C128" s="3">
        <v>53</v>
      </c>
      <c r="D128" s="4">
        <v>3506.7214062500002</v>
      </c>
      <c r="E128" s="4">
        <v>3555.7017531565657</v>
      </c>
      <c r="F128" s="5">
        <f t="shared" si="3"/>
        <v>1.3775156159563528E-2</v>
      </c>
      <c r="G128" s="3">
        <v>48</v>
      </c>
      <c r="H128" s="4">
        <v>3361.4727272727273</v>
      </c>
      <c r="I128" s="4">
        <v>3459.170135970091</v>
      </c>
      <c r="J128" s="5">
        <f t="shared" si="4"/>
        <v>2.8243019237897474E-2</v>
      </c>
      <c r="K128" s="3">
        <v>49</v>
      </c>
      <c r="L128" s="4">
        <v>3558.7346938775509</v>
      </c>
      <c r="M128" s="4">
        <v>3626.8886394557817</v>
      </c>
      <c r="N128" s="5">
        <f t="shared" si="5"/>
        <v>1.8791298094131006E-2</v>
      </c>
    </row>
    <row r="129" spans="1:14" x14ac:dyDescent="0.3">
      <c r="A129" s="3" t="s">
        <v>130</v>
      </c>
      <c r="B129" s="3" t="s">
        <v>140</v>
      </c>
      <c r="C129" s="3">
        <v>55</v>
      </c>
      <c r="D129" s="4">
        <v>3457.3333333333335</v>
      </c>
      <c r="E129" s="4">
        <v>3461.4272222222221</v>
      </c>
      <c r="F129" s="5">
        <f t="shared" si="3"/>
        <v>1.1827170199061282E-3</v>
      </c>
      <c r="G129" s="3">
        <v>52</v>
      </c>
      <c r="H129" s="4">
        <v>2827.08</v>
      </c>
      <c r="I129" s="4">
        <v>2962.6252706060609</v>
      </c>
      <c r="J129" s="5">
        <f t="shared" si="4"/>
        <v>4.5751743209269467E-2</v>
      </c>
      <c r="K129" s="3">
        <v>54</v>
      </c>
      <c r="L129" s="4">
        <v>3100.1481481481483</v>
      </c>
      <c r="M129" s="4">
        <v>3119.8737654320985</v>
      </c>
      <c r="N129" s="5">
        <f t="shared" si="5"/>
        <v>6.3225690418978351E-3</v>
      </c>
    </row>
    <row r="130" spans="1:14" x14ac:dyDescent="0.3">
      <c r="A130" s="3" t="s">
        <v>130</v>
      </c>
      <c r="B130" s="3" t="s">
        <v>141</v>
      </c>
      <c r="C130" s="3">
        <v>147</v>
      </c>
      <c r="D130" s="4">
        <v>2669.4167664670658</v>
      </c>
      <c r="E130" s="4">
        <v>2697.195131002065</v>
      </c>
      <c r="F130" s="5">
        <f t="shared" si="3"/>
        <v>1.029898215954397E-2</v>
      </c>
      <c r="G130" s="3">
        <v>151</v>
      </c>
      <c r="H130" s="4">
        <v>2659.2438372093025</v>
      </c>
      <c r="I130" s="4">
        <v>2671.759707320296</v>
      </c>
      <c r="J130" s="5">
        <f t="shared" si="4"/>
        <v>4.6845044023613308E-3</v>
      </c>
      <c r="K130" s="3">
        <v>147</v>
      </c>
      <c r="L130" s="4">
        <v>2732.0266666666666</v>
      </c>
      <c r="M130" s="4">
        <v>2763.0641777777782</v>
      </c>
      <c r="N130" s="5">
        <f t="shared" si="5"/>
        <v>1.1233004054243078E-2</v>
      </c>
    </row>
    <row r="131" spans="1:14" x14ac:dyDescent="0.3">
      <c r="A131" s="3" t="s">
        <v>142</v>
      </c>
      <c r="B131" s="3" t="s">
        <v>143</v>
      </c>
      <c r="C131" s="3">
        <v>160</v>
      </c>
      <c r="D131" s="4">
        <v>2346.568181818182</v>
      </c>
      <c r="E131" s="4">
        <v>2656.2941254058446</v>
      </c>
      <c r="F131" s="5">
        <f t="shared" si="3"/>
        <v>0.11660077121178772</v>
      </c>
      <c r="G131" s="3">
        <v>161</v>
      </c>
      <c r="H131" s="4">
        <v>2402.1038251366122</v>
      </c>
      <c r="I131" s="4">
        <v>2780.8606739250436</v>
      </c>
      <c r="J131" s="5">
        <f t="shared" si="4"/>
        <v>0.13620130355320367</v>
      </c>
      <c r="K131" s="3">
        <v>158</v>
      </c>
      <c r="L131" s="4">
        <v>2659.5426829268295</v>
      </c>
      <c r="M131" s="4">
        <v>2907.8059959349575</v>
      </c>
      <c r="N131" s="5">
        <f t="shared" si="5"/>
        <v>8.5378224460364333E-2</v>
      </c>
    </row>
    <row r="132" spans="1:14" x14ac:dyDescent="0.3">
      <c r="A132" s="3" t="s">
        <v>142</v>
      </c>
      <c r="B132" s="3" t="s">
        <v>144</v>
      </c>
      <c r="C132" s="3">
        <v>9</v>
      </c>
      <c r="D132" s="4">
        <v>2669.8888888888887</v>
      </c>
      <c r="E132" s="4">
        <v>2787.6697222222224</v>
      </c>
      <c r="F132" s="5">
        <f t="shared" si="3"/>
        <v>4.2250641241475116E-2</v>
      </c>
      <c r="G132" s="3">
        <v>10</v>
      </c>
      <c r="H132" s="4">
        <v>2775</v>
      </c>
      <c r="I132" s="4">
        <v>3054.6547222222221</v>
      </c>
      <c r="J132" s="5">
        <f t="shared" si="4"/>
        <v>9.1550354345376506E-2</v>
      </c>
      <c r="K132" s="3">
        <v>9</v>
      </c>
      <c r="L132" s="4">
        <v>2870</v>
      </c>
      <c r="M132" s="4">
        <v>3212.6273333333334</v>
      </c>
      <c r="N132" s="5">
        <f t="shared" si="5"/>
        <v>0.10665019555126325</v>
      </c>
    </row>
    <row r="133" spans="1:14" x14ac:dyDescent="0.3">
      <c r="A133" s="3" t="s">
        <v>142</v>
      </c>
      <c r="B133" s="3" t="s">
        <v>544</v>
      </c>
      <c r="C133" s="3">
        <v>77</v>
      </c>
      <c r="D133" s="4">
        <v>4189.1076923076926</v>
      </c>
      <c r="E133" s="4">
        <v>4467.4882740870253</v>
      </c>
      <c r="F133" s="5">
        <f t="shared" si="3"/>
        <v>6.2312548953745717E-2</v>
      </c>
      <c r="G133" s="3">
        <v>79</v>
      </c>
      <c r="H133" s="4">
        <v>4141.7341269841272</v>
      </c>
      <c r="I133" s="4">
        <v>4338.1370039682533</v>
      </c>
      <c r="J133" s="5">
        <f t="shared" si="4"/>
        <v>4.5273553325879103E-2</v>
      </c>
      <c r="K133" s="3">
        <v>80</v>
      </c>
      <c r="L133" s="4">
        <v>4176.3083333333334</v>
      </c>
      <c r="M133" s="4">
        <v>4338.8541666666661</v>
      </c>
      <c r="N133" s="5">
        <f t="shared" si="5"/>
        <v>3.7462847814082871E-2</v>
      </c>
    </row>
    <row r="134" spans="1:14" x14ac:dyDescent="0.3">
      <c r="A134" s="3" t="s">
        <v>142</v>
      </c>
      <c r="B134" s="3" t="s">
        <v>146</v>
      </c>
      <c r="C134" s="3">
        <v>11</v>
      </c>
      <c r="D134" s="4">
        <v>2980.333333333333</v>
      </c>
      <c r="E134" s="4">
        <v>3031.4091666666668</v>
      </c>
      <c r="F134" s="5">
        <f t="shared" si="3"/>
        <v>1.6848874739498358E-2</v>
      </c>
      <c r="G134" s="3">
        <v>11</v>
      </c>
      <c r="H134" s="4">
        <v>2537</v>
      </c>
      <c r="I134" s="4">
        <v>2793.9152272727274</v>
      </c>
      <c r="J134" s="5">
        <f t="shared" si="4"/>
        <v>9.1955269352790817E-2</v>
      </c>
      <c r="K134" s="3">
        <v>11</v>
      </c>
      <c r="L134" s="4">
        <v>2779.5454545454545</v>
      </c>
      <c r="M134" s="4">
        <v>3003.7430303030301</v>
      </c>
      <c r="N134" s="5">
        <f t="shared" si="5"/>
        <v>7.4639399407930573E-2</v>
      </c>
    </row>
    <row r="135" spans="1:14" x14ac:dyDescent="0.3">
      <c r="A135" s="3" t="s">
        <v>142</v>
      </c>
      <c r="B135" s="3" t="s">
        <v>545</v>
      </c>
      <c r="C135" s="3">
        <v>28</v>
      </c>
      <c r="D135" s="4">
        <v>2270.8571428571427</v>
      </c>
      <c r="E135" s="4">
        <v>2628.0624404761907</v>
      </c>
      <c r="F135" s="5">
        <f t="shared" ref="F135:F170" si="6">(E135-D135)/E135</f>
        <v>0.13591963878694005</v>
      </c>
      <c r="G135" s="3">
        <v>29</v>
      </c>
      <c r="H135" s="4">
        <v>2246.3103448275861</v>
      </c>
      <c r="I135" s="4">
        <v>2587.7798850574713</v>
      </c>
      <c r="J135" s="5">
        <f t="shared" ref="J135:J170" si="7">(I135-H135)/I135</f>
        <v>0.13195463114989847</v>
      </c>
      <c r="K135" s="3">
        <v>30</v>
      </c>
      <c r="L135" s="4">
        <v>2249.4666666666667</v>
      </c>
      <c r="M135" s="4">
        <v>2590.1715555555556</v>
      </c>
      <c r="N135" s="5">
        <f t="shared" ref="N135:N170" si="8">(M135-L135)/M135</f>
        <v>0.1315375764042056</v>
      </c>
    </row>
    <row r="136" spans="1:14" x14ac:dyDescent="0.3">
      <c r="A136" s="3" t="s">
        <v>148</v>
      </c>
      <c r="B136" s="3" t="s">
        <v>149</v>
      </c>
      <c r="C136" s="3">
        <v>35</v>
      </c>
      <c r="D136" s="4">
        <v>2519.4289473684212</v>
      </c>
      <c r="E136" s="4">
        <v>2612.5253907496012</v>
      </c>
      <c r="F136" s="5">
        <f t="shared" si="6"/>
        <v>3.5634655919829464E-2</v>
      </c>
      <c r="G136" s="3">
        <v>30</v>
      </c>
      <c r="H136" s="4">
        <v>2563.3920588235296</v>
      </c>
      <c r="I136" s="4">
        <v>2692.9043627450992</v>
      </c>
      <c r="J136" s="5">
        <f t="shared" si="7"/>
        <v>4.8093911433804884E-2</v>
      </c>
      <c r="K136" s="3">
        <v>32</v>
      </c>
      <c r="L136" s="4">
        <v>2733.40625</v>
      </c>
      <c r="M136" s="4">
        <v>2783.0891666666666</v>
      </c>
      <c r="N136" s="5">
        <f t="shared" si="8"/>
        <v>1.785171573434435E-2</v>
      </c>
    </row>
    <row r="137" spans="1:14" x14ac:dyDescent="0.3">
      <c r="A137" s="3" t="s">
        <v>148</v>
      </c>
      <c r="B137" s="3" t="s">
        <v>150</v>
      </c>
      <c r="C137" s="3">
        <v>1909</v>
      </c>
      <c r="D137" s="4">
        <v>1475.5760380323745</v>
      </c>
      <c r="E137" s="4">
        <v>1713.3607701698745</v>
      </c>
      <c r="F137" s="5">
        <f t="shared" si="6"/>
        <v>0.13878264068922527</v>
      </c>
      <c r="G137" s="3">
        <v>1962</v>
      </c>
      <c r="H137" s="4">
        <v>1595.5503883949461</v>
      </c>
      <c r="I137" s="4">
        <v>2054.4712236133996</v>
      </c>
      <c r="J137" s="5">
        <f t="shared" si="7"/>
        <v>0.22337661873467593</v>
      </c>
      <c r="K137" s="3">
        <v>1958</v>
      </c>
      <c r="L137" s="4">
        <v>1607.1623752495007</v>
      </c>
      <c r="M137" s="4">
        <v>2038.6405505655366</v>
      </c>
      <c r="N137" s="5">
        <f t="shared" si="8"/>
        <v>0.21164995231569397</v>
      </c>
    </row>
    <row r="138" spans="1:14" x14ac:dyDescent="0.3">
      <c r="A138" s="3" t="s">
        <v>148</v>
      </c>
      <c r="B138" s="3" t="s">
        <v>151</v>
      </c>
      <c r="C138" s="3">
        <v>52</v>
      </c>
      <c r="D138" s="4">
        <v>1718.0847457627119</v>
      </c>
      <c r="E138" s="4">
        <v>1965.6948385794994</v>
      </c>
      <c r="F138" s="5">
        <f t="shared" si="6"/>
        <v>0.12596568295194888</v>
      </c>
      <c r="G138" s="3">
        <v>53</v>
      </c>
      <c r="H138" s="4">
        <v>1858.1778333333334</v>
      </c>
      <c r="I138" s="4">
        <v>2145.3188979437227</v>
      </c>
      <c r="J138" s="5">
        <f t="shared" si="7"/>
        <v>0.13384539934161424</v>
      </c>
      <c r="K138" s="3">
        <v>51</v>
      </c>
      <c r="L138" s="4">
        <v>2026.4150943396226</v>
      </c>
      <c r="M138" s="4">
        <v>2123.3371698113201</v>
      </c>
      <c r="N138" s="5">
        <f t="shared" si="8"/>
        <v>4.564610691589318E-2</v>
      </c>
    </row>
    <row r="139" spans="1:14" x14ac:dyDescent="0.3">
      <c r="A139" s="3" t="s">
        <v>148</v>
      </c>
      <c r="B139" s="3" t="s">
        <v>152</v>
      </c>
      <c r="C139" s="3">
        <v>59</v>
      </c>
      <c r="D139" s="4">
        <v>1943.1363636363637</v>
      </c>
      <c r="E139" s="4">
        <v>2060.3962439874936</v>
      </c>
      <c r="F139" s="5">
        <f t="shared" si="6"/>
        <v>5.6911325039205214E-2</v>
      </c>
      <c r="G139" s="3">
        <v>52</v>
      </c>
      <c r="H139" s="4">
        <v>1951.516129032258</v>
      </c>
      <c r="I139" s="4">
        <v>2082.6069169285006</v>
      </c>
      <c r="J139" s="5">
        <f t="shared" si="7"/>
        <v>6.294552602830096E-2</v>
      </c>
      <c r="K139" s="3">
        <v>55</v>
      </c>
      <c r="L139" s="4">
        <v>2021.3684210526317</v>
      </c>
      <c r="M139" s="4">
        <v>2083.0421052631577</v>
      </c>
      <c r="N139" s="5">
        <f t="shared" si="8"/>
        <v>2.9607507238906539E-2</v>
      </c>
    </row>
    <row r="140" spans="1:14" x14ac:dyDescent="0.3">
      <c r="A140" s="3" t="s">
        <v>148</v>
      </c>
      <c r="B140" s="3" t="s">
        <v>153</v>
      </c>
      <c r="C140" s="3"/>
      <c r="D140" s="4"/>
      <c r="E140" s="4"/>
      <c r="F140" s="5"/>
      <c r="G140" s="3">
        <v>5</v>
      </c>
      <c r="H140" s="4">
        <v>2701.4</v>
      </c>
      <c r="I140" s="4">
        <v>2725.9287012987015</v>
      </c>
      <c r="J140" s="5">
        <f t="shared" si="7"/>
        <v>8.998291586649108E-3</v>
      </c>
      <c r="K140" s="3">
        <v>5</v>
      </c>
      <c r="L140" s="4">
        <v>3030.6</v>
      </c>
      <c r="M140" s="4">
        <v>3078.1693333333337</v>
      </c>
      <c r="N140" s="5">
        <f t="shared" si="8"/>
        <v>1.5453774039721599E-2</v>
      </c>
    </row>
    <row r="141" spans="1:14" x14ac:dyDescent="0.3">
      <c r="A141" s="3" t="s">
        <v>148</v>
      </c>
      <c r="B141" s="3" t="s">
        <v>154</v>
      </c>
      <c r="C141" s="3">
        <v>212</v>
      </c>
      <c r="D141" s="4">
        <v>2290.8417695473254</v>
      </c>
      <c r="E141" s="4">
        <v>2392.5089688507651</v>
      </c>
      <c r="F141" s="5">
        <f t="shared" si="6"/>
        <v>4.2493967891905231E-2</v>
      </c>
      <c r="G141" s="3">
        <v>212</v>
      </c>
      <c r="H141" s="4">
        <v>2360.0774999999999</v>
      </c>
      <c r="I141" s="4">
        <v>2470.029115703036</v>
      </c>
      <c r="J141" s="5">
        <f t="shared" si="7"/>
        <v>4.4514299448547595E-2</v>
      </c>
      <c r="K141" s="3">
        <v>200</v>
      </c>
      <c r="L141" s="4">
        <v>2401.3035406698564</v>
      </c>
      <c r="M141" s="4">
        <v>2482.064896331739</v>
      </c>
      <c r="N141" s="5">
        <f t="shared" si="8"/>
        <v>3.2537971018098827E-2</v>
      </c>
    </row>
    <row r="142" spans="1:14" x14ac:dyDescent="0.3">
      <c r="A142" s="3" t="s">
        <v>148</v>
      </c>
      <c r="B142" s="3" t="s">
        <v>155</v>
      </c>
      <c r="C142" s="3">
        <v>1931</v>
      </c>
      <c r="D142" s="4">
        <v>2045.4234505087882</v>
      </c>
      <c r="E142" s="4">
        <v>2149.4635949220647</v>
      </c>
      <c r="F142" s="5">
        <f t="shared" si="6"/>
        <v>4.8402840903685455E-2</v>
      </c>
      <c r="G142" s="3">
        <v>1911</v>
      </c>
      <c r="H142" s="4">
        <v>2095.4986934599433</v>
      </c>
      <c r="I142" s="4">
        <v>2205.3166211019106</v>
      </c>
      <c r="J142" s="5">
        <f t="shared" si="7"/>
        <v>4.9796898364233802E-2</v>
      </c>
      <c r="K142" s="3">
        <v>2034</v>
      </c>
      <c r="L142" s="4">
        <v>2128.7104490362535</v>
      </c>
      <c r="M142" s="4">
        <v>2232.3660833466834</v>
      </c>
      <c r="N142" s="5">
        <f t="shared" si="8"/>
        <v>4.6433080615090251E-2</v>
      </c>
    </row>
    <row r="143" spans="1:14" x14ac:dyDescent="0.3">
      <c r="A143" s="3" t="s">
        <v>148</v>
      </c>
      <c r="B143" s="3" t="s">
        <v>156</v>
      </c>
      <c r="C143" s="3">
        <v>174</v>
      </c>
      <c r="D143" s="4">
        <v>1760.2589528795813</v>
      </c>
      <c r="E143" s="4">
        <v>1809.4925726638098</v>
      </c>
      <c r="F143" s="5">
        <f t="shared" si="6"/>
        <v>2.7208522725103074E-2</v>
      </c>
      <c r="G143" s="3">
        <v>163</v>
      </c>
      <c r="H143" s="4">
        <v>1802.7824309392265</v>
      </c>
      <c r="I143" s="4">
        <v>1888.172496456275</v>
      </c>
      <c r="J143" s="5">
        <f t="shared" si="7"/>
        <v>4.5223657095582459E-2</v>
      </c>
      <c r="K143" s="3">
        <v>163</v>
      </c>
      <c r="L143" s="4">
        <v>1779.7245508982037</v>
      </c>
      <c r="M143" s="4">
        <v>1825.6798403193616</v>
      </c>
      <c r="N143" s="5">
        <f t="shared" si="8"/>
        <v>2.5171603698663312E-2</v>
      </c>
    </row>
    <row r="144" spans="1:14" x14ac:dyDescent="0.3">
      <c r="A144" s="3" t="s">
        <v>148</v>
      </c>
      <c r="B144" s="3" t="s">
        <v>157</v>
      </c>
      <c r="C144" s="3">
        <v>37</v>
      </c>
      <c r="D144" s="4">
        <v>1797.6315789473683</v>
      </c>
      <c r="E144" s="4">
        <v>1863.3162719298248</v>
      </c>
      <c r="F144" s="5">
        <f t="shared" si="6"/>
        <v>3.5251499690080651E-2</v>
      </c>
      <c r="G144" s="3">
        <v>40</v>
      </c>
      <c r="H144" s="4">
        <v>1996.8897916666667</v>
      </c>
      <c r="I144" s="4">
        <v>2054.0358591269842</v>
      </c>
      <c r="J144" s="5">
        <f t="shared" si="7"/>
        <v>2.7821358233057304E-2</v>
      </c>
      <c r="K144" s="3">
        <v>38</v>
      </c>
      <c r="L144" s="4">
        <v>2029.6341463414635</v>
      </c>
      <c r="M144" s="4">
        <v>2039.4584552845527</v>
      </c>
      <c r="N144" s="5">
        <f t="shared" si="8"/>
        <v>4.8171164838552265E-3</v>
      </c>
    </row>
    <row r="145" spans="1:14" x14ac:dyDescent="0.3">
      <c r="A145" s="3" t="s">
        <v>148</v>
      </c>
      <c r="B145" s="3" t="s">
        <v>158</v>
      </c>
      <c r="C145" s="3">
        <v>421</v>
      </c>
      <c r="D145" s="4">
        <v>1668.3087276785714</v>
      </c>
      <c r="E145" s="4">
        <v>1906.1524631752793</v>
      </c>
      <c r="F145" s="5">
        <f t="shared" si="6"/>
        <v>0.12477686863542203</v>
      </c>
      <c r="G145" s="3">
        <v>420</v>
      </c>
      <c r="H145" s="4">
        <v>1693.0361822125815</v>
      </c>
      <c r="I145" s="4">
        <v>1970.7955529504843</v>
      </c>
      <c r="J145" s="5">
        <f t="shared" si="7"/>
        <v>0.14093768900689288</v>
      </c>
      <c r="K145" s="3">
        <v>426</v>
      </c>
      <c r="L145" s="4">
        <v>1700.4503464203233</v>
      </c>
      <c r="M145" s="4">
        <v>1977.4847421093164</v>
      </c>
      <c r="N145" s="5">
        <f t="shared" si="8"/>
        <v>0.14009432780426403</v>
      </c>
    </row>
    <row r="146" spans="1:14" x14ac:dyDescent="0.3">
      <c r="A146" s="3" t="s">
        <v>148</v>
      </c>
      <c r="B146" s="3" t="s">
        <v>159</v>
      </c>
      <c r="C146" s="3">
        <v>51</v>
      </c>
      <c r="D146" s="4">
        <v>1966.909090909091</v>
      </c>
      <c r="E146" s="4">
        <v>2060.6759242424237</v>
      </c>
      <c r="F146" s="5">
        <f t="shared" si="6"/>
        <v>4.5502949896308723E-2</v>
      </c>
      <c r="G146" s="3">
        <v>47</v>
      </c>
      <c r="H146" s="4">
        <v>1972.7357407407408</v>
      </c>
      <c r="I146" s="4">
        <v>2026.5589506172837</v>
      </c>
      <c r="J146" s="5">
        <f t="shared" si="7"/>
        <v>2.655891646287839E-2</v>
      </c>
      <c r="K146" s="3">
        <v>48</v>
      </c>
      <c r="L146" s="4">
        <v>1967.6</v>
      </c>
      <c r="M146" s="4">
        <v>1982.3572666666666</v>
      </c>
      <c r="N146" s="5">
        <f t="shared" si="8"/>
        <v>7.4443022530853269E-3</v>
      </c>
    </row>
    <row r="147" spans="1:14" x14ac:dyDescent="0.3">
      <c r="A147" s="3" t="s">
        <v>148</v>
      </c>
      <c r="B147" s="3" t="s">
        <v>160</v>
      </c>
      <c r="C147" s="3">
        <v>40</v>
      </c>
      <c r="D147" s="4">
        <v>1577.0174468085108</v>
      </c>
      <c r="E147" s="4">
        <v>1708.8234414893616</v>
      </c>
      <c r="F147" s="5">
        <f t="shared" si="6"/>
        <v>7.7132599823169806E-2</v>
      </c>
      <c r="G147" s="3">
        <v>39</v>
      </c>
      <c r="H147" s="4">
        <v>1608.3023255813953</v>
      </c>
      <c r="I147" s="4">
        <v>1717.5450193798451</v>
      </c>
      <c r="J147" s="5">
        <f t="shared" si="7"/>
        <v>6.3603976935576442E-2</v>
      </c>
      <c r="K147" s="3">
        <v>39</v>
      </c>
      <c r="L147" s="4">
        <v>1584.8461538461538</v>
      </c>
      <c r="M147" s="4">
        <v>1724.5588888888888</v>
      </c>
      <c r="N147" s="5">
        <f t="shared" si="8"/>
        <v>8.1013606402707466E-2</v>
      </c>
    </row>
    <row r="148" spans="1:14" x14ac:dyDescent="0.3">
      <c r="A148" s="3" t="s">
        <v>148</v>
      </c>
      <c r="B148" s="3" t="s">
        <v>161</v>
      </c>
      <c r="C148" s="3">
        <v>629</v>
      </c>
      <c r="D148" s="4">
        <v>1550.4078320610686</v>
      </c>
      <c r="E148" s="4">
        <v>1616.9316111997839</v>
      </c>
      <c r="F148" s="5">
        <f t="shared" si="6"/>
        <v>4.114198688301593E-2</v>
      </c>
      <c r="G148" s="3">
        <v>620</v>
      </c>
      <c r="H148" s="4">
        <v>1581.2090628939627</v>
      </c>
      <c r="I148" s="4">
        <v>1646.021197747895</v>
      </c>
      <c r="J148" s="5">
        <f t="shared" si="7"/>
        <v>3.937503049329439E-2</v>
      </c>
      <c r="K148" s="3">
        <v>604</v>
      </c>
      <c r="L148" s="4">
        <v>1582.4415327184893</v>
      </c>
      <c r="M148" s="4">
        <v>1606.2183979895572</v>
      </c>
      <c r="N148" s="5">
        <f t="shared" si="8"/>
        <v>1.4803008918854679E-2</v>
      </c>
    </row>
    <row r="149" spans="1:14" x14ac:dyDescent="0.3">
      <c r="A149" s="3" t="s">
        <v>162</v>
      </c>
      <c r="B149" s="3" t="s">
        <v>163</v>
      </c>
      <c r="C149" s="3">
        <v>135</v>
      </c>
      <c r="D149" s="4">
        <v>1472.6627096774193</v>
      </c>
      <c r="E149" s="4">
        <v>1574.8384189149565</v>
      </c>
      <c r="F149" s="5">
        <f t="shared" si="6"/>
        <v>6.4880122309903324E-2</v>
      </c>
      <c r="G149" s="3">
        <v>134</v>
      </c>
      <c r="H149" s="4">
        <v>1537.359363057325</v>
      </c>
      <c r="I149" s="4">
        <v>1608.2616102333623</v>
      </c>
      <c r="J149" s="5">
        <f t="shared" si="7"/>
        <v>4.4086264774888931E-2</v>
      </c>
      <c r="K149" s="3">
        <v>203</v>
      </c>
      <c r="L149" s="4">
        <v>1402.7823267326735</v>
      </c>
      <c r="M149" s="4">
        <v>1446.5151320132013</v>
      </c>
      <c r="N149" s="5">
        <f t="shared" si="8"/>
        <v>3.0233216585617239E-2</v>
      </c>
    </row>
    <row r="150" spans="1:14" x14ac:dyDescent="0.3">
      <c r="A150" s="3" t="s">
        <v>162</v>
      </c>
      <c r="B150" s="3" t="s">
        <v>164</v>
      </c>
      <c r="C150" s="3">
        <v>56</v>
      </c>
      <c r="D150" s="4">
        <v>1328.8846153846155</v>
      </c>
      <c r="E150" s="4">
        <v>1329.7310256410258</v>
      </c>
      <c r="F150" s="5">
        <f t="shared" si="6"/>
        <v>6.3652741801845092E-4</v>
      </c>
      <c r="G150" s="3">
        <v>56</v>
      </c>
      <c r="H150" s="4">
        <v>1402.3125</v>
      </c>
      <c r="I150" s="4">
        <v>1453.3702604166667</v>
      </c>
      <c r="J150" s="5">
        <f t="shared" si="7"/>
        <v>3.5130593908003167E-2</v>
      </c>
      <c r="K150" s="3">
        <v>56</v>
      </c>
      <c r="L150" s="4">
        <v>1549</v>
      </c>
      <c r="M150" s="4">
        <v>1575.7404444444444</v>
      </c>
      <c r="N150" s="5">
        <f t="shared" si="8"/>
        <v>1.6970081931147116E-2</v>
      </c>
    </row>
    <row r="151" spans="1:14" x14ac:dyDescent="0.3">
      <c r="A151" s="3" t="s">
        <v>162</v>
      </c>
      <c r="B151" s="3" t="s">
        <v>165</v>
      </c>
      <c r="C151" s="3"/>
      <c r="D151" s="4"/>
      <c r="E151" s="4"/>
      <c r="F151" s="5"/>
      <c r="G151" s="3">
        <v>67</v>
      </c>
      <c r="H151" s="4">
        <v>953.90594059405942</v>
      </c>
      <c r="I151" s="4">
        <v>1023.2214723972398</v>
      </c>
      <c r="J151" s="5">
        <f t="shared" si="7"/>
        <v>6.7742452316589402E-2</v>
      </c>
      <c r="K151" s="3"/>
      <c r="L151" s="4"/>
      <c r="M151" s="4"/>
      <c r="N151" s="5"/>
    </row>
    <row r="152" spans="1:14" x14ac:dyDescent="0.3">
      <c r="A152" s="3" t="s">
        <v>162</v>
      </c>
      <c r="B152" s="3" t="s">
        <v>166</v>
      </c>
      <c r="C152" s="3">
        <v>136</v>
      </c>
      <c r="D152" s="4">
        <v>2318.6302603174604</v>
      </c>
      <c r="E152" s="4">
        <v>2539.2840242063503</v>
      </c>
      <c r="F152" s="5">
        <f t="shared" si="6"/>
        <v>8.6896054866432246E-2</v>
      </c>
      <c r="G152" s="3">
        <v>149</v>
      </c>
      <c r="H152" s="4">
        <v>2858.3563996696939</v>
      </c>
      <c r="I152" s="4">
        <v>3166.1026143453519</v>
      </c>
      <c r="J152" s="5">
        <f t="shared" si="7"/>
        <v>9.7200328656842971E-2</v>
      </c>
      <c r="K152" s="3">
        <v>149</v>
      </c>
      <c r="L152" s="4">
        <v>2880.3799134199139</v>
      </c>
      <c r="M152" s="4">
        <v>3055.2738744588746</v>
      </c>
      <c r="N152" s="5">
        <f t="shared" si="8"/>
        <v>5.7243300674620044E-2</v>
      </c>
    </row>
    <row r="153" spans="1:14" x14ac:dyDescent="0.3">
      <c r="A153" s="3" t="s">
        <v>162</v>
      </c>
      <c r="B153" s="3" t="s">
        <v>167</v>
      </c>
      <c r="C153" s="3">
        <v>303</v>
      </c>
      <c r="D153" s="4">
        <v>2385.0921212121211</v>
      </c>
      <c r="E153" s="4">
        <v>2672.081881433382</v>
      </c>
      <c r="F153" s="5">
        <f t="shared" si="6"/>
        <v>0.10740305610219972</v>
      </c>
      <c r="G153" s="3">
        <v>281</v>
      </c>
      <c r="H153" s="4">
        <v>2580.2830519480522</v>
      </c>
      <c r="I153" s="4">
        <v>2924.5520132493771</v>
      </c>
      <c r="J153" s="5">
        <f t="shared" si="7"/>
        <v>0.11771681944504675</v>
      </c>
      <c r="K153" s="3">
        <v>285</v>
      </c>
      <c r="L153" s="4">
        <v>2593.4108391608393</v>
      </c>
      <c r="M153" s="4">
        <v>2824.5943356643338</v>
      </c>
      <c r="N153" s="5">
        <f t="shared" si="8"/>
        <v>8.1846619029320208E-2</v>
      </c>
    </row>
    <row r="154" spans="1:14" x14ac:dyDescent="0.3">
      <c r="A154" s="3" t="s">
        <v>168</v>
      </c>
      <c r="B154" s="3" t="s">
        <v>169</v>
      </c>
      <c r="C154" s="3">
        <v>11</v>
      </c>
      <c r="D154" s="4">
        <v>2263.4166666666665</v>
      </c>
      <c r="E154" s="4">
        <v>2337.7687500000002</v>
      </c>
      <c r="F154" s="5">
        <f t="shared" si="6"/>
        <v>3.1804721204068478E-2</v>
      </c>
      <c r="G154" s="3">
        <v>10</v>
      </c>
      <c r="H154" s="4">
        <v>2354.1666666666665</v>
      </c>
      <c r="I154" s="4">
        <v>2484.145486111111</v>
      </c>
      <c r="J154" s="5">
        <f t="shared" si="7"/>
        <v>5.2323352304105279E-2</v>
      </c>
      <c r="K154" s="3">
        <v>11</v>
      </c>
      <c r="L154" s="4">
        <v>2204.5454545454545</v>
      </c>
      <c r="M154" s="4">
        <v>2302.699696969697</v>
      </c>
      <c r="N154" s="5">
        <f t="shared" si="8"/>
        <v>4.2625724298053877E-2</v>
      </c>
    </row>
    <row r="155" spans="1:14" x14ac:dyDescent="0.3">
      <c r="A155" s="3" t="s">
        <v>168</v>
      </c>
      <c r="B155" s="3" t="s">
        <v>170</v>
      </c>
      <c r="C155" s="3">
        <v>220</v>
      </c>
      <c r="D155" s="4">
        <v>1985.1318000000001</v>
      </c>
      <c r="E155" s="4">
        <v>2089.5108613333332</v>
      </c>
      <c r="F155" s="5">
        <f t="shared" si="6"/>
        <v>4.9953825684700193E-2</v>
      </c>
      <c r="G155" s="3">
        <v>191</v>
      </c>
      <c r="H155" s="4">
        <v>1978.0177777777778</v>
      </c>
      <c r="I155" s="4">
        <v>2104.4419289305761</v>
      </c>
      <c r="J155" s="5">
        <f t="shared" si="7"/>
        <v>6.0074906042688371E-2</v>
      </c>
      <c r="K155" s="3">
        <v>192</v>
      </c>
      <c r="L155" s="4">
        <v>1995.6538461538462</v>
      </c>
      <c r="M155" s="4">
        <v>2096.1092307692306</v>
      </c>
      <c r="N155" s="5">
        <f t="shared" si="8"/>
        <v>4.7924689773213444E-2</v>
      </c>
    </row>
    <row r="156" spans="1:14" x14ac:dyDescent="0.3">
      <c r="A156" s="3" t="s">
        <v>168</v>
      </c>
      <c r="B156" s="3" t="s">
        <v>171</v>
      </c>
      <c r="C156" s="3">
        <v>3618</v>
      </c>
      <c r="D156" s="4">
        <v>1471.3437193197967</v>
      </c>
      <c r="E156" s="4">
        <v>2018.4737180964937</v>
      </c>
      <c r="F156" s="5">
        <f t="shared" si="6"/>
        <v>0.27106124487598671</v>
      </c>
      <c r="G156" s="3">
        <v>3665</v>
      </c>
      <c r="H156" s="4">
        <v>1493.3054048539639</v>
      </c>
      <c r="I156" s="4">
        <v>1978.0923526353045</v>
      </c>
      <c r="J156" s="5">
        <f t="shared" si="7"/>
        <v>0.24507801525822867</v>
      </c>
      <c r="K156" s="3">
        <v>4607</v>
      </c>
      <c r="L156" s="4">
        <v>1554.7505675562336</v>
      </c>
      <c r="M156" s="4">
        <v>1976.2571785017183</v>
      </c>
      <c r="N156" s="5">
        <f t="shared" si="8"/>
        <v>0.21328530291034598</v>
      </c>
    </row>
    <row r="157" spans="1:14" x14ac:dyDescent="0.3">
      <c r="A157" s="3" t="s">
        <v>168</v>
      </c>
      <c r="B157" s="3" t="s">
        <v>172</v>
      </c>
      <c r="C157" s="3">
        <v>64</v>
      </c>
      <c r="D157" s="4">
        <v>1164.0995505617977</v>
      </c>
      <c r="E157" s="4">
        <v>1189.1768053326202</v>
      </c>
      <c r="F157" s="5">
        <f t="shared" si="6"/>
        <v>2.1087911114956726E-2</v>
      </c>
      <c r="G157" s="3">
        <v>65</v>
      </c>
      <c r="H157" s="4">
        <v>1234.2182456140354</v>
      </c>
      <c r="I157" s="4">
        <v>1258.8631867167919</v>
      </c>
      <c r="J157" s="5">
        <f t="shared" si="7"/>
        <v>1.9577140203005199E-2</v>
      </c>
      <c r="K157" s="3">
        <v>66</v>
      </c>
      <c r="L157" s="4">
        <v>1320.8888888888889</v>
      </c>
      <c r="M157" s="4">
        <v>1336.04</v>
      </c>
      <c r="N157" s="5">
        <f t="shared" si="8"/>
        <v>1.1340312498960397E-2</v>
      </c>
    </row>
    <row r="158" spans="1:14" x14ac:dyDescent="0.3">
      <c r="A158" s="3" t="s">
        <v>168</v>
      </c>
      <c r="B158" s="3" t="s">
        <v>173</v>
      </c>
      <c r="C158" s="3">
        <v>129</v>
      </c>
      <c r="D158" s="4">
        <v>1658.0192307692307</v>
      </c>
      <c r="E158" s="4">
        <v>1701.0483254176377</v>
      </c>
      <c r="F158" s="5">
        <f t="shared" si="6"/>
        <v>2.5295633290043387E-2</v>
      </c>
      <c r="G158" s="3">
        <v>134</v>
      </c>
      <c r="H158" s="4">
        <v>1716.7763157894738</v>
      </c>
      <c r="I158" s="4">
        <v>1767.6200108153905</v>
      </c>
      <c r="J158" s="5">
        <f t="shared" si="7"/>
        <v>2.8763928171679231E-2</v>
      </c>
      <c r="K158" s="3">
        <v>136</v>
      </c>
      <c r="L158" s="4">
        <v>1687.9172576832152</v>
      </c>
      <c r="M158" s="4">
        <v>1776.0052718676125</v>
      </c>
      <c r="N158" s="5">
        <f t="shared" si="8"/>
        <v>4.9598959856558093E-2</v>
      </c>
    </row>
    <row r="159" spans="1:14" x14ac:dyDescent="0.3">
      <c r="A159" s="3" t="s">
        <v>168</v>
      </c>
      <c r="B159" s="3" t="s">
        <v>174</v>
      </c>
      <c r="C159" s="3">
        <v>188</v>
      </c>
      <c r="D159" s="4">
        <v>1503.8233658536585</v>
      </c>
      <c r="E159" s="4">
        <v>1569.4831761394428</v>
      </c>
      <c r="F159" s="5">
        <f t="shared" si="6"/>
        <v>4.1835306860244184E-2</v>
      </c>
      <c r="G159" s="3">
        <v>187</v>
      </c>
      <c r="H159" s="4">
        <v>1523.6950000000002</v>
      </c>
      <c r="I159" s="4">
        <v>1583.2025494973775</v>
      </c>
      <c r="J159" s="5">
        <f t="shared" si="7"/>
        <v>3.7586820155304401E-2</v>
      </c>
      <c r="K159" s="3">
        <v>187</v>
      </c>
      <c r="L159" s="4">
        <v>1526.1439378238344</v>
      </c>
      <c r="M159" s="4">
        <v>1571.1898531951645</v>
      </c>
      <c r="N159" s="5">
        <f t="shared" si="8"/>
        <v>2.8669937805240304E-2</v>
      </c>
    </row>
    <row r="160" spans="1:14" x14ac:dyDescent="0.3">
      <c r="A160" s="3" t="s">
        <v>168</v>
      </c>
      <c r="B160" s="3" t="s">
        <v>175</v>
      </c>
      <c r="C160" s="3">
        <v>149</v>
      </c>
      <c r="D160" s="4">
        <v>1714.1512962962963</v>
      </c>
      <c r="E160" s="4">
        <v>2023.9248042016291</v>
      </c>
      <c r="F160" s="5">
        <f t="shared" si="6"/>
        <v>0.1530558384690226</v>
      </c>
      <c r="G160" s="3">
        <v>150</v>
      </c>
      <c r="H160" s="4">
        <v>1726.8075796178343</v>
      </c>
      <c r="I160" s="4">
        <v>2050.3613910602839</v>
      </c>
      <c r="J160" s="5">
        <f t="shared" si="7"/>
        <v>0.15780330865239972</v>
      </c>
      <c r="K160" s="3">
        <v>145</v>
      </c>
      <c r="L160" s="4">
        <v>1749.8551724137931</v>
      </c>
      <c r="M160" s="4">
        <v>2095.2363448275869</v>
      </c>
      <c r="N160" s="5">
        <f t="shared" si="8"/>
        <v>0.16484115181870548</v>
      </c>
    </row>
    <row r="161" spans="1:14" x14ac:dyDescent="0.3">
      <c r="A161" s="3" t="s">
        <v>168</v>
      </c>
      <c r="B161" s="3" t="s">
        <v>176</v>
      </c>
      <c r="C161" s="3">
        <v>177</v>
      </c>
      <c r="D161" s="4">
        <v>1816.6395897435896</v>
      </c>
      <c r="E161" s="4">
        <v>1912.0795805324308</v>
      </c>
      <c r="F161" s="5">
        <f t="shared" si="6"/>
        <v>4.9914235662861552E-2</v>
      </c>
      <c r="G161" s="3">
        <v>175</v>
      </c>
      <c r="H161" s="4">
        <v>1920.3254000000002</v>
      </c>
      <c r="I161" s="4">
        <v>2083.1933075919933</v>
      </c>
      <c r="J161" s="5">
        <f t="shared" si="7"/>
        <v>7.8181850430508307E-2</v>
      </c>
      <c r="K161" s="3">
        <v>173</v>
      </c>
      <c r="L161" s="4">
        <v>1922.1516853932585</v>
      </c>
      <c r="M161" s="4">
        <v>1934.7399625468158</v>
      </c>
      <c r="N161" s="5">
        <f t="shared" si="8"/>
        <v>6.5064439652068873E-3</v>
      </c>
    </row>
    <row r="162" spans="1:14" x14ac:dyDescent="0.3">
      <c r="A162" s="3" t="s">
        <v>168</v>
      </c>
      <c r="B162" s="3" t="s">
        <v>177</v>
      </c>
      <c r="C162" s="3">
        <v>143</v>
      </c>
      <c r="D162" s="4">
        <v>2497.3678488372093</v>
      </c>
      <c r="E162" s="4">
        <v>2684.9055550521825</v>
      </c>
      <c r="F162" s="5">
        <f t="shared" si="6"/>
        <v>6.9848902454719058E-2</v>
      </c>
      <c r="G162" s="3">
        <v>150</v>
      </c>
      <c r="H162" s="4">
        <v>2650.0331073446328</v>
      </c>
      <c r="I162" s="4">
        <v>2874.243471822746</v>
      </c>
      <c r="J162" s="5">
        <f t="shared" si="7"/>
        <v>7.8006740443573738E-2</v>
      </c>
      <c r="K162" s="3">
        <v>146</v>
      </c>
      <c r="L162" s="4">
        <v>2668.1140939597317</v>
      </c>
      <c r="M162" s="4">
        <v>2870.6025391498883</v>
      </c>
      <c r="N162" s="5">
        <f t="shared" si="8"/>
        <v>7.0538656058641402E-2</v>
      </c>
    </row>
    <row r="163" spans="1:14" x14ac:dyDescent="0.3">
      <c r="A163" s="3" t="s">
        <v>168</v>
      </c>
      <c r="B163" s="3" t="s">
        <v>178</v>
      </c>
      <c r="C163" s="3">
        <v>144</v>
      </c>
      <c r="D163" s="4">
        <v>1934.5296794871795</v>
      </c>
      <c r="E163" s="4">
        <v>2075.0372464826842</v>
      </c>
      <c r="F163" s="5">
        <f t="shared" si="6"/>
        <v>6.7713274657442257E-2</v>
      </c>
      <c r="G163" s="3">
        <v>143</v>
      </c>
      <c r="H163" s="4">
        <v>2034.4391612903225</v>
      </c>
      <c r="I163" s="4">
        <v>2166.3003833077319</v>
      </c>
      <c r="J163" s="5">
        <f t="shared" si="7"/>
        <v>6.08693157391543E-2</v>
      </c>
      <c r="K163" s="3">
        <v>145</v>
      </c>
      <c r="L163" s="4">
        <v>2032.9395973154362</v>
      </c>
      <c r="M163" s="4">
        <v>2067.8303131991047</v>
      </c>
      <c r="N163" s="5">
        <f t="shared" si="8"/>
        <v>1.6873103978096556E-2</v>
      </c>
    </row>
    <row r="164" spans="1:14" x14ac:dyDescent="0.3">
      <c r="A164" s="3" t="s">
        <v>179</v>
      </c>
      <c r="B164" s="3" t="s">
        <v>180</v>
      </c>
      <c r="C164" s="3">
        <v>66</v>
      </c>
      <c r="D164" s="4">
        <v>1567.5642857142857</v>
      </c>
      <c r="E164" s="4">
        <v>1697.4454357142856</v>
      </c>
      <c r="F164" s="5">
        <f t="shared" si="6"/>
        <v>7.6515655388560935E-2</v>
      </c>
      <c r="G164" s="3"/>
      <c r="H164" s="4"/>
      <c r="I164" s="4"/>
      <c r="J164" s="5"/>
      <c r="K164" s="3"/>
      <c r="L164" s="4"/>
      <c r="M164" s="4"/>
      <c r="N164" s="5"/>
    </row>
    <row r="165" spans="1:14" x14ac:dyDescent="0.3">
      <c r="A165" s="3" t="s">
        <v>179</v>
      </c>
      <c r="B165" s="3" t="s">
        <v>181</v>
      </c>
      <c r="C165" s="3">
        <v>594</v>
      </c>
      <c r="D165" s="4">
        <v>1843.9549110764431</v>
      </c>
      <c r="E165" s="4">
        <v>1898.9580711629319</v>
      </c>
      <c r="F165" s="5">
        <f t="shared" si="6"/>
        <v>2.8964915509063667E-2</v>
      </c>
      <c r="G165" s="3">
        <v>640</v>
      </c>
      <c r="H165" s="4">
        <v>1954.2991202346041</v>
      </c>
      <c r="I165" s="4">
        <v>2001.3009795292692</v>
      </c>
      <c r="J165" s="5">
        <f t="shared" si="7"/>
        <v>2.3485652470784546E-2</v>
      </c>
      <c r="K165" s="3">
        <v>622</v>
      </c>
      <c r="L165" s="4">
        <v>1985.5310015898251</v>
      </c>
      <c r="M165" s="4">
        <v>1997.6036830948606</v>
      </c>
      <c r="N165" s="5">
        <f t="shared" si="8"/>
        <v>6.0435819212805103E-3</v>
      </c>
    </row>
    <row r="166" spans="1:14" x14ac:dyDescent="0.3">
      <c r="A166" s="3" t="s">
        <v>179</v>
      </c>
      <c r="B166" s="3" t="s">
        <v>182</v>
      </c>
      <c r="C166" s="3">
        <v>570</v>
      </c>
      <c r="D166" s="4">
        <v>1523.9988834226856</v>
      </c>
      <c r="E166" s="4">
        <v>1653.4379891637523</v>
      </c>
      <c r="F166" s="5">
        <f t="shared" si="6"/>
        <v>7.8284826276752095E-2</v>
      </c>
      <c r="G166" s="3">
        <v>556</v>
      </c>
      <c r="H166" s="4">
        <v>1522.4414854227416</v>
      </c>
      <c r="I166" s="4">
        <v>1575.6295130103288</v>
      </c>
      <c r="J166" s="5">
        <f t="shared" si="7"/>
        <v>3.3756684010042719E-2</v>
      </c>
      <c r="K166" s="3">
        <v>545</v>
      </c>
      <c r="L166" s="4">
        <v>1563.8807377398732</v>
      </c>
      <c r="M166" s="4">
        <v>1594.0865493070366</v>
      </c>
      <c r="N166" s="5">
        <f t="shared" si="8"/>
        <v>1.8948664726074108E-2</v>
      </c>
    </row>
    <row r="167" spans="1:14" x14ac:dyDescent="0.3">
      <c r="A167" s="3" t="s">
        <v>179</v>
      </c>
      <c r="B167" s="3" t="s">
        <v>183</v>
      </c>
      <c r="C167" s="3">
        <v>212</v>
      </c>
      <c r="D167" s="4">
        <v>1475.841704315739</v>
      </c>
      <c r="E167" s="4">
        <v>1669.5023669310215</v>
      </c>
      <c r="F167" s="5">
        <f t="shared" si="6"/>
        <v>0.11599903447353659</v>
      </c>
      <c r="G167" s="3">
        <v>199</v>
      </c>
      <c r="H167" s="4">
        <v>1547.6181896551723</v>
      </c>
      <c r="I167" s="4">
        <v>1656.2691568377743</v>
      </c>
      <c r="J167" s="5">
        <f t="shared" si="7"/>
        <v>6.559982520597285E-2</v>
      </c>
      <c r="K167" s="3">
        <v>203</v>
      </c>
      <c r="L167" s="4">
        <v>1545.2141904761904</v>
      </c>
      <c r="M167" s="4">
        <v>1589.8296031746027</v>
      </c>
      <c r="N167" s="5">
        <f t="shared" si="8"/>
        <v>2.8063015438461646E-2</v>
      </c>
    </row>
    <row r="168" spans="1:14" x14ac:dyDescent="0.3">
      <c r="A168" s="3" t="s">
        <v>179</v>
      </c>
      <c r="B168" s="3" t="s">
        <v>184</v>
      </c>
      <c r="C168" s="3">
        <v>570</v>
      </c>
      <c r="D168" s="4">
        <v>1563.4528109854607</v>
      </c>
      <c r="E168" s="4">
        <v>1626.4566967942767</v>
      </c>
      <c r="F168" s="5">
        <f t="shared" si="6"/>
        <v>3.8736897166088573E-2</v>
      </c>
      <c r="G168" s="3">
        <v>548</v>
      </c>
      <c r="H168" s="4">
        <v>1319.3913255567338</v>
      </c>
      <c r="I168" s="4">
        <v>1364.7107689560348</v>
      </c>
      <c r="J168" s="5">
        <f t="shared" si="7"/>
        <v>3.3208093927454753E-2</v>
      </c>
      <c r="K168" s="3">
        <v>549</v>
      </c>
      <c r="L168" s="4">
        <v>1587.2638146167558</v>
      </c>
      <c r="M168" s="4">
        <v>1614.4916042780742</v>
      </c>
      <c r="N168" s="5">
        <f t="shared" si="8"/>
        <v>1.6864621401046814E-2</v>
      </c>
    </row>
    <row r="169" spans="1:14" x14ac:dyDescent="0.3">
      <c r="A169" s="3" t="s">
        <v>179</v>
      </c>
      <c r="B169" s="3" t="s">
        <v>185</v>
      </c>
      <c r="C169" s="3">
        <v>78</v>
      </c>
      <c r="D169" s="4">
        <v>1748.6</v>
      </c>
      <c r="E169" s="4">
        <v>1933.8708962516728</v>
      </c>
      <c r="F169" s="5">
        <f t="shared" si="6"/>
        <v>9.5803135881911444E-2</v>
      </c>
      <c r="G169" s="3">
        <v>78</v>
      </c>
      <c r="H169" s="4">
        <v>1857.4774390243902</v>
      </c>
      <c r="I169" s="4">
        <v>1994.6880324147403</v>
      </c>
      <c r="J169" s="5">
        <f t="shared" si="7"/>
        <v>6.8787996499003898E-2</v>
      </c>
      <c r="K169" s="3">
        <v>77</v>
      </c>
      <c r="L169" s="4">
        <v>1865.9301282051281</v>
      </c>
      <c r="M169" s="4">
        <v>1947.9786752136745</v>
      </c>
      <c r="N169" s="5">
        <f t="shared" si="8"/>
        <v>4.2119838400975544E-2</v>
      </c>
    </row>
    <row r="170" spans="1:14" x14ac:dyDescent="0.3">
      <c r="A170" s="3" t="s">
        <v>179</v>
      </c>
      <c r="B170" s="3" t="s">
        <v>186</v>
      </c>
      <c r="C170" s="3">
        <v>218</v>
      </c>
      <c r="D170" s="4">
        <v>2581.7294945355188</v>
      </c>
      <c r="E170" s="4">
        <v>2744.3756843375213</v>
      </c>
      <c r="F170" s="5">
        <f t="shared" si="6"/>
        <v>5.9265278704458593E-2</v>
      </c>
      <c r="G170" s="3">
        <v>225</v>
      </c>
      <c r="H170" s="4">
        <v>2620.9697925311202</v>
      </c>
      <c r="I170" s="4">
        <v>2803.9340610641079</v>
      </c>
      <c r="J170" s="5">
        <f t="shared" si="7"/>
        <v>6.5252700152139742E-2</v>
      </c>
      <c r="K170" s="3">
        <v>219</v>
      </c>
      <c r="L170" s="4">
        <v>2620.9866666666667</v>
      </c>
      <c r="M170" s="4">
        <v>2848.5933185185177</v>
      </c>
      <c r="N170" s="5">
        <f t="shared" si="8"/>
        <v>7.9901420245633209E-2</v>
      </c>
    </row>
    <row r="172" spans="1:14" x14ac:dyDescent="0.3">
      <c r="A172" t="s">
        <v>197</v>
      </c>
    </row>
    <row r="174" spans="1:14" x14ac:dyDescent="0.3">
      <c r="A174" t="s">
        <v>198</v>
      </c>
    </row>
    <row r="176" spans="1:14" x14ac:dyDescent="0.3">
      <c r="A176" t="s">
        <v>199</v>
      </c>
    </row>
    <row r="177" spans="1:2" x14ac:dyDescent="0.3">
      <c r="A177" t="s">
        <v>200</v>
      </c>
    </row>
    <row r="179" spans="1:2" x14ac:dyDescent="0.3">
      <c r="B179" t="s">
        <v>546</v>
      </c>
    </row>
  </sheetData>
  <mergeCells count="1">
    <mergeCell ref="B2:N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0E14D-2E36-423B-9E71-A31C45083B60}">
  <dimension ref="A1:J176"/>
  <sheetViews>
    <sheetView topLeftCell="A159" workbookViewId="0">
      <selection activeCell="B177" sqref="B177"/>
    </sheetView>
  </sheetViews>
  <sheetFormatPr defaultRowHeight="14.4" x14ac:dyDescent="0.3"/>
  <cols>
    <col min="2" max="2" width="31.88671875" customWidth="1"/>
    <col min="3" max="3" width="12.33203125" customWidth="1"/>
    <col min="4" max="4" width="11.33203125" customWidth="1"/>
    <col min="5" max="5" width="12" customWidth="1"/>
    <col min="6" max="6" width="12.21875" customWidth="1"/>
    <col min="7" max="7" width="10.77734375" customWidth="1"/>
    <col min="8" max="8" width="13" customWidth="1"/>
  </cols>
  <sheetData>
    <row r="1" spans="1:9" x14ac:dyDescent="0.3">
      <c r="G1" t="s">
        <v>213</v>
      </c>
    </row>
    <row r="2" spans="1:9" ht="40.200000000000003" customHeight="1" x14ac:dyDescent="0.3">
      <c r="B2" s="128" t="s">
        <v>212</v>
      </c>
      <c r="C2" s="128"/>
      <c r="D2" s="128"/>
      <c r="E2" s="128"/>
      <c r="F2" s="128"/>
      <c r="G2" s="128"/>
      <c r="H2" s="128"/>
    </row>
    <row r="4" spans="1:9" ht="76.8" customHeight="1" x14ac:dyDescent="0.3">
      <c r="A4" s="6" t="s">
        <v>202</v>
      </c>
      <c r="B4" s="6" t="s">
        <v>203</v>
      </c>
      <c r="C4" s="7" t="s">
        <v>204</v>
      </c>
      <c r="D4" s="7" t="s">
        <v>205</v>
      </c>
      <c r="E4" s="7" t="s">
        <v>206</v>
      </c>
      <c r="F4" s="7" t="s">
        <v>207</v>
      </c>
      <c r="G4" s="7" t="s">
        <v>208</v>
      </c>
      <c r="H4" s="7" t="s">
        <v>209</v>
      </c>
      <c r="I4" s="8"/>
    </row>
    <row r="5" spans="1:9" x14ac:dyDescent="0.3">
      <c r="A5" s="125" t="s">
        <v>5</v>
      </c>
      <c r="B5" s="9" t="s">
        <v>210</v>
      </c>
      <c r="C5" s="10">
        <v>0.89590000000000003</v>
      </c>
      <c r="D5" s="10">
        <v>0.95569999999999999</v>
      </c>
      <c r="E5" s="10">
        <v>0.87639999999999996</v>
      </c>
      <c r="F5" s="10">
        <v>0.93659999999999999</v>
      </c>
      <c r="G5" s="10">
        <v>0.92600000000000005</v>
      </c>
      <c r="H5" s="10">
        <v>0.99919999999999998</v>
      </c>
    </row>
    <row r="6" spans="1:9" x14ac:dyDescent="0.3">
      <c r="A6" s="125" t="s">
        <v>5</v>
      </c>
      <c r="B6" s="3" t="s">
        <v>6</v>
      </c>
      <c r="C6" s="11">
        <v>0.95330000000000004</v>
      </c>
      <c r="D6" s="11">
        <v>1.0412999999999999</v>
      </c>
      <c r="E6" s="11">
        <v>0.92520000000000002</v>
      </c>
      <c r="F6" s="11">
        <v>1.0206</v>
      </c>
      <c r="G6" s="11">
        <v>0.95589999999999997</v>
      </c>
      <c r="H6" s="11">
        <v>1.034</v>
      </c>
    </row>
    <row r="7" spans="1:9" x14ac:dyDescent="0.3">
      <c r="A7" s="125" t="s">
        <v>5</v>
      </c>
      <c r="B7" s="3" t="s">
        <v>7</v>
      </c>
      <c r="C7" s="11">
        <v>0.86599999999999999</v>
      </c>
      <c r="D7" s="11">
        <v>0.91569999999999996</v>
      </c>
      <c r="E7" s="11">
        <v>0.85109999999999997</v>
      </c>
      <c r="F7" s="11">
        <v>0.90439999999999998</v>
      </c>
      <c r="G7" s="11">
        <v>0.86360000000000003</v>
      </c>
      <c r="H7" s="11">
        <v>0.97040000000000004</v>
      </c>
    </row>
    <row r="8" spans="1:9" x14ac:dyDescent="0.3">
      <c r="A8" s="125" t="s">
        <v>5</v>
      </c>
      <c r="B8" s="3" t="s">
        <v>8</v>
      </c>
      <c r="C8" s="11">
        <v>0.8468</v>
      </c>
      <c r="D8" s="11">
        <v>0.86670000000000003</v>
      </c>
      <c r="E8" s="11">
        <v>0.83220000000000005</v>
      </c>
      <c r="F8" s="11">
        <v>0.84789999999999999</v>
      </c>
      <c r="G8" s="11">
        <v>0.86719999999999997</v>
      </c>
      <c r="H8" s="11">
        <v>0.88460000000000005</v>
      </c>
    </row>
    <row r="9" spans="1:9" x14ac:dyDescent="0.3">
      <c r="A9" s="125" t="s">
        <v>5</v>
      </c>
      <c r="B9" s="3" t="s">
        <v>9</v>
      </c>
      <c r="C9" s="11">
        <v>0.90290000000000004</v>
      </c>
      <c r="D9" s="11">
        <v>0.94310000000000005</v>
      </c>
      <c r="E9" s="11">
        <v>0.88370000000000004</v>
      </c>
      <c r="F9" s="11">
        <v>0.91139999999999999</v>
      </c>
      <c r="G9" s="11">
        <v>0.90780000000000005</v>
      </c>
      <c r="H9" s="11">
        <v>0.9627</v>
      </c>
    </row>
    <row r="10" spans="1:9" x14ac:dyDescent="0.3">
      <c r="A10" s="125" t="s">
        <v>5</v>
      </c>
      <c r="B10" s="3" t="s">
        <v>12</v>
      </c>
      <c r="C10" s="11">
        <v>0.93240000000000001</v>
      </c>
      <c r="D10" s="11">
        <v>0.9657</v>
      </c>
      <c r="E10" s="11">
        <v>0.89700000000000002</v>
      </c>
      <c r="F10" s="11">
        <v>0.9204</v>
      </c>
      <c r="G10" s="11">
        <v>1.0123</v>
      </c>
      <c r="H10" s="11">
        <v>1.0919000000000001</v>
      </c>
    </row>
    <row r="11" spans="1:9" x14ac:dyDescent="0.3">
      <c r="A11" s="125" t="s">
        <v>5</v>
      </c>
      <c r="B11" s="3" t="s">
        <v>13</v>
      </c>
      <c r="C11" s="11">
        <v>0.89570000000000005</v>
      </c>
      <c r="D11" s="11">
        <v>0.9869</v>
      </c>
      <c r="E11" s="11">
        <v>0.88019999999999998</v>
      </c>
      <c r="F11" s="11">
        <v>0.97399999999999998</v>
      </c>
      <c r="G11" s="11">
        <v>0.89349999999999996</v>
      </c>
      <c r="H11" s="11">
        <v>0.96109999999999995</v>
      </c>
    </row>
    <row r="12" spans="1:9" x14ac:dyDescent="0.3">
      <c r="A12" s="125" t="s">
        <v>14</v>
      </c>
      <c r="B12" s="9" t="s">
        <v>210</v>
      </c>
      <c r="C12" s="10">
        <v>0.8589</v>
      </c>
      <c r="D12" s="10">
        <v>1.0491999999999999</v>
      </c>
      <c r="E12" s="10">
        <v>0.83909999999999996</v>
      </c>
      <c r="F12" s="10">
        <v>1.0091000000000001</v>
      </c>
      <c r="G12" s="10">
        <v>0.87790000000000001</v>
      </c>
      <c r="H12" s="10">
        <v>1.0601</v>
      </c>
    </row>
    <row r="13" spans="1:9" x14ac:dyDescent="0.3">
      <c r="A13" s="125" t="s">
        <v>14</v>
      </c>
      <c r="B13" s="3" t="s">
        <v>15</v>
      </c>
      <c r="C13" s="11">
        <v>0.8589</v>
      </c>
      <c r="D13" s="11">
        <v>1.0491999999999999</v>
      </c>
      <c r="E13" s="11">
        <v>0.83799999999999997</v>
      </c>
      <c r="F13" s="11">
        <v>1.0087999999999999</v>
      </c>
      <c r="G13" s="11">
        <v>0.87050000000000005</v>
      </c>
      <c r="H13" s="11">
        <v>1.0572999999999999</v>
      </c>
    </row>
    <row r="14" spans="1:9" x14ac:dyDescent="0.3">
      <c r="A14" s="12"/>
      <c r="B14" s="3" t="s">
        <v>16</v>
      </c>
      <c r="C14" s="11"/>
      <c r="D14" s="11"/>
      <c r="E14" s="11">
        <v>1.0667</v>
      </c>
      <c r="F14" s="11">
        <v>1.0667</v>
      </c>
      <c r="G14" s="11">
        <v>1.1316999999999999</v>
      </c>
      <c r="H14" s="11">
        <v>1.1560999999999999</v>
      </c>
    </row>
    <row r="15" spans="1:9" x14ac:dyDescent="0.3">
      <c r="A15" s="125" t="s">
        <v>20</v>
      </c>
      <c r="B15" s="9" t="s">
        <v>210</v>
      </c>
      <c r="C15" s="10">
        <v>0.89539999999999997</v>
      </c>
      <c r="D15" s="10">
        <v>0.94679999999999997</v>
      </c>
      <c r="E15" s="10">
        <v>0.89159999999999995</v>
      </c>
      <c r="F15" s="10">
        <v>0.94289999999999996</v>
      </c>
      <c r="G15" s="10">
        <v>0.92700000000000005</v>
      </c>
      <c r="H15" s="10">
        <v>0.97319999999999995</v>
      </c>
    </row>
    <row r="16" spans="1:9" x14ac:dyDescent="0.3">
      <c r="A16" s="125" t="s">
        <v>20</v>
      </c>
      <c r="B16" s="3" t="s">
        <v>21</v>
      </c>
      <c r="C16" s="11">
        <v>0.81240000000000001</v>
      </c>
      <c r="D16" s="11">
        <v>0.82830000000000004</v>
      </c>
      <c r="E16" s="11">
        <v>0.82430000000000003</v>
      </c>
      <c r="F16" s="11">
        <v>0.84450000000000003</v>
      </c>
      <c r="G16" s="11">
        <v>0.84899999999999998</v>
      </c>
      <c r="H16" s="11">
        <v>0.89139999999999997</v>
      </c>
    </row>
    <row r="17" spans="1:8" x14ac:dyDescent="0.3">
      <c r="A17" s="125" t="s">
        <v>20</v>
      </c>
      <c r="B17" s="3" t="s">
        <v>22</v>
      </c>
      <c r="C17" s="11">
        <v>0.77600000000000002</v>
      </c>
      <c r="D17" s="11">
        <v>0.80549999999999999</v>
      </c>
      <c r="E17" s="11">
        <v>0.79459999999999997</v>
      </c>
      <c r="F17" s="11">
        <v>0.81299999999999994</v>
      </c>
      <c r="G17" s="11">
        <v>0.82609999999999995</v>
      </c>
      <c r="H17" s="11">
        <v>0.84250000000000003</v>
      </c>
    </row>
    <row r="18" spans="1:8" x14ac:dyDescent="0.3">
      <c r="A18" s="125" t="s">
        <v>20</v>
      </c>
      <c r="B18" s="3" t="s">
        <v>23</v>
      </c>
      <c r="C18" s="11">
        <v>0.90210000000000001</v>
      </c>
      <c r="D18" s="11">
        <v>1.0626</v>
      </c>
      <c r="E18" s="11">
        <v>0.89570000000000005</v>
      </c>
      <c r="F18" s="11">
        <v>1.0771999999999999</v>
      </c>
      <c r="G18" s="11">
        <v>0.92630000000000001</v>
      </c>
      <c r="H18" s="11">
        <v>1.0169999999999999</v>
      </c>
    </row>
    <row r="19" spans="1:8" x14ac:dyDescent="0.3">
      <c r="A19" s="125" t="s">
        <v>20</v>
      </c>
      <c r="B19" s="3" t="s">
        <v>25</v>
      </c>
      <c r="C19" s="11">
        <v>1.0924</v>
      </c>
      <c r="D19" s="11">
        <v>1.1186</v>
      </c>
      <c r="E19" s="11">
        <v>1.0215000000000001</v>
      </c>
      <c r="F19" s="11">
        <v>1.0549999999999999</v>
      </c>
      <c r="G19" s="11">
        <v>1.0426</v>
      </c>
      <c r="H19" s="11">
        <v>1.0921000000000001</v>
      </c>
    </row>
    <row r="20" spans="1:8" x14ac:dyDescent="0.3">
      <c r="A20" s="125" t="s">
        <v>20</v>
      </c>
      <c r="B20" s="3" t="s">
        <v>26</v>
      </c>
      <c r="C20" s="11">
        <v>0.86519999999999997</v>
      </c>
      <c r="D20" s="11">
        <v>0.87660000000000005</v>
      </c>
      <c r="E20" s="11">
        <v>0.81289999999999996</v>
      </c>
      <c r="F20" s="11">
        <v>0.82279999999999998</v>
      </c>
      <c r="G20" s="11">
        <v>0.83289999999999997</v>
      </c>
      <c r="H20" s="11">
        <v>0.88829999999999998</v>
      </c>
    </row>
    <row r="21" spans="1:8" x14ac:dyDescent="0.3">
      <c r="A21" s="125" t="s">
        <v>20</v>
      </c>
      <c r="B21" s="3" t="s">
        <v>27</v>
      </c>
      <c r="C21" s="11">
        <v>0.98929999999999996</v>
      </c>
      <c r="D21" s="11">
        <v>1.0378000000000001</v>
      </c>
      <c r="E21" s="11">
        <v>1.0146999999999999</v>
      </c>
      <c r="F21" s="11">
        <v>1.0603</v>
      </c>
      <c r="G21" s="11">
        <v>1.0606</v>
      </c>
      <c r="H21" s="11">
        <v>1.1293</v>
      </c>
    </row>
    <row r="22" spans="1:8" x14ac:dyDescent="0.3">
      <c r="A22" s="125" t="s">
        <v>28</v>
      </c>
      <c r="B22" s="9" t="s">
        <v>210</v>
      </c>
      <c r="C22" s="10">
        <v>0.87539999999999996</v>
      </c>
      <c r="D22" s="10">
        <v>0.92779999999999996</v>
      </c>
      <c r="E22" s="10">
        <v>0.88170000000000004</v>
      </c>
      <c r="F22" s="10">
        <v>0.97009999999999996</v>
      </c>
      <c r="G22" s="10">
        <v>0.91379999999999995</v>
      </c>
      <c r="H22" s="10">
        <v>0.995</v>
      </c>
    </row>
    <row r="23" spans="1:8" x14ac:dyDescent="0.3">
      <c r="A23" s="125" t="s">
        <v>28</v>
      </c>
      <c r="B23" s="3" t="s">
        <v>29</v>
      </c>
      <c r="C23" s="11">
        <v>0.91739999999999999</v>
      </c>
      <c r="D23" s="11">
        <v>0.94240000000000002</v>
      </c>
      <c r="E23" s="11">
        <v>0.89710000000000001</v>
      </c>
      <c r="F23" s="11">
        <v>0.92349999999999999</v>
      </c>
      <c r="G23" s="11">
        <v>0.95940000000000003</v>
      </c>
      <c r="H23" s="11">
        <v>0.96850000000000003</v>
      </c>
    </row>
    <row r="24" spans="1:8" x14ac:dyDescent="0.3">
      <c r="A24" s="125" t="s">
        <v>28</v>
      </c>
      <c r="B24" s="3" t="s">
        <v>30</v>
      </c>
      <c r="C24" s="11">
        <v>0.85240000000000005</v>
      </c>
      <c r="D24" s="11">
        <v>0.98599999999999999</v>
      </c>
      <c r="E24" s="11">
        <v>0.87209999999999999</v>
      </c>
      <c r="F24" s="11">
        <v>0.99219999999999997</v>
      </c>
      <c r="G24" s="11">
        <v>0.94710000000000005</v>
      </c>
      <c r="H24" s="11">
        <v>0.99360000000000004</v>
      </c>
    </row>
    <row r="25" spans="1:8" x14ac:dyDescent="0.3">
      <c r="A25" s="125" t="s">
        <v>28</v>
      </c>
      <c r="B25" s="3" t="s">
        <v>32</v>
      </c>
      <c r="C25" s="11">
        <v>0.86619999999999997</v>
      </c>
      <c r="D25" s="11">
        <v>0.92069999999999996</v>
      </c>
      <c r="E25" s="11">
        <v>0.84530000000000005</v>
      </c>
      <c r="F25" s="11">
        <v>0.88680000000000003</v>
      </c>
      <c r="G25" s="11">
        <v>0.87229999999999996</v>
      </c>
      <c r="H25" s="11">
        <v>0.93189999999999995</v>
      </c>
    </row>
    <row r="26" spans="1:8" x14ac:dyDescent="0.3">
      <c r="A26" s="125" t="s">
        <v>28</v>
      </c>
      <c r="B26" s="3" t="s">
        <v>33</v>
      </c>
      <c r="C26" s="11">
        <v>0.83589999999999998</v>
      </c>
      <c r="D26" s="11">
        <v>0.88959999999999995</v>
      </c>
      <c r="E26" s="11">
        <v>0.85029999999999994</v>
      </c>
      <c r="F26" s="11">
        <v>0.90090000000000003</v>
      </c>
      <c r="G26" s="3"/>
      <c r="H26" s="3"/>
    </row>
    <row r="27" spans="1:8" x14ac:dyDescent="0.3">
      <c r="A27" s="125" t="s">
        <v>28</v>
      </c>
      <c r="B27" s="3" t="s">
        <v>34</v>
      </c>
      <c r="C27" s="11">
        <v>0.86329999999999996</v>
      </c>
      <c r="D27" s="11">
        <v>0.90969999999999995</v>
      </c>
      <c r="E27" s="11">
        <v>0.86709999999999998</v>
      </c>
      <c r="F27" s="11">
        <v>0.96230000000000004</v>
      </c>
      <c r="G27" s="11">
        <v>0.87739999999999996</v>
      </c>
      <c r="H27" s="11">
        <v>0.98460000000000003</v>
      </c>
    </row>
    <row r="28" spans="1:8" x14ac:dyDescent="0.3">
      <c r="A28" s="125" t="s">
        <v>28</v>
      </c>
      <c r="B28" s="3" t="s">
        <v>35</v>
      </c>
      <c r="C28" s="11">
        <v>1.0294000000000001</v>
      </c>
      <c r="D28" s="11">
        <v>1.0797000000000001</v>
      </c>
      <c r="E28" s="11">
        <v>1.0471999999999999</v>
      </c>
      <c r="F28" s="11">
        <v>1.123</v>
      </c>
      <c r="G28" s="11">
        <v>1.0583</v>
      </c>
      <c r="H28" s="11">
        <v>1.0884</v>
      </c>
    </row>
    <row r="29" spans="1:8" x14ac:dyDescent="0.3">
      <c r="A29" s="125" t="s">
        <v>36</v>
      </c>
      <c r="B29" s="9" t="s">
        <v>210</v>
      </c>
      <c r="C29" s="10">
        <v>0.83450000000000002</v>
      </c>
      <c r="D29" s="10">
        <v>0.91879999999999995</v>
      </c>
      <c r="E29" s="10">
        <v>0.82679999999999998</v>
      </c>
      <c r="F29" s="10">
        <v>0.91039999999999999</v>
      </c>
      <c r="G29" s="10">
        <v>0.88190000000000002</v>
      </c>
      <c r="H29" s="10">
        <v>0.9708</v>
      </c>
    </row>
    <row r="30" spans="1:8" x14ac:dyDescent="0.3">
      <c r="A30" s="125" t="s">
        <v>36</v>
      </c>
      <c r="B30" s="3" t="s">
        <v>38</v>
      </c>
      <c r="C30" s="11">
        <v>0.86129999999999995</v>
      </c>
      <c r="D30" s="11">
        <v>0.89749999999999996</v>
      </c>
      <c r="E30" s="11">
        <v>0.85489999999999999</v>
      </c>
      <c r="F30" s="11">
        <v>0.88339999999999996</v>
      </c>
      <c r="G30" s="11">
        <v>0.90459999999999996</v>
      </c>
      <c r="H30" s="11">
        <v>0.95740000000000003</v>
      </c>
    </row>
    <row r="31" spans="1:8" x14ac:dyDescent="0.3">
      <c r="A31" s="125" t="s">
        <v>36</v>
      </c>
      <c r="B31" s="3" t="s">
        <v>39</v>
      </c>
      <c r="C31" s="11">
        <v>0.87909999999999999</v>
      </c>
      <c r="D31" s="11">
        <v>0.99309999999999998</v>
      </c>
      <c r="E31" s="11">
        <v>0.86270000000000002</v>
      </c>
      <c r="F31" s="11">
        <v>0.97250000000000003</v>
      </c>
      <c r="G31" s="11">
        <v>0.94789999999999996</v>
      </c>
      <c r="H31" s="11">
        <v>1.0415000000000001</v>
      </c>
    </row>
    <row r="32" spans="1:8" x14ac:dyDescent="0.3">
      <c r="A32" s="125" t="s">
        <v>36</v>
      </c>
      <c r="B32" s="3" t="s">
        <v>40</v>
      </c>
      <c r="C32" s="11">
        <v>0.73480000000000001</v>
      </c>
      <c r="D32" s="11">
        <v>0.93210000000000004</v>
      </c>
      <c r="E32" s="11">
        <v>0.7409</v>
      </c>
      <c r="F32" s="11">
        <v>0.93959999999999999</v>
      </c>
      <c r="G32" s="11">
        <v>0.7944</v>
      </c>
      <c r="H32" s="11">
        <v>0.93440000000000001</v>
      </c>
    </row>
    <row r="33" spans="1:8" x14ac:dyDescent="0.3">
      <c r="A33" s="125" t="s">
        <v>36</v>
      </c>
      <c r="B33" s="3" t="s">
        <v>41</v>
      </c>
      <c r="C33" s="11">
        <v>0.75480000000000003</v>
      </c>
      <c r="D33" s="11">
        <v>0.7883</v>
      </c>
      <c r="E33" s="11">
        <v>0.73529999999999995</v>
      </c>
      <c r="F33" s="11">
        <v>0.75590000000000002</v>
      </c>
      <c r="G33" s="11">
        <v>0.77859999999999996</v>
      </c>
      <c r="H33" s="11">
        <v>0.79679999999999995</v>
      </c>
    </row>
    <row r="34" spans="1:8" x14ac:dyDescent="0.3">
      <c r="A34" s="125"/>
      <c r="B34" s="3" t="s">
        <v>42</v>
      </c>
      <c r="C34" s="11"/>
      <c r="D34" s="11"/>
      <c r="E34" s="11"/>
      <c r="F34" s="11"/>
      <c r="G34" s="11">
        <v>1.0507</v>
      </c>
      <c r="H34" s="11">
        <v>1.3046</v>
      </c>
    </row>
    <row r="35" spans="1:8" x14ac:dyDescent="0.3">
      <c r="A35" s="125" t="s">
        <v>36</v>
      </c>
      <c r="B35" s="3" t="s">
        <v>43</v>
      </c>
      <c r="C35" s="11">
        <v>0.8629</v>
      </c>
      <c r="D35" s="11">
        <v>0.94850000000000001</v>
      </c>
      <c r="E35" s="11">
        <v>0.8448</v>
      </c>
      <c r="F35" s="11">
        <v>0.89500000000000002</v>
      </c>
      <c r="G35" s="11">
        <v>0.85050000000000003</v>
      </c>
      <c r="H35" s="11">
        <v>0.90400000000000003</v>
      </c>
    </row>
    <row r="36" spans="1:8" x14ac:dyDescent="0.3">
      <c r="A36" s="125" t="s">
        <v>36</v>
      </c>
      <c r="B36" s="3" t="s">
        <v>44</v>
      </c>
      <c r="C36" s="11">
        <v>0.83350000000000002</v>
      </c>
      <c r="D36" s="11">
        <v>0.94159999999999999</v>
      </c>
      <c r="E36" s="11">
        <v>0.80620000000000003</v>
      </c>
      <c r="F36" s="11">
        <v>0.92230000000000001</v>
      </c>
      <c r="G36" s="11">
        <v>0.83250000000000002</v>
      </c>
      <c r="H36" s="11">
        <v>0.89929999999999999</v>
      </c>
    </row>
    <row r="37" spans="1:8" x14ac:dyDescent="0.3">
      <c r="A37" s="125" t="s">
        <v>36</v>
      </c>
      <c r="B37" s="3" t="s">
        <v>45</v>
      </c>
      <c r="C37" s="11">
        <v>0.77100000000000002</v>
      </c>
      <c r="D37" s="11">
        <v>0.78169999999999995</v>
      </c>
      <c r="E37" s="11">
        <v>0.78110000000000002</v>
      </c>
      <c r="F37" s="11">
        <v>0.8034</v>
      </c>
      <c r="G37" s="11">
        <v>0.9052</v>
      </c>
      <c r="H37" s="11">
        <v>0.93830000000000002</v>
      </c>
    </row>
    <row r="38" spans="1:8" x14ac:dyDescent="0.3">
      <c r="A38" s="125" t="s">
        <v>36</v>
      </c>
      <c r="B38" s="3" t="s">
        <v>46</v>
      </c>
      <c r="C38" s="11">
        <v>0.89239999999999997</v>
      </c>
      <c r="D38" s="11">
        <v>0.95469999999999999</v>
      </c>
      <c r="E38" s="11">
        <v>0.89400000000000002</v>
      </c>
      <c r="F38" s="11">
        <v>0.96</v>
      </c>
      <c r="G38" s="11">
        <v>0.92379999999999995</v>
      </c>
      <c r="H38" s="11">
        <v>0.99539999999999995</v>
      </c>
    </row>
    <row r="39" spans="1:8" x14ac:dyDescent="0.3">
      <c r="A39" s="125" t="s">
        <v>36</v>
      </c>
      <c r="B39" s="3" t="s">
        <v>47</v>
      </c>
      <c r="C39" s="11">
        <v>0.81240000000000001</v>
      </c>
      <c r="D39" s="11">
        <v>0.88360000000000005</v>
      </c>
      <c r="E39" s="11">
        <v>0.80330000000000001</v>
      </c>
      <c r="F39" s="11">
        <v>0.88219999999999998</v>
      </c>
      <c r="G39" s="11">
        <v>0.88460000000000005</v>
      </c>
      <c r="H39" s="11">
        <v>0.9698</v>
      </c>
    </row>
    <row r="40" spans="1:8" x14ac:dyDescent="0.3">
      <c r="A40" s="125" t="s">
        <v>36</v>
      </c>
      <c r="B40" s="3" t="s">
        <v>48</v>
      </c>
      <c r="C40" s="11">
        <v>0.74650000000000005</v>
      </c>
      <c r="D40" s="11">
        <v>0.81340000000000001</v>
      </c>
      <c r="E40" s="11">
        <v>0.74709999999999999</v>
      </c>
      <c r="F40" s="11">
        <v>0.81320000000000003</v>
      </c>
      <c r="G40" s="11">
        <v>0.76200000000000001</v>
      </c>
      <c r="H40" s="11">
        <v>0.83220000000000005</v>
      </c>
    </row>
    <row r="41" spans="1:8" x14ac:dyDescent="0.3">
      <c r="A41" s="125" t="s">
        <v>36</v>
      </c>
      <c r="B41" s="3" t="s">
        <v>49</v>
      </c>
      <c r="C41" s="11">
        <v>0.80530000000000002</v>
      </c>
      <c r="D41" s="11">
        <v>0.83199999999999996</v>
      </c>
      <c r="E41" s="11">
        <v>0.80859999999999999</v>
      </c>
      <c r="F41" s="11">
        <v>0.85199999999999998</v>
      </c>
      <c r="G41" s="11">
        <v>0.8125</v>
      </c>
      <c r="H41" s="11">
        <v>0.86250000000000004</v>
      </c>
    </row>
    <row r="42" spans="1:8" x14ac:dyDescent="0.3">
      <c r="A42" s="125" t="s">
        <v>36</v>
      </c>
      <c r="B42" s="3" t="s">
        <v>50</v>
      </c>
      <c r="C42" s="11">
        <v>0.78759999999999997</v>
      </c>
      <c r="D42" s="11">
        <v>0.81179999999999997</v>
      </c>
      <c r="E42" s="11">
        <v>0.78720000000000001</v>
      </c>
      <c r="F42" s="11">
        <v>0.80500000000000005</v>
      </c>
      <c r="G42" s="11">
        <v>0.90649999999999997</v>
      </c>
      <c r="H42" s="11">
        <v>0.93779999999999997</v>
      </c>
    </row>
    <row r="43" spans="1:8" x14ac:dyDescent="0.3">
      <c r="A43" s="125" t="s">
        <v>51</v>
      </c>
      <c r="B43" s="9" t="s">
        <v>210</v>
      </c>
      <c r="C43" s="10">
        <v>0.89390000000000003</v>
      </c>
      <c r="D43" s="10">
        <v>0.93720000000000003</v>
      </c>
      <c r="E43" s="10">
        <v>0.91830000000000001</v>
      </c>
      <c r="F43" s="10">
        <v>0.96619999999999995</v>
      </c>
      <c r="G43" s="10">
        <v>0.92649999999999999</v>
      </c>
      <c r="H43" s="10">
        <v>0.97789999999999999</v>
      </c>
    </row>
    <row r="44" spans="1:8" x14ac:dyDescent="0.3">
      <c r="A44" s="125" t="s">
        <v>51</v>
      </c>
      <c r="B44" s="3" t="s">
        <v>52</v>
      </c>
      <c r="C44" s="11">
        <v>0.85970000000000002</v>
      </c>
      <c r="D44" s="11">
        <v>0.88980000000000004</v>
      </c>
      <c r="E44" s="11">
        <v>0.82040000000000002</v>
      </c>
      <c r="F44" s="11">
        <v>0.86770000000000003</v>
      </c>
      <c r="G44" s="11">
        <v>0.87409999999999999</v>
      </c>
      <c r="H44" s="11">
        <v>0.9345</v>
      </c>
    </row>
    <row r="45" spans="1:8" x14ac:dyDescent="0.3">
      <c r="A45" s="125" t="s">
        <v>51</v>
      </c>
      <c r="B45" s="3" t="s">
        <v>54</v>
      </c>
      <c r="C45" s="11">
        <v>0.9284</v>
      </c>
      <c r="D45" s="11">
        <v>0.9718</v>
      </c>
      <c r="E45" s="11">
        <v>0.98270000000000002</v>
      </c>
      <c r="F45" s="11">
        <v>1.0467</v>
      </c>
      <c r="G45" s="11">
        <v>0.97489999999999999</v>
      </c>
      <c r="H45" s="11">
        <v>0.99560000000000004</v>
      </c>
    </row>
    <row r="46" spans="1:8" x14ac:dyDescent="0.3">
      <c r="A46" s="125" t="s">
        <v>51</v>
      </c>
      <c r="B46" s="3" t="s">
        <v>55</v>
      </c>
      <c r="C46" s="11">
        <v>0.77549999999999997</v>
      </c>
      <c r="D46" s="11">
        <v>0.79649999999999999</v>
      </c>
      <c r="E46" s="11">
        <v>0.76539999999999997</v>
      </c>
      <c r="F46" s="11">
        <v>0.78180000000000005</v>
      </c>
      <c r="G46" s="11">
        <v>0.75370000000000004</v>
      </c>
      <c r="H46" s="11">
        <v>0.78359999999999996</v>
      </c>
    </row>
    <row r="47" spans="1:8" x14ac:dyDescent="0.3">
      <c r="A47" s="125" t="s">
        <v>51</v>
      </c>
      <c r="B47" s="3" t="s">
        <v>56</v>
      </c>
      <c r="C47" s="11">
        <v>0.88890000000000002</v>
      </c>
      <c r="D47" s="11">
        <v>0.93489999999999995</v>
      </c>
      <c r="E47" s="11">
        <v>0.88239999999999996</v>
      </c>
      <c r="F47" s="11">
        <v>0.94320000000000004</v>
      </c>
      <c r="G47" s="11">
        <v>0.92759999999999998</v>
      </c>
      <c r="H47" s="11">
        <v>0.97140000000000004</v>
      </c>
    </row>
    <row r="48" spans="1:8" x14ac:dyDescent="0.3">
      <c r="A48" s="125" t="s">
        <v>51</v>
      </c>
      <c r="B48" s="3" t="s">
        <v>57</v>
      </c>
      <c r="C48" s="11">
        <v>0.89839999999999998</v>
      </c>
      <c r="D48" s="11">
        <v>0.92190000000000005</v>
      </c>
      <c r="E48" s="11">
        <v>0.92179999999999995</v>
      </c>
      <c r="F48" s="11">
        <v>0.97040000000000004</v>
      </c>
      <c r="G48" s="11">
        <v>0.91930000000000001</v>
      </c>
      <c r="H48" s="11">
        <v>0.9224</v>
      </c>
    </row>
    <row r="49" spans="1:8" x14ac:dyDescent="0.3">
      <c r="A49" s="125" t="s">
        <v>51</v>
      </c>
      <c r="B49" s="3" t="s">
        <v>59</v>
      </c>
      <c r="C49" s="11">
        <v>0.79449999999999998</v>
      </c>
      <c r="D49" s="11">
        <v>0.83379999999999999</v>
      </c>
      <c r="E49" s="11">
        <v>0.80940000000000001</v>
      </c>
      <c r="F49" s="11">
        <v>0.85</v>
      </c>
      <c r="G49" s="11">
        <v>0.84419999999999995</v>
      </c>
      <c r="H49" s="11">
        <v>0.89429999999999998</v>
      </c>
    </row>
    <row r="50" spans="1:8" x14ac:dyDescent="0.3">
      <c r="A50" s="125" t="s">
        <v>51</v>
      </c>
      <c r="B50" s="3" t="s">
        <v>58</v>
      </c>
      <c r="C50" s="11">
        <v>0.81799999999999995</v>
      </c>
      <c r="D50" s="11">
        <v>0.85289999999999999</v>
      </c>
      <c r="E50" s="11">
        <v>0.85499999999999998</v>
      </c>
      <c r="F50" s="11">
        <v>0.87409999999999999</v>
      </c>
      <c r="G50" s="11">
        <v>0.78369999999999995</v>
      </c>
      <c r="H50" s="11">
        <v>0.79110000000000003</v>
      </c>
    </row>
    <row r="51" spans="1:8" x14ac:dyDescent="0.3">
      <c r="A51" s="125" t="s">
        <v>51</v>
      </c>
      <c r="B51" s="3" t="s">
        <v>60</v>
      </c>
      <c r="C51" s="11">
        <v>0.83099999999999996</v>
      </c>
      <c r="D51" s="11">
        <v>0.8821</v>
      </c>
      <c r="E51" s="11">
        <v>0.85250000000000004</v>
      </c>
      <c r="F51" s="11">
        <v>0.91369999999999996</v>
      </c>
      <c r="G51" s="11">
        <v>0.89649999999999996</v>
      </c>
      <c r="H51" s="11">
        <v>0.96240000000000003</v>
      </c>
    </row>
    <row r="52" spans="1:8" x14ac:dyDescent="0.3">
      <c r="A52" s="125" t="s">
        <v>51</v>
      </c>
      <c r="B52" s="3" t="s">
        <v>61</v>
      </c>
      <c r="C52" s="11">
        <v>0.93110000000000004</v>
      </c>
      <c r="D52" s="11">
        <v>0.98529999999999995</v>
      </c>
      <c r="E52" s="11">
        <v>0.93179999999999996</v>
      </c>
      <c r="F52" s="11">
        <v>0.99519999999999997</v>
      </c>
      <c r="G52" s="11">
        <v>0.97370000000000001</v>
      </c>
      <c r="H52" s="11">
        <v>0.97370000000000001</v>
      </c>
    </row>
    <row r="53" spans="1:8" x14ac:dyDescent="0.3">
      <c r="A53" s="125" t="s">
        <v>51</v>
      </c>
      <c r="B53" s="3" t="s">
        <v>62</v>
      </c>
      <c r="C53" s="11">
        <v>0.82509999999999994</v>
      </c>
      <c r="D53" s="11">
        <v>0.83620000000000005</v>
      </c>
      <c r="E53" s="11">
        <v>0.8488</v>
      </c>
      <c r="F53" s="11">
        <v>0.86509999999999998</v>
      </c>
      <c r="G53" s="11">
        <v>0.88739999999999997</v>
      </c>
      <c r="H53" s="11">
        <v>0.88790000000000002</v>
      </c>
    </row>
    <row r="54" spans="1:8" x14ac:dyDescent="0.3">
      <c r="A54" s="125" t="s">
        <v>51</v>
      </c>
      <c r="B54" s="3" t="s">
        <v>63</v>
      </c>
      <c r="C54" s="11">
        <v>0.81220000000000003</v>
      </c>
      <c r="D54" s="11">
        <v>0.87839999999999996</v>
      </c>
      <c r="E54" s="11">
        <v>0.77990000000000004</v>
      </c>
      <c r="F54" s="11">
        <v>0.89410000000000001</v>
      </c>
      <c r="G54" s="11">
        <v>0.77349999999999997</v>
      </c>
      <c r="H54" s="11">
        <v>0.84360000000000002</v>
      </c>
    </row>
    <row r="55" spans="1:8" x14ac:dyDescent="0.3">
      <c r="A55" s="125" t="s">
        <v>51</v>
      </c>
      <c r="B55" s="3" t="s">
        <v>64</v>
      </c>
      <c r="C55" s="11">
        <v>0.8508</v>
      </c>
      <c r="D55" s="11">
        <v>0.87409999999999999</v>
      </c>
      <c r="E55" s="11">
        <v>0.83850000000000002</v>
      </c>
      <c r="F55" s="11">
        <v>0.83850000000000002</v>
      </c>
      <c r="G55" s="11">
        <v>0.8669</v>
      </c>
      <c r="H55" s="11">
        <v>0.88219999999999998</v>
      </c>
    </row>
    <row r="56" spans="1:8" x14ac:dyDescent="0.3">
      <c r="A56" s="125" t="s">
        <v>51</v>
      </c>
      <c r="B56" s="3" t="s">
        <v>65</v>
      </c>
      <c r="C56" s="11">
        <v>0.96350000000000002</v>
      </c>
      <c r="D56" s="11">
        <v>1.0105</v>
      </c>
      <c r="E56" s="11">
        <v>1.0066999999999999</v>
      </c>
      <c r="F56" s="11">
        <v>1.0361</v>
      </c>
      <c r="G56" s="11">
        <v>1.0045999999999999</v>
      </c>
      <c r="H56" s="11">
        <v>1.0399</v>
      </c>
    </row>
    <row r="57" spans="1:8" x14ac:dyDescent="0.3">
      <c r="A57" s="125" t="s">
        <v>51</v>
      </c>
      <c r="B57" s="3" t="s">
        <v>66</v>
      </c>
      <c r="C57" s="11">
        <v>0.80359999999999998</v>
      </c>
      <c r="D57" s="11">
        <v>0.83150000000000002</v>
      </c>
      <c r="E57" s="11">
        <v>0.81859999999999999</v>
      </c>
      <c r="F57" s="11">
        <v>0.84370000000000001</v>
      </c>
      <c r="G57" s="11">
        <v>0.82830000000000004</v>
      </c>
      <c r="H57" s="11">
        <v>0.86080000000000001</v>
      </c>
    </row>
    <row r="58" spans="1:8" x14ac:dyDescent="0.3">
      <c r="A58" s="125" t="s">
        <v>51</v>
      </c>
      <c r="B58" s="3" t="s">
        <v>67</v>
      </c>
      <c r="C58" s="11">
        <v>0.91090000000000004</v>
      </c>
      <c r="D58" s="11">
        <v>0.98380000000000001</v>
      </c>
      <c r="E58" s="11">
        <v>0.92079999999999995</v>
      </c>
      <c r="F58" s="11">
        <v>0.96679999999999999</v>
      </c>
      <c r="G58" s="11">
        <v>0.96050000000000002</v>
      </c>
      <c r="H58" s="11">
        <v>1.0422</v>
      </c>
    </row>
    <row r="59" spans="1:8" x14ac:dyDescent="0.3">
      <c r="A59" s="125" t="s">
        <v>51</v>
      </c>
      <c r="B59" s="3" t="s">
        <v>68</v>
      </c>
      <c r="C59" s="11">
        <v>1.0908</v>
      </c>
      <c r="D59" s="11">
        <v>1.2278</v>
      </c>
      <c r="E59" s="11">
        <v>1.0797000000000001</v>
      </c>
      <c r="F59" s="11">
        <v>1.1922999999999999</v>
      </c>
      <c r="G59" s="11">
        <v>1.0945</v>
      </c>
      <c r="H59" s="11">
        <v>1.2499</v>
      </c>
    </row>
    <row r="60" spans="1:8" x14ac:dyDescent="0.3">
      <c r="A60" s="125" t="s">
        <v>51</v>
      </c>
      <c r="B60" s="3" t="s">
        <v>69</v>
      </c>
      <c r="C60" s="11">
        <v>0.87990000000000002</v>
      </c>
      <c r="D60" s="11">
        <v>0.91039999999999999</v>
      </c>
      <c r="E60" s="11">
        <v>0.88200000000000001</v>
      </c>
      <c r="F60" s="11">
        <v>0.90880000000000005</v>
      </c>
      <c r="G60" s="11">
        <v>0.8528</v>
      </c>
      <c r="H60" s="11">
        <v>0.8569</v>
      </c>
    </row>
    <row r="61" spans="1:8" x14ac:dyDescent="0.3">
      <c r="A61" s="125" t="s">
        <v>51</v>
      </c>
      <c r="B61" s="3" t="s">
        <v>70</v>
      </c>
      <c r="C61" s="11">
        <v>1.0679000000000001</v>
      </c>
      <c r="D61" s="11">
        <v>1.1083000000000001</v>
      </c>
      <c r="E61" s="11">
        <v>0.90500000000000003</v>
      </c>
      <c r="F61" s="11">
        <v>0.94259999999999999</v>
      </c>
      <c r="G61" s="11">
        <v>0.92989999999999995</v>
      </c>
      <c r="H61" s="11">
        <v>0.96189999999999998</v>
      </c>
    </row>
    <row r="62" spans="1:8" x14ac:dyDescent="0.3">
      <c r="A62" s="125" t="s">
        <v>51</v>
      </c>
      <c r="B62" s="3" t="s">
        <v>71</v>
      </c>
      <c r="C62" s="11">
        <v>0.95420000000000005</v>
      </c>
      <c r="D62" s="11">
        <v>0.98599999999999999</v>
      </c>
      <c r="E62" s="11">
        <v>1.5029999999999999</v>
      </c>
      <c r="F62" s="11">
        <v>1.5613999999999999</v>
      </c>
      <c r="G62" s="11">
        <v>0.99380000000000002</v>
      </c>
      <c r="H62" s="11">
        <v>1.0497000000000001</v>
      </c>
    </row>
    <row r="63" spans="1:8" x14ac:dyDescent="0.3">
      <c r="A63" s="125" t="s">
        <v>51</v>
      </c>
      <c r="B63" s="3" t="s">
        <v>72</v>
      </c>
      <c r="C63" s="11">
        <v>0.7903</v>
      </c>
      <c r="D63" s="11">
        <v>0.81679999999999997</v>
      </c>
      <c r="E63" s="11">
        <v>0.8427</v>
      </c>
      <c r="F63" s="11">
        <v>0.84719999999999995</v>
      </c>
      <c r="G63" s="11">
        <v>0.88649999999999995</v>
      </c>
      <c r="H63" s="11">
        <v>0.89549999999999996</v>
      </c>
    </row>
    <row r="64" spans="1:8" x14ac:dyDescent="0.3">
      <c r="A64" s="125" t="s">
        <v>51</v>
      </c>
      <c r="B64" s="3" t="s">
        <v>73</v>
      </c>
      <c r="C64" s="11">
        <v>0.83140000000000003</v>
      </c>
      <c r="D64" s="11">
        <v>0.88190000000000002</v>
      </c>
      <c r="E64" s="11">
        <v>0.83309999999999995</v>
      </c>
      <c r="F64" s="11">
        <v>0.90290000000000004</v>
      </c>
      <c r="G64" s="11">
        <v>0.83040000000000003</v>
      </c>
      <c r="H64" s="11">
        <v>0.89500000000000002</v>
      </c>
    </row>
    <row r="65" spans="1:10" x14ac:dyDescent="0.3">
      <c r="A65" s="125" t="s">
        <v>51</v>
      </c>
      <c r="B65" s="3" t="s">
        <v>74</v>
      </c>
      <c r="C65" s="11">
        <v>0.86399999999999999</v>
      </c>
      <c r="D65" s="11">
        <v>0.89070000000000005</v>
      </c>
      <c r="E65" s="11">
        <v>0.90290000000000004</v>
      </c>
      <c r="F65" s="11">
        <v>0.93769999999999998</v>
      </c>
      <c r="G65" s="11">
        <v>0.95299999999999996</v>
      </c>
      <c r="H65" s="11">
        <v>1.044</v>
      </c>
    </row>
    <row r="66" spans="1:10" x14ac:dyDescent="0.3">
      <c r="A66" s="125" t="s">
        <v>51</v>
      </c>
      <c r="B66" s="3" t="s">
        <v>75</v>
      </c>
      <c r="C66" s="11">
        <v>0.9002</v>
      </c>
      <c r="D66" s="11">
        <v>0.93089999999999995</v>
      </c>
      <c r="E66" s="11">
        <v>0.87790000000000001</v>
      </c>
      <c r="F66" s="11">
        <v>0.90310000000000001</v>
      </c>
      <c r="G66" s="11">
        <v>0.95269999999999999</v>
      </c>
      <c r="H66" s="11">
        <v>0.97409999999999997</v>
      </c>
    </row>
    <row r="67" spans="1:10" x14ac:dyDescent="0.3">
      <c r="A67" s="125" t="s">
        <v>51</v>
      </c>
      <c r="B67" s="3" t="s">
        <v>76</v>
      </c>
      <c r="C67" s="11">
        <v>0.9022</v>
      </c>
      <c r="D67" s="11">
        <v>0.93700000000000006</v>
      </c>
      <c r="E67" s="11">
        <v>0.92059999999999997</v>
      </c>
      <c r="F67" s="11">
        <v>0.96360000000000001</v>
      </c>
      <c r="G67" s="11">
        <v>0.93989999999999996</v>
      </c>
      <c r="H67" s="11">
        <v>0.98929999999999996</v>
      </c>
    </row>
    <row r="68" spans="1:10" x14ac:dyDescent="0.3">
      <c r="A68" s="125" t="s">
        <v>51</v>
      </c>
      <c r="B68" s="3" t="s">
        <v>77</v>
      </c>
      <c r="C68" s="11">
        <v>0.90849999999999997</v>
      </c>
      <c r="D68" s="11">
        <v>0.95369999999999999</v>
      </c>
      <c r="E68" s="11">
        <v>0.91349999999999998</v>
      </c>
      <c r="F68" s="11">
        <v>0.96619999999999995</v>
      </c>
      <c r="G68" s="11">
        <v>0.93710000000000004</v>
      </c>
      <c r="H68" s="11">
        <v>1.0313000000000001</v>
      </c>
    </row>
    <row r="69" spans="1:10" x14ac:dyDescent="0.3">
      <c r="A69" s="125" t="s">
        <v>51</v>
      </c>
      <c r="B69" s="3" t="s">
        <v>78</v>
      </c>
      <c r="C69" s="11">
        <v>0.94899999999999995</v>
      </c>
      <c r="D69" s="11">
        <v>1.0166999999999999</v>
      </c>
      <c r="E69" s="11">
        <v>0.96660000000000001</v>
      </c>
      <c r="F69" s="11">
        <v>1.0374000000000001</v>
      </c>
      <c r="G69" s="11">
        <v>0.90369999999999995</v>
      </c>
      <c r="H69" s="11">
        <v>1.0640000000000001</v>
      </c>
    </row>
    <row r="70" spans="1:10" x14ac:dyDescent="0.3">
      <c r="A70" s="125" t="s">
        <v>51</v>
      </c>
      <c r="B70" s="3" t="s">
        <v>79</v>
      </c>
      <c r="C70" s="11">
        <v>0.82350000000000001</v>
      </c>
      <c r="D70" s="11">
        <v>0.87090000000000001</v>
      </c>
      <c r="E70" s="11">
        <v>0.8569</v>
      </c>
      <c r="F70" s="11">
        <v>0.93049999999999999</v>
      </c>
      <c r="G70" s="11">
        <v>0.87290000000000001</v>
      </c>
      <c r="H70" s="11">
        <v>0.97360000000000002</v>
      </c>
    </row>
    <row r="71" spans="1:10" x14ac:dyDescent="0.3">
      <c r="A71" s="125" t="s">
        <v>51</v>
      </c>
      <c r="B71" s="3" t="s">
        <v>80</v>
      </c>
      <c r="C71" s="11">
        <v>1.0086999999999999</v>
      </c>
      <c r="D71" s="11">
        <v>1.0367</v>
      </c>
      <c r="E71" s="11">
        <v>0.97219999999999995</v>
      </c>
      <c r="F71" s="11">
        <v>1.0058</v>
      </c>
      <c r="G71" s="11">
        <v>0.95979999999999999</v>
      </c>
      <c r="H71" s="11">
        <v>0.98819999999999997</v>
      </c>
    </row>
    <row r="72" spans="1:10" x14ac:dyDescent="0.3">
      <c r="A72" s="125" t="s">
        <v>51</v>
      </c>
      <c r="B72" s="3" t="s">
        <v>81</v>
      </c>
      <c r="C72" s="11">
        <v>0.83919999999999995</v>
      </c>
      <c r="D72" s="11">
        <v>0.88429999999999997</v>
      </c>
      <c r="E72" s="3"/>
      <c r="F72" s="3"/>
      <c r="G72" s="3"/>
      <c r="H72" s="3"/>
    </row>
    <row r="73" spans="1:10" x14ac:dyDescent="0.3">
      <c r="A73" s="125" t="s">
        <v>51</v>
      </c>
      <c r="B73" s="3" t="s">
        <v>82</v>
      </c>
      <c r="C73" s="11">
        <v>0.84140000000000004</v>
      </c>
      <c r="D73" s="11">
        <v>0.90359999999999996</v>
      </c>
      <c r="E73" s="11">
        <v>0.84760000000000002</v>
      </c>
      <c r="F73" s="11">
        <v>0.90580000000000005</v>
      </c>
      <c r="G73" s="11">
        <v>0.90710000000000002</v>
      </c>
      <c r="H73" s="11">
        <v>0.98370000000000002</v>
      </c>
    </row>
    <row r="74" spans="1:10" x14ac:dyDescent="0.3">
      <c r="A74" s="125" t="s">
        <v>51</v>
      </c>
      <c r="B74" s="3" t="s">
        <v>83</v>
      </c>
      <c r="C74" s="11">
        <v>0.92330000000000001</v>
      </c>
      <c r="D74" s="11">
        <v>0.95469999999999999</v>
      </c>
      <c r="E74" s="11">
        <v>0.91720000000000002</v>
      </c>
      <c r="F74" s="11">
        <v>0.96730000000000005</v>
      </c>
      <c r="G74" s="11">
        <v>0.94430000000000003</v>
      </c>
      <c r="H74" s="11">
        <v>0.97499999999999998</v>
      </c>
    </row>
    <row r="75" spans="1:10" x14ac:dyDescent="0.3">
      <c r="A75" s="125" t="s">
        <v>84</v>
      </c>
      <c r="B75" s="9" t="s">
        <v>210</v>
      </c>
      <c r="C75" s="10">
        <v>0.81559999999999999</v>
      </c>
      <c r="D75" s="10">
        <v>0.8427</v>
      </c>
      <c r="E75" s="10">
        <v>0.80589999999999995</v>
      </c>
      <c r="F75" s="10">
        <v>0.84730000000000005</v>
      </c>
      <c r="G75" s="10">
        <v>0.83809999999999996</v>
      </c>
      <c r="H75" s="10">
        <v>0.9244</v>
      </c>
    </row>
    <row r="76" spans="1:10" x14ac:dyDescent="0.3">
      <c r="A76" s="125" t="s">
        <v>84</v>
      </c>
      <c r="B76" s="3" t="s">
        <v>85</v>
      </c>
      <c r="C76" s="11">
        <v>0.88519999999999999</v>
      </c>
      <c r="D76" s="11">
        <v>0.92720000000000002</v>
      </c>
      <c r="E76" s="11">
        <v>0.87180000000000002</v>
      </c>
      <c r="F76" s="11">
        <v>0.90690000000000004</v>
      </c>
      <c r="G76" s="11">
        <v>0.87809999999999999</v>
      </c>
      <c r="H76" s="11">
        <v>0.91020000000000001</v>
      </c>
    </row>
    <row r="77" spans="1:10" x14ac:dyDescent="0.3">
      <c r="A77" s="125" t="s">
        <v>84</v>
      </c>
      <c r="B77" s="3" t="s">
        <v>86</v>
      </c>
      <c r="C77" s="11">
        <v>0.80089999999999995</v>
      </c>
      <c r="D77" s="11">
        <v>0.82020000000000004</v>
      </c>
      <c r="E77" s="11">
        <v>0.77780000000000005</v>
      </c>
      <c r="F77" s="11">
        <v>0.82410000000000005</v>
      </c>
      <c r="G77" s="11">
        <v>0.82220000000000004</v>
      </c>
      <c r="H77" s="11">
        <v>0.93</v>
      </c>
    </row>
    <row r="78" spans="1:10" x14ac:dyDescent="0.3">
      <c r="A78" s="125"/>
      <c r="B78" s="3" t="s">
        <v>211</v>
      </c>
      <c r="C78" s="11"/>
      <c r="D78" s="11"/>
      <c r="E78" s="11">
        <v>0.86960000000000004</v>
      </c>
      <c r="F78" s="11">
        <v>0.87929999999999997</v>
      </c>
      <c r="G78" s="3"/>
      <c r="H78" s="3"/>
      <c r="J78" s="11"/>
    </row>
    <row r="79" spans="1:10" x14ac:dyDescent="0.3">
      <c r="A79" s="125" t="s">
        <v>84</v>
      </c>
      <c r="B79" s="3" t="s">
        <v>87</v>
      </c>
      <c r="C79" s="11">
        <v>0.71540000000000004</v>
      </c>
      <c r="D79" s="11">
        <v>0.80259999999999998</v>
      </c>
      <c r="E79" s="3"/>
      <c r="F79" s="3"/>
      <c r="G79" s="3"/>
      <c r="H79" s="3"/>
    </row>
    <row r="80" spans="1:10" x14ac:dyDescent="0.3">
      <c r="A80" s="125" t="s">
        <v>88</v>
      </c>
      <c r="B80" s="9" t="s">
        <v>210</v>
      </c>
      <c r="C80" s="10">
        <v>0.8085</v>
      </c>
      <c r="D80" s="10">
        <v>0.83389999999999997</v>
      </c>
      <c r="E80" s="10">
        <v>0.79010000000000002</v>
      </c>
      <c r="F80" s="10">
        <v>0.81799999999999995</v>
      </c>
      <c r="G80" s="10">
        <v>0.79810000000000003</v>
      </c>
      <c r="H80" s="10">
        <v>0.83260000000000001</v>
      </c>
    </row>
    <row r="81" spans="1:8" x14ac:dyDescent="0.3">
      <c r="A81" s="125" t="s">
        <v>88</v>
      </c>
      <c r="B81" s="3" t="s">
        <v>89</v>
      </c>
      <c r="C81" s="11">
        <v>0.80769999999999997</v>
      </c>
      <c r="D81" s="11">
        <v>0.82540000000000002</v>
      </c>
      <c r="E81" s="11">
        <v>0.82930000000000004</v>
      </c>
      <c r="F81" s="11">
        <v>0.86209999999999998</v>
      </c>
      <c r="G81" s="11">
        <v>0.82840000000000003</v>
      </c>
      <c r="H81" s="11">
        <v>0.84889999999999999</v>
      </c>
    </row>
    <row r="82" spans="1:8" x14ac:dyDescent="0.3">
      <c r="A82" s="125" t="s">
        <v>88</v>
      </c>
      <c r="B82" s="3" t="s">
        <v>90</v>
      </c>
      <c r="C82" s="11">
        <v>0.86880000000000002</v>
      </c>
      <c r="D82" s="11">
        <v>0.90710000000000002</v>
      </c>
      <c r="E82" s="11">
        <v>0.85409999999999997</v>
      </c>
      <c r="F82" s="11">
        <v>0.88109999999999999</v>
      </c>
      <c r="G82" s="11">
        <v>0.86550000000000005</v>
      </c>
      <c r="H82" s="11">
        <v>0.91849999999999998</v>
      </c>
    </row>
    <row r="83" spans="1:8" x14ac:dyDescent="0.3">
      <c r="A83" s="125" t="s">
        <v>88</v>
      </c>
      <c r="B83" s="3" t="s">
        <v>91</v>
      </c>
      <c r="C83" s="11">
        <v>0.91379999999999995</v>
      </c>
      <c r="D83" s="11">
        <v>0.93420000000000003</v>
      </c>
      <c r="E83" s="11">
        <v>0.91300000000000003</v>
      </c>
      <c r="F83" s="11">
        <v>0.94430000000000003</v>
      </c>
      <c r="G83" s="11">
        <v>0.89580000000000004</v>
      </c>
      <c r="H83" s="11">
        <v>0.9556</v>
      </c>
    </row>
    <row r="84" spans="1:8" x14ac:dyDescent="0.3">
      <c r="A84" s="125" t="s">
        <v>88</v>
      </c>
      <c r="B84" s="3" t="s">
        <v>92</v>
      </c>
      <c r="C84" s="11">
        <v>0.93869999999999998</v>
      </c>
      <c r="D84" s="11">
        <v>0.96109999999999995</v>
      </c>
      <c r="E84" s="11">
        <v>0.94540000000000002</v>
      </c>
      <c r="F84" s="11">
        <v>0.9899</v>
      </c>
      <c r="G84" s="11">
        <v>0.91769999999999996</v>
      </c>
      <c r="H84" s="11">
        <v>0.93289999999999995</v>
      </c>
    </row>
    <row r="85" spans="1:8" x14ac:dyDescent="0.3">
      <c r="A85" s="125" t="s">
        <v>88</v>
      </c>
      <c r="B85" s="3" t="s">
        <v>93</v>
      </c>
      <c r="C85" s="11">
        <v>0.80010000000000003</v>
      </c>
      <c r="D85" s="11">
        <v>0.83350000000000002</v>
      </c>
      <c r="E85" s="11">
        <v>0.76910000000000001</v>
      </c>
      <c r="F85" s="11">
        <v>0.80369999999999997</v>
      </c>
      <c r="G85" s="11">
        <v>0.75549999999999995</v>
      </c>
      <c r="H85" s="11">
        <v>0.76829999999999998</v>
      </c>
    </row>
    <row r="86" spans="1:8" x14ac:dyDescent="0.3">
      <c r="A86" s="125" t="s">
        <v>88</v>
      </c>
      <c r="B86" s="3" t="s">
        <v>94</v>
      </c>
      <c r="C86" s="11">
        <v>0.75549999999999995</v>
      </c>
      <c r="D86" s="11">
        <v>0.78949999999999998</v>
      </c>
      <c r="E86" s="11">
        <v>0.73650000000000004</v>
      </c>
      <c r="F86" s="11">
        <v>0.77029999999999998</v>
      </c>
      <c r="G86" s="11">
        <v>0.77480000000000004</v>
      </c>
      <c r="H86" s="11">
        <v>0.8125</v>
      </c>
    </row>
    <row r="87" spans="1:8" x14ac:dyDescent="0.3">
      <c r="A87" s="125" t="s">
        <v>88</v>
      </c>
      <c r="B87" s="3" t="s">
        <v>95</v>
      </c>
      <c r="C87" s="11">
        <v>0.8276</v>
      </c>
      <c r="D87" s="11">
        <v>0.8831</v>
      </c>
      <c r="E87" s="11">
        <v>0.83679999999999999</v>
      </c>
      <c r="F87" s="11">
        <v>0.89570000000000005</v>
      </c>
      <c r="G87" s="11">
        <v>0.83919999999999995</v>
      </c>
      <c r="H87" s="11">
        <v>0.87560000000000004</v>
      </c>
    </row>
    <row r="88" spans="1:8" x14ac:dyDescent="0.3">
      <c r="A88" s="125" t="s">
        <v>88</v>
      </c>
      <c r="B88" s="3" t="s">
        <v>96</v>
      </c>
      <c r="C88" s="11">
        <v>0.76729999999999998</v>
      </c>
      <c r="D88" s="11">
        <v>0.79969999999999997</v>
      </c>
      <c r="E88" s="11">
        <v>0.76490000000000002</v>
      </c>
      <c r="F88" s="11">
        <v>0.80930000000000002</v>
      </c>
      <c r="G88" s="11">
        <v>0.78469999999999995</v>
      </c>
      <c r="H88" s="11">
        <v>0.86170000000000002</v>
      </c>
    </row>
    <row r="89" spans="1:8" x14ac:dyDescent="0.3">
      <c r="A89" s="125" t="s">
        <v>88</v>
      </c>
      <c r="B89" s="3" t="s">
        <v>102</v>
      </c>
      <c r="C89" s="11">
        <v>0.74199999999999999</v>
      </c>
      <c r="D89" s="11">
        <v>0.78580000000000005</v>
      </c>
      <c r="E89" s="11">
        <v>0.7419</v>
      </c>
      <c r="F89" s="11">
        <v>0.79359999999999997</v>
      </c>
      <c r="G89" s="11">
        <v>0.75690000000000002</v>
      </c>
      <c r="H89" s="11">
        <v>0.79800000000000004</v>
      </c>
    </row>
    <row r="90" spans="1:8" x14ac:dyDescent="0.3">
      <c r="A90" s="125" t="s">
        <v>88</v>
      </c>
      <c r="B90" s="3" t="s">
        <v>97</v>
      </c>
      <c r="C90" s="11">
        <v>0.77190000000000003</v>
      </c>
      <c r="D90" s="11">
        <v>0.78610000000000002</v>
      </c>
      <c r="E90" s="11">
        <v>0.79049999999999998</v>
      </c>
      <c r="F90" s="11">
        <v>0.8004</v>
      </c>
      <c r="G90" s="11">
        <v>0.79169999999999996</v>
      </c>
      <c r="H90" s="11">
        <v>0.80810000000000004</v>
      </c>
    </row>
    <row r="91" spans="1:8" x14ac:dyDescent="0.3">
      <c r="A91" s="125" t="s">
        <v>88</v>
      </c>
      <c r="B91" s="3" t="s">
        <v>98</v>
      </c>
      <c r="C91" s="11">
        <v>0.70409999999999995</v>
      </c>
      <c r="D91" s="11">
        <v>0.72889999999999999</v>
      </c>
      <c r="E91" s="11">
        <v>0.72529999999999994</v>
      </c>
      <c r="F91" s="11">
        <v>0.75260000000000005</v>
      </c>
      <c r="G91" s="11">
        <v>0.78110000000000002</v>
      </c>
      <c r="H91" s="11">
        <v>0.86080000000000001</v>
      </c>
    </row>
    <row r="92" spans="1:8" x14ac:dyDescent="0.3">
      <c r="A92" s="125" t="s">
        <v>88</v>
      </c>
      <c r="B92" s="3" t="s">
        <v>99</v>
      </c>
      <c r="C92" s="11">
        <v>0.79049999999999998</v>
      </c>
      <c r="D92" s="11">
        <v>0.8014</v>
      </c>
      <c r="E92" s="11">
        <v>0.77769999999999995</v>
      </c>
      <c r="F92" s="11">
        <v>0.79239999999999999</v>
      </c>
      <c r="G92" s="11">
        <v>0.79159999999999997</v>
      </c>
      <c r="H92" s="11">
        <v>0.85109999999999997</v>
      </c>
    </row>
    <row r="93" spans="1:8" x14ac:dyDescent="0.3">
      <c r="A93" s="125" t="s">
        <v>88</v>
      </c>
      <c r="B93" s="3" t="s">
        <v>100</v>
      </c>
      <c r="C93" s="11">
        <v>1.0589</v>
      </c>
      <c r="D93" s="11">
        <v>1.0648</v>
      </c>
      <c r="E93" s="11">
        <v>0.77359999999999995</v>
      </c>
      <c r="F93" s="11">
        <v>0.77480000000000004</v>
      </c>
      <c r="G93" s="11">
        <v>0.74160000000000004</v>
      </c>
      <c r="H93" s="11">
        <v>0.74390000000000001</v>
      </c>
    </row>
    <row r="94" spans="1:8" x14ac:dyDescent="0.3">
      <c r="A94" s="125" t="s">
        <v>88</v>
      </c>
      <c r="B94" s="3" t="s">
        <v>101</v>
      </c>
      <c r="C94" s="11">
        <v>0.81240000000000001</v>
      </c>
      <c r="D94" s="11">
        <v>0.82599999999999996</v>
      </c>
      <c r="E94" s="11">
        <v>0.80159999999999998</v>
      </c>
      <c r="F94" s="11">
        <v>0.82320000000000004</v>
      </c>
      <c r="G94" s="11">
        <v>0.79559999999999997</v>
      </c>
      <c r="H94" s="11">
        <v>0.81720000000000004</v>
      </c>
    </row>
    <row r="95" spans="1:8" x14ac:dyDescent="0.3">
      <c r="A95" s="125" t="s">
        <v>88</v>
      </c>
      <c r="B95" s="3" t="s">
        <v>103</v>
      </c>
      <c r="C95" s="11">
        <v>0.81679999999999997</v>
      </c>
      <c r="D95" s="11">
        <v>0.82779999999999998</v>
      </c>
      <c r="E95" s="11">
        <v>0.80579999999999996</v>
      </c>
      <c r="F95" s="11">
        <v>0.82399999999999995</v>
      </c>
      <c r="G95" s="11">
        <v>0.80349999999999999</v>
      </c>
      <c r="H95" s="11">
        <v>0.80820000000000003</v>
      </c>
    </row>
    <row r="96" spans="1:8" x14ac:dyDescent="0.3">
      <c r="A96" s="125" t="s">
        <v>88</v>
      </c>
      <c r="B96" s="3" t="s">
        <v>104</v>
      </c>
      <c r="C96" s="11">
        <v>0.82730000000000004</v>
      </c>
      <c r="D96" s="11">
        <v>0.85170000000000001</v>
      </c>
      <c r="E96" s="11">
        <v>0.84340000000000004</v>
      </c>
      <c r="F96" s="11">
        <v>0.87809999999999999</v>
      </c>
      <c r="G96" s="11">
        <v>0.86360000000000003</v>
      </c>
      <c r="H96" s="11">
        <v>0.9163</v>
      </c>
    </row>
    <row r="97" spans="1:8" x14ac:dyDescent="0.3">
      <c r="A97" s="125" t="s">
        <v>88</v>
      </c>
      <c r="B97" s="3" t="s">
        <v>105</v>
      </c>
      <c r="C97" s="11">
        <v>0.74170000000000003</v>
      </c>
      <c r="D97" s="11">
        <v>0.74319999999999997</v>
      </c>
      <c r="E97" s="11">
        <v>0.70320000000000005</v>
      </c>
      <c r="F97" s="11">
        <v>0.70479999999999998</v>
      </c>
      <c r="G97" s="11">
        <v>0.78990000000000005</v>
      </c>
      <c r="H97" s="11">
        <v>0.82089999999999996</v>
      </c>
    </row>
    <row r="98" spans="1:8" x14ac:dyDescent="0.3">
      <c r="A98" s="125" t="s">
        <v>88</v>
      </c>
      <c r="B98" s="3" t="s">
        <v>107</v>
      </c>
      <c r="C98" s="11">
        <v>0.77129999999999999</v>
      </c>
      <c r="D98" s="11">
        <v>0.78800000000000003</v>
      </c>
      <c r="E98" s="11">
        <v>0.7873</v>
      </c>
      <c r="F98" s="11">
        <v>0.80389999999999995</v>
      </c>
      <c r="G98" s="11">
        <v>0.78220000000000001</v>
      </c>
      <c r="H98" s="11">
        <v>0.79310000000000003</v>
      </c>
    </row>
    <row r="99" spans="1:8" x14ac:dyDescent="0.3">
      <c r="A99" s="125" t="s">
        <v>88</v>
      </c>
      <c r="B99" s="3" t="s">
        <v>108</v>
      </c>
      <c r="C99" s="11">
        <v>0.85070000000000001</v>
      </c>
      <c r="D99" s="11">
        <v>0.87090000000000001</v>
      </c>
      <c r="E99" s="11">
        <v>0.87980000000000003</v>
      </c>
      <c r="F99" s="11">
        <v>0.9153</v>
      </c>
      <c r="G99" s="11">
        <v>0.90029999999999999</v>
      </c>
      <c r="H99" s="11">
        <v>0.92949999999999999</v>
      </c>
    </row>
    <row r="100" spans="1:8" x14ac:dyDescent="0.3">
      <c r="A100" s="125" t="s">
        <v>88</v>
      </c>
      <c r="B100" s="3" t="s">
        <v>106</v>
      </c>
      <c r="C100" s="11">
        <v>0.84160000000000001</v>
      </c>
      <c r="D100" s="11">
        <v>0.88839999999999997</v>
      </c>
      <c r="E100" s="11">
        <v>0.83720000000000006</v>
      </c>
      <c r="F100" s="11">
        <v>0.89170000000000005</v>
      </c>
      <c r="G100" s="11">
        <v>0.83720000000000006</v>
      </c>
      <c r="H100" s="11">
        <v>0.92710000000000004</v>
      </c>
    </row>
    <row r="101" spans="1:8" x14ac:dyDescent="0.3">
      <c r="A101" s="125" t="s">
        <v>88</v>
      </c>
      <c r="B101" s="3" t="s">
        <v>109</v>
      </c>
      <c r="C101" s="11">
        <v>1.1734</v>
      </c>
      <c r="D101" s="11">
        <v>1.2214</v>
      </c>
      <c r="E101" s="11">
        <v>0.93389999999999995</v>
      </c>
      <c r="F101" s="11">
        <v>0.95699999999999996</v>
      </c>
      <c r="G101" s="11">
        <v>0.8952</v>
      </c>
      <c r="H101" s="11">
        <v>0.96199999999999997</v>
      </c>
    </row>
    <row r="102" spans="1:8" x14ac:dyDescent="0.3">
      <c r="A102" s="125" t="s">
        <v>88</v>
      </c>
      <c r="B102" s="3" t="s">
        <v>110</v>
      </c>
      <c r="C102" s="11">
        <v>0.77</v>
      </c>
      <c r="D102" s="11">
        <v>0.79339999999999999</v>
      </c>
      <c r="E102" s="11">
        <v>0.78720000000000001</v>
      </c>
      <c r="F102" s="11">
        <v>0.81320000000000003</v>
      </c>
      <c r="G102" s="11">
        <v>0.78910000000000002</v>
      </c>
      <c r="H102" s="11">
        <v>0.82030000000000003</v>
      </c>
    </row>
    <row r="103" spans="1:8" x14ac:dyDescent="0.3">
      <c r="A103" s="125" t="s">
        <v>88</v>
      </c>
      <c r="B103" s="3" t="s">
        <v>111</v>
      </c>
      <c r="C103" s="11">
        <v>0.82599999999999996</v>
      </c>
      <c r="D103" s="11">
        <v>0.86460000000000004</v>
      </c>
      <c r="E103" s="3"/>
      <c r="F103" s="3"/>
      <c r="G103" s="3"/>
      <c r="H103" s="3"/>
    </row>
    <row r="104" spans="1:8" x14ac:dyDescent="0.3">
      <c r="A104" s="125" t="s">
        <v>88</v>
      </c>
      <c r="B104" s="3" t="s">
        <v>112</v>
      </c>
      <c r="C104" s="11">
        <v>1.1509</v>
      </c>
      <c r="D104" s="11">
        <v>1.1956</v>
      </c>
      <c r="E104" s="11">
        <v>0.89170000000000005</v>
      </c>
      <c r="F104" s="11">
        <v>0.94440000000000002</v>
      </c>
      <c r="G104" s="11">
        <v>0.89690000000000003</v>
      </c>
      <c r="H104" s="11">
        <v>0.92810000000000004</v>
      </c>
    </row>
    <row r="105" spans="1:8" x14ac:dyDescent="0.3">
      <c r="A105" s="125" t="s">
        <v>88</v>
      </c>
      <c r="B105" s="3" t="s">
        <v>113</v>
      </c>
      <c r="C105" s="11">
        <v>0.88660000000000005</v>
      </c>
      <c r="D105" s="11">
        <v>0.89859999999999995</v>
      </c>
      <c r="E105" s="11">
        <v>0.87139999999999995</v>
      </c>
      <c r="F105" s="11">
        <v>0.87690000000000001</v>
      </c>
      <c r="G105" s="11">
        <v>0.83499999999999996</v>
      </c>
      <c r="H105" s="11">
        <v>0.90310000000000001</v>
      </c>
    </row>
    <row r="106" spans="1:8" x14ac:dyDescent="0.3">
      <c r="A106" s="125" t="s">
        <v>88</v>
      </c>
      <c r="B106" s="3" t="s">
        <v>114</v>
      </c>
      <c r="C106" s="11">
        <v>0.7782</v>
      </c>
      <c r="D106" s="11">
        <v>0.80669999999999997</v>
      </c>
      <c r="E106" s="11">
        <v>0.78779999999999994</v>
      </c>
      <c r="F106" s="11">
        <v>0.83289999999999997</v>
      </c>
      <c r="G106" s="3"/>
      <c r="H106" s="3"/>
    </row>
    <row r="107" spans="1:8" x14ac:dyDescent="0.3">
      <c r="A107" s="125" t="s">
        <v>115</v>
      </c>
      <c r="B107" s="9" t="s">
        <v>210</v>
      </c>
      <c r="C107" s="10">
        <v>0.85729999999999995</v>
      </c>
      <c r="D107" s="10">
        <v>0.96909999999999996</v>
      </c>
      <c r="E107" s="10">
        <v>0.86250000000000004</v>
      </c>
      <c r="F107" s="10">
        <v>0.98319999999999996</v>
      </c>
      <c r="G107" s="10">
        <v>0.86719999999999997</v>
      </c>
      <c r="H107" s="10">
        <v>0.9889</v>
      </c>
    </row>
    <row r="108" spans="1:8" x14ac:dyDescent="0.3">
      <c r="A108" s="125" t="s">
        <v>115</v>
      </c>
      <c r="B108" s="3" t="s">
        <v>117</v>
      </c>
      <c r="C108" s="11">
        <v>0.82609999999999995</v>
      </c>
      <c r="D108" s="11">
        <v>0.89390000000000003</v>
      </c>
      <c r="E108" s="11">
        <v>0.82099999999999995</v>
      </c>
      <c r="F108" s="11">
        <v>0.91339999999999999</v>
      </c>
      <c r="G108" s="11">
        <v>0.86080000000000001</v>
      </c>
      <c r="H108" s="11">
        <v>0.92210000000000003</v>
      </c>
    </row>
    <row r="109" spans="1:8" x14ac:dyDescent="0.3">
      <c r="A109" s="125" t="s">
        <v>115</v>
      </c>
      <c r="B109" s="3" t="s">
        <v>118</v>
      </c>
      <c r="C109" s="11">
        <v>0.78210000000000002</v>
      </c>
      <c r="D109" s="11">
        <v>0.80520000000000003</v>
      </c>
      <c r="E109" s="11">
        <v>0.78400000000000003</v>
      </c>
      <c r="F109" s="11">
        <v>0.80169999999999997</v>
      </c>
      <c r="G109" s="11">
        <v>0.82050000000000001</v>
      </c>
      <c r="H109" s="11">
        <v>0.83069999999999999</v>
      </c>
    </row>
    <row r="110" spans="1:8" x14ac:dyDescent="0.3">
      <c r="A110" s="125" t="s">
        <v>115</v>
      </c>
      <c r="B110" s="3" t="s">
        <v>119</v>
      </c>
      <c r="C110" s="11">
        <v>0.91759999999999997</v>
      </c>
      <c r="D110" s="11">
        <v>0.98480000000000001</v>
      </c>
      <c r="E110" s="11">
        <v>0.90459999999999996</v>
      </c>
      <c r="F110" s="11">
        <v>0.96519999999999995</v>
      </c>
      <c r="G110" s="11">
        <v>0.90510000000000002</v>
      </c>
      <c r="H110" s="11">
        <v>0.98729999999999996</v>
      </c>
    </row>
    <row r="111" spans="1:8" x14ac:dyDescent="0.3">
      <c r="A111" s="125" t="s">
        <v>115</v>
      </c>
      <c r="B111" s="3" t="s">
        <v>116</v>
      </c>
      <c r="C111" s="11">
        <v>0.99970000000000003</v>
      </c>
      <c r="D111" s="11">
        <v>1.0438000000000001</v>
      </c>
      <c r="E111" s="11">
        <v>0.9768</v>
      </c>
      <c r="F111" s="11">
        <v>1.0206999999999999</v>
      </c>
      <c r="G111" s="11">
        <v>0.98450000000000004</v>
      </c>
      <c r="H111" s="11">
        <v>1.034</v>
      </c>
    </row>
    <row r="112" spans="1:8" x14ac:dyDescent="0.3">
      <c r="A112" s="125" t="s">
        <v>115</v>
      </c>
      <c r="B112" s="3" t="s">
        <v>120</v>
      </c>
      <c r="C112" s="11">
        <v>0.8296</v>
      </c>
      <c r="D112" s="11">
        <v>0.87980000000000003</v>
      </c>
      <c r="E112" s="11">
        <v>0.85419999999999996</v>
      </c>
      <c r="F112" s="11">
        <v>0.89949999999999997</v>
      </c>
      <c r="G112" s="11">
        <v>0.85729999999999995</v>
      </c>
      <c r="H112" s="11">
        <v>0.88849999999999996</v>
      </c>
    </row>
    <row r="113" spans="1:8" x14ac:dyDescent="0.3">
      <c r="A113" s="125" t="s">
        <v>115</v>
      </c>
      <c r="B113" s="3" t="s">
        <v>121</v>
      </c>
      <c r="C113" s="11">
        <v>0.79369999999999996</v>
      </c>
      <c r="D113" s="11">
        <v>0.82330000000000003</v>
      </c>
      <c r="E113" s="11">
        <v>0.79849999999999999</v>
      </c>
      <c r="F113" s="11">
        <v>0.82430000000000003</v>
      </c>
      <c r="G113" s="11">
        <v>0.80210000000000004</v>
      </c>
      <c r="H113" s="11">
        <v>0.81469999999999998</v>
      </c>
    </row>
    <row r="114" spans="1:8" x14ac:dyDescent="0.3">
      <c r="A114" s="125" t="s">
        <v>115</v>
      </c>
      <c r="B114" s="3" t="s">
        <v>122</v>
      </c>
      <c r="C114" s="11">
        <v>0.94840000000000002</v>
      </c>
      <c r="D114" s="11">
        <v>0.95830000000000004</v>
      </c>
      <c r="E114" s="11">
        <v>0.92459999999999998</v>
      </c>
      <c r="F114" s="11">
        <v>0.9325</v>
      </c>
      <c r="G114" s="11">
        <v>0.91959999999999997</v>
      </c>
      <c r="H114" s="11">
        <v>0.93030000000000002</v>
      </c>
    </row>
    <row r="115" spans="1:8" x14ac:dyDescent="0.3">
      <c r="A115" s="125" t="s">
        <v>115</v>
      </c>
      <c r="B115" s="3" t="s">
        <v>123</v>
      </c>
      <c r="C115" s="11">
        <v>0.87990000000000002</v>
      </c>
      <c r="D115" s="11">
        <v>0.97489999999999999</v>
      </c>
      <c r="E115" s="11">
        <v>0.88949999999999996</v>
      </c>
      <c r="F115" s="11">
        <v>0.99250000000000005</v>
      </c>
      <c r="G115" s="11">
        <v>0.88970000000000005</v>
      </c>
      <c r="H115" s="11">
        <v>0.99199999999999999</v>
      </c>
    </row>
    <row r="116" spans="1:8" x14ac:dyDescent="0.3">
      <c r="A116" s="125" t="s">
        <v>115</v>
      </c>
      <c r="B116" s="3" t="s">
        <v>124</v>
      </c>
      <c r="C116" s="11">
        <v>0.88680000000000003</v>
      </c>
      <c r="D116" s="11">
        <v>1.0465</v>
      </c>
      <c r="E116" s="11">
        <v>0.89059999999999995</v>
      </c>
      <c r="F116" s="11">
        <v>1.0616000000000001</v>
      </c>
      <c r="G116" s="11">
        <v>0.88619999999999999</v>
      </c>
      <c r="H116" s="11">
        <v>1.0887</v>
      </c>
    </row>
    <row r="117" spans="1:8" x14ac:dyDescent="0.3">
      <c r="A117" s="125" t="s">
        <v>115</v>
      </c>
      <c r="B117" s="3" t="s">
        <v>125</v>
      </c>
      <c r="C117" s="11">
        <v>0.85309999999999997</v>
      </c>
      <c r="D117" s="11">
        <v>1.071</v>
      </c>
      <c r="E117" s="11">
        <v>0.87039999999999995</v>
      </c>
      <c r="F117" s="11">
        <v>1.1052</v>
      </c>
      <c r="G117" s="11">
        <v>0.87309999999999999</v>
      </c>
      <c r="H117" s="11">
        <v>1.119</v>
      </c>
    </row>
    <row r="118" spans="1:8" x14ac:dyDescent="0.3">
      <c r="A118" s="125" t="s">
        <v>115</v>
      </c>
      <c r="B118" s="3" t="s">
        <v>126</v>
      </c>
      <c r="C118" s="11">
        <v>0.88929999999999998</v>
      </c>
      <c r="D118" s="11">
        <v>1.0718000000000001</v>
      </c>
      <c r="E118" s="11">
        <v>0.89259999999999995</v>
      </c>
      <c r="F118" s="11">
        <v>1.0966</v>
      </c>
      <c r="G118" s="11">
        <v>0.89900000000000002</v>
      </c>
      <c r="H118" s="11">
        <v>1.1229</v>
      </c>
    </row>
    <row r="119" spans="1:8" x14ac:dyDescent="0.3">
      <c r="A119" s="125" t="s">
        <v>127</v>
      </c>
      <c r="B119" s="9" t="s">
        <v>210</v>
      </c>
      <c r="C119" s="10">
        <v>0.95409999999999995</v>
      </c>
      <c r="D119" s="10">
        <v>1.0144</v>
      </c>
      <c r="E119" s="10">
        <v>0.98599999999999999</v>
      </c>
      <c r="F119" s="10">
        <v>1.0279</v>
      </c>
      <c r="G119" s="10">
        <v>1.0124</v>
      </c>
      <c r="H119" s="10">
        <v>1.0710999999999999</v>
      </c>
    </row>
    <row r="120" spans="1:8" x14ac:dyDescent="0.3">
      <c r="A120" s="125" t="s">
        <v>127</v>
      </c>
      <c r="B120" s="3" t="s">
        <v>128</v>
      </c>
      <c r="C120" s="11">
        <v>1.0216000000000001</v>
      </c>
      <c r="D120" s="11">
        <v>1.0357000000000001</v>
      </c>
      <c r="E120" s="11">
        <v>1.018</v>
      </c>
      <c r="F120" s="11">
        <v>1.0593999999999999</v>
      </c>
      <c r="G120" s="11">
        <v>1.0511999999999999</v>
      </c>
      <c r="H120" s="11">
        <v>1.0922000000000001</v>
      </c>
    </row>
    <row r="121" spans="1:8" x14ac:dyDescent="0.3">
      <c r="A121" s="125" t="s">
        <v>127</v>
      </c>
      <c r="B121" s="3" t="s">
        <v>129</v>
      </c>
      <c r="C121" s="11">
        <v>0.93930000000000002</v>
      </c>
      <c r="D121" s="11">
        <v>1.0098</v>
      </c>
      <c r="E121" s="11">
        <v>0.98060000000000003</v>
      </c>
      <c r="F121" s="11">
        <v>1.0225</v>
      </c>
      <c r="G121" s="11">
        <v>1.0041</v>
      </c>
      <c r="H121" s="11">
        <v>1.0665</v>
      </c>
    </row>
    <row r="122" spans="1:8" x14ac:dyDescent="0.3">
      <c r="A122" s="125" t="s">
        <v>142</v>
      </c>
      <c r="B122" s="9" t="s">
        <v>210</v>
      </c>
      <c r="C122" s="10">
        <v>1.1168</v>
      </c>
      <c r="D122" s="10">
        <v>1.2254</v>
      </c>
      <c r="E122" s="10">
        <v>1.0759000000000001</v>
      </c>
      <c r="F122" s="10">
        <v>1.1869000000000001</v>
      </c>
      <c r="G122" s="10">
        <v>1.1512</v>
      </c>
      <c r="H122" s="10">
        <v>1.2241</v>
      </c>
    </row>
    <row r="123" spans="1:8" x14ac:dyDescent="0.3">
      <c r="A123" s="125" t="s">
        <v>142</v>
      </c>
      <c r="B123" s="3" t="s">
        <v>143</v>
      </c>
      <c r="C123" s="11">
        <v>0.83109999999999995</v>
      </c>
      <c r="D123" s="11">
        <v>0.94089999999999996</v>
      </c>
      <c r="E123" s="11">
        <v>0.79869999999999997</v>
      </c>
      <c r="F123" s="11">
        <v>0.92669999999999997</v>
      </c>
      <c r="G123" s="11">
        <v>0.90039999999999998</v>
      </c>
      <c r="H123" s="11">
        <v>0.96989999999999998</v>
      </c>
    </row>
    <row r="124" spans="1:8" x14ac:dyDescent="0.3">
      <c r="A124" s="125" t="s">
        <v>142</v>
      </c>
      <c r="B124" s="3" t="s">
        <v>144</v>
      </c>
      <c r="C124" s="11">
        <v>0.93669999999999998</v>
      </c>
      <c r="D124" s="11">
        <v>0.98409999999999997</v>
      </c>
      <c r="E124" s="11">
        <v>0.89410000000000001</v>
      </c>
      <c r="F124" s="11">
        <v>0.97289999999999999</v>
      </c>
      <c r="G124" s="11">
        <v>0.90580000000000005</v>
      </c>
      <c r="H124" s="11">
        <v>1.0468</v>
      </c>
    </row>
    <row r="125" spans="1:8" x14ac:dyDescent="0.3">
      <c r="A125" s="125" t="s">
        <v>142</v>
      </c>
      <c r="B125" s="3" t="s">
        <v>547</v>
      </c>
      <c r="C125" s="11">
        <v>1.7177</v>
      </c>
      <c r="D125" s="11">
        <v>1.8426</v>
      </c>
      <c r="E125" s="11">
        <v>1.635</v>
      </c>
      <c r="F125" s="11">
        <v>1.7168000000000001</v>
      </c>
      <c r="G125" s="11">
        <v>1.6636</v>
      </c>
      <c r="H125" s="11">
        <v>1.7374000000000001</v>
      </c>
    </row>
    <row r="126" spans="1:8" x14ac:dyDescent="0.3">
      <c r="A126" s="125" t="s">
        <v>142</v>
      </c>
      <c r="B126" s="3" t="s">
        <v>146</v>
      </c>
      <c r="C126" s="11">
        <v>1.323</v>
      </c>
      <c r="D126" s="11">
        <v>1.3489</v>
      </c>
      <c r="E126" s="11">
        <v>1.2963</v>
      </c>
      <c r="F126" s="11">
        <v>1.3963000000000001</v>
      </c>
      <c r="G126" s="11">
        <v>1.2052</v>
      </c>
      <c r="H126" s="11">
        <v>1.2748999999999999</v>
      </c>
    </row>
    <row r="127" spans="1:8" x14ac:dyDescent="0.3">
      <c r="A127" s="125" t="s">
        <v>142</v>
      </c>
      <c r="B127" s="3" t="s">
        <v>545</v>
      </c>
      <c r="C127" s="11">
        <v>0.95440000000000003</v>
      </c>
      <c r="D127" s="11">
        <v>1.0571999999999999</v>
      </c>
      <c r="E127" s="11">
        <v>0.93030000000000002</v>
      </c>
      <c r="F127" s="11">
        <v>1.0331999999999999</v>
      </c>
      <c r="G127" s="11">
        <v>0.94920000000000004</v>
      </c>
      <c r="H127" s="11">
        <v>1.04</v>
      </c>
    </row>
    <row r="128" spans="1:8" x14ac:dyDescent="0.3">
      <c r="A128" s="125" t="s">
        <v>148</v>
      </c>
      <c r="B128" s="9" t="s">
        <v>210</v>
      </c>
      <c r="C128" s="10">
        <v>0.92669999999999997</v>
      </c>
      <c r="D128" s="10">
        <v>0.97819999999999996</v>
      </c>
      <c r="E128" s="10">
        <v>0.92330000000000001</v>
      </c>
      <c r="F128" s="10">
        <v>0.97460000000000002</v>
      </c>
      <c r="G128" s="10">
        <v>0.94779999999999998</v>
      </c>
      <c r="H128" s="10">
        <v>0.99870000000000003</v>
      </c>
    </row>
    <row r="129" spans="1:10" x14ac:dyDescent="0.3">
      <c r="A129" s="125" t="s">
        <v>148</v>
      </c>
      <c r="B129" s="3" t="s">
        <v>150</v>
      </c>
      <c r="C129" s="11">
        <v>0.97570000000000001</v>
      </c>
      <c r="D129" s="11">
        <v>0.99839999999999995</v>
      </c>
      <c r="E129" s="11">
        <v>1.0022</v>
      </c>
      <c r="F129" s="11">
        <v>1.0221</v>
      </c>
      <c r="G129" s="11">
        <v>1.0247999999999999</v>
      </c>
      <c r="H129" s="11">
        <v>1.083</v>
      </c>
    </row>
    <row r="130" spans="1:10" x14ac:dyDescent="0.3">
      <c r="A130" s="125" t="s">
        <v>148</v>
      </c>
      <c r="B130" s="3" t="s">
        <v>151</v>
      </c>
      <c r="C130" s="11">
        <v>0.77170000000000005</v>
      </c>
      <c r="D130" s="11">
        <v>0.88770000000000004</v>
      </c>
      <c r="E130" s="11">
        <v>0.76859999999999995</v>
      </c>
      <c r="F130" s="11">
        <v>0.88160000000000005</v>
      </c>
      <c r="G130" s="11">
        <v>0.88649999999999995</v>
      </c>
      <c r="H130" s="11">
        <v>0.96579999999999999</v>
      </c>
    </row>
    <row r="131" spans="1:10" x14ac:dyDescent="0.3">
      <c r="A131" s="125" t="s">
        <v>148</v>
      </c>
      <c r="B131" s="3" t="s">
        <v>152</v>
      </c>
      <c r="C131" s="11">
        <v>0.87749999999999995</v>
      </c>
      <c r="D131" s="11">
        <v>0.92989999999999995</v>
      </c>
      <c r="E131" s="11">
        <v>0.85729999999999995</v>
      </c>
      <c r="F131" s="11">
        <v>0.90449999999999997</v>
      </c>
      <c r="G131" s="11">
        <v>0.98160000000000003</v>
      </c>
      <c r="H131" s="11">
        <v>1.0085</v>
      </c>
    </row>
    <row r="132" spans="1:10" x14ac:dyDescent="0.3">
      <c r="A132" s="125"/>
      <c r="B132" s="3" t="s">
        <v>153</v>
      </c>
      <c r="C132" s="11"/>
      <c r="D132" s="11"/>
      <c r="E132" s="11">
        <v>0.92159999999999997</v>
      </c>
      <c r="F132" s="11">
        <v>0.92159999999999997</v>
      </c>
      <c r="G132" s="11">
        <v>1.0589</v>
      </c>
      <c r="H132" s="11">
        <v>1.083</v>
      </c>
      <c r="J132" s="11"/>
    </row>
    <row r="133" spans="1:10" x14ac:dyDescent="0.3">
      <c r="A133" s="125" t="s">
        <v>148</v>
      </c>
      <c r="B133" s="3" t="s">
        <v>154</v>
      </c>
      <c r="C133" s="11">
        <v>0.80900000000000005</v>
      </c>
      <c r="D133" s="11">
        <v>0.84730000000000005</v>
      </c>
      <c r="E133" s="11">
        <v>0.79320000000000002</v>
      </c>
      <c r="F133" s="11">
        <v>0.82699999999999996</v>
      </c>
      <c r="G133" s="11">
        <v>0.79610000000000003</v>
      </c>
      <c r="H133" s="11">
        <v>0.83189999999999997</v>
      </c>
    </row>
    <row r="134" spans="1:10" x14ac:dyDescent="0.3">
      <c r="A134" s="125" t="s">
        <v>148</v>
      </c>
      <c r="B134" s="3" t="s">
        <v>155</v>
      </c>
      <c r="C134" s="11">
        <v>0.99419999999999997</v>
      </c>
      <c r="D134" s="11">
        <v>1.0353000000000001</v>
      </c>
      <c r="E134" s="11">
        <v>0.99890000000000001</v>
      </c>
      <c r="F134" s="11">
        <v>1.0392999999999999</v>
      </c>
      <c r="G134" s="11">
        <v>1.0313000000000001</v>
      </c>
      <c r="H134" s="11">
        <v>1.0713999999999999</v>
      </c>
    </row>
    <row r="135" spans="1:10" x14ac:dyDescent="0.3">
      <c r="A135" s="125" t="s">
        <v>148</v>
      </c>
      <c r="B135" s="3" t="s">
        <v>156</v>
      </c>
      <c r="C135" s="11">
        <v>0.81699999999999995</v>
      </c>
      <c r="D135" s="11">
        <v>0.83779999999999999</v>
      </c>
      <c r="E135" s="11">
        <v>0.79169999999999996</v>
      </c>
      <c r="F135" s="11">
        <v>0.80210000000000004</v>
      </c>
      <c r="G135" s="11">
        <v>0.79469999999999996</v>
      </c>
      <c r="H135" s="11">
        <v>0.81</v>
      </c>
    </row>
    <row r="136" spans="1:10" x14ac:dyDescent="0.3">
      <c r="A136" s="125" t="s">
        <v>148</v>
      </c>
      <c r="B136" s="3" t="s">
        <v>157</v>
      </c>
      <c r="C136" s="11">
        <v>0.90159999999999996</v>
      </c>
      <c r="D136" s="11">
        <v>0.93330000000000002</v>
      </c>
      <c r="E136" s="11">
        <v>0.92579999999999996</v>
      </c>
      <c r="F136" s="11">
        <v>0.94610000000000005</v>
      </c>
      <c r="G136" s="11">
        <v>0.98899999999999999</v>
      </c>
      <c r="H136" s="11">
        <v>1.0045999999999999</v>
      </c>
    </row>
    <row r="137" spans="1:10" x14ac:dyDescent="0.3">
      <c r="A137" s="125" t="s">
        <v>148</v>
      </c>
      <c r="B137" s="3" t="s">
        <v>158</v>
      </c>
      <c r="C137" s="11">
        <v>0.93969999999999998</v>
      </c>
      <c r="D137" s="11">
        <v>1.0837000000000001</v>
      </c>
      <c r="E137" s="11">
        <v>0.92469999999999997</v>
      </c>
      <c r="F137" s="11">
        <v>1.0866</v>
      </c>
      <c r="G137" s="11">
        <v>0.92300000000000004</v>
      </c>
      <c r="H137" s="11">
        <v>1.091</v>
      </c>
    </row>
    <row r="138" spans="1:10" x14ac:dyDescent="0.3">
      <c r="A138" s="125" t="s">
        <v>148</v>
      </c>
      <c r="B138" s="3" t="s">
        <v>159</v>
      </c>
      <c r="C138" s="11">
        <v>0.88260000000000005</v>
      </c>
      <c r="D138" s="11">
        <v>0.92490000000000006</v>
      </c>
      <c r="E138" s="11">
        <v>0.84660000000000002</v>
      </c>
      <c r="F138" s="11">
        <v>0.8609</v>
      </c>
      <c r="G138" s="11">
        <v>0.84240000000000004</v>
      </c>
      <c r="H138" s="11">
        <v>0.85429999999999995</v>
      </c>
    </row>
    <row r="139" spans="1:10" x14ac:dyDescent="0.3">
      <c r="A139" s="125" t="s">
        <v>148</v>
      </c>
      <c r="B139" s="3" t="s">
        <v>160</v>
      </c>
      <c r="C139" s="11">
        <v>0.82669999999999999</v>
      </c>
      <c r="D139" s="11">
        <v>0.89729999999999999</v>
      </c>
      <c r="E139" s="11">
        <v>0.81659999999999999</v>
      </c>
      <c r="F139" s="11">
        <v>0.87170000000000003</v>
      </c>
      <c r="G139" s="11">
        <v>0.76800000000000002</v>
      </c>
      <c r="H139" s="11">
        <v>0.87329999999999997</v>
      </c>
    </row>
    <row r="140" spans="1:10" x14ac:dyDescent="0.3">
      <c r="A140" s="125" t="s">
        <v>148</v>
      </c>
      <c r="B140" s="3" t="s">
        <v>161</v>
      </c>
      <c r="C140" s="11">
        <v>0.83730000000000004</v>
      </c>
      <c r="D140" s="11">
        <v>0.87219999999999998</v>
      </c>
      <c r="E140" s="11">
        <v>0.82150000000000001</v>
      </c>
      <c r="F140" s="11">
        <v>0.85460000000000003</v>
      </c>
      <c r="G140" s="11">
        <v>0.82579999999999998</v>
      </c>
      <c r="H140" s="11">
        <v>0.83530000000000004</v>
      </c>
    </row>
    <row r="141" spans="1:10" x14ac:dyDescent="0.3">
      <c r="A141" s="125" t="s">
        <v>162</v>
      </c>
      <c r="B141" s="9" t="s">
        <v>210</v>
      </c>
      <c r="C141" s="10">
        <v>0.83409999999999995</v>
      </c>
      <c r="D141" s="10">
        <v>0.91930000000000001</v>
      </c>
      <c r="E141" s="10">
        <v>0.80330000000000001</v>
      </c>
      <c r="F141" s="10">
        <v>0.89829999999999999</v>
      </c>
      <c r="G141" s="10">
        <v>0.86429999999999996</v>
      </c>
      <c r="H141" s="10">
        <v>0.9284</v>
      </c>
    </row>
    <row r="142" spans="1:10" x14ac:dyDescent="0.3">
      <c r="A142" s="125" t="s">
        <v>162</v>
      </c>
      <c r="B142" s="3" t="s">
        <v>163</v>
      </c>
      <c r="C142" s="11">
        <v>0.80820000000000003</v>
      </c>
      <c r="D142" s="11">
        <v>0.86660000000000004</v>
      </c>
      <c r="E142" s="11">
        <v>0.78739999999999999</v>
      </c>
      <c r="F142" s="11">
        <v>0.82130000000000003</v>
      </c>
      <c r="G142" s="11">
        <v>0.79330000000000001</v>
      </c>
      <c r="H142" s="11">
        <v>0.82889999999999997</v>
      </c>
    </row>
    <row r="143" spans="1:10" x14ac:dyDescent="0.3">
      <c r="A143" s="125" t="s">
        <v>162</v>
      </c>
      <c r="B143" s="3" t="s">
        <v>164</v>
      </c>
      <c r="C143" s="11">
        <v>0.8891</v>
      </c>
      <c r="D143" s="11">
        <v>0.89019999999999999</v>
      </c>
      <c r="E143" s="11">
        <v>0.86650000000000005</v>
      </c>
      <c r="F143" s="11">
        <v>0.87880000000000003</v>
      </c>
      <c r="G143" s="11">
        <v>0.83689999999999998</v>
      </c>
      <c r="H143" s="11">
        <v>0.84660000000000002</v>
      </c>
    </row>
    <row r="144" spans="1:10" x14ac:dyDescent="0.3">
      <c r="A144" s="125"/>
      <c r="B144" s="3" t="s">
        <v>165</v>
      </c>
      <c r="C144" s="11"/>
      <c r="D144" s="11"/>
      <c r="E144" s="11">
        <v>0.7248</v>
      </c>
      <c r="F144" s="11">
        <v>0.77959999999999996</v>
      </c>
      <c r="G144" s="3"/>
      <c r="H144" s="3"/>
      <c r="J144" s="11"/>
    </row>
    <row r="145" spans="1:8" x14ac:dyDescent="0.3">
      <c r="A145" s="125" t="s">
        <v>162</v>
      </c>
      <c r="B145" s="3" t="s">
        <v>166</v>
      </c>
      <c r="C145" s="11">
        <v>0.76910000000000001</v>
      </c>
      <c r="D145" s="11">
        <v>0.85860000000000003</v>
      </c>
      <c r="E145" s="11">
        <v>0.74619999999999997</v>
      </c>
      <c r="F145" s="11">
        <v>0.8891</v>
      </c>
      <c r="G145" s="11">
        <v>0.92259999999999998</v>
      </c>
      <c r="H145" s="11">
        <v>0.98709999999999998</v>
      </c>
    </row>
    <row r="146" spans="1:8" x14ac:dyDescent="0.3">
      <c r="A146" s="125" t="s">
        <v>162</v>
      </c>
      <c r="B146" s="3" t="s">
        <v>167</v>
      </c>
      <c r="C146" s="11">
        <v>0.86450000000000005</v>
      </c>
      <c r="D146" s="11">
        <v>0.97370000000000001</v>
      </c>
      <c r="E146" s="11">
        <v>0.84919999999999995</v>
      </c>
      <c r="F146" s="11">
        <v>0.97589999999999999</v>
      </c>
      <c r="G146" s="11">
        <v>0.89070000000000005</v>
      </c>
      <c r="H146" s="11">
        <v>0.97989999999999999</v>
      </c>
    </row>
    <row r="147" spans="1:8" x14ac:dyDescent="0.3">
      <c r="A147" s="125" t="s">
        <v>168</v>
      </c>
      <c r="B147" s="9" t="s">
        <v>210</v>
      </c>
      <c r="C147" s="10">
        <v>0.9486</v>
      </c>
      <c r="D147" s="10">
        <v>1.0145</v>
      </c>
      <c r="E147" s="10">
        <v>0.94399999999999995</v>
      </c>
      <c r="F147" s="10">
        <v>1.0039</v>
      </c>
      <c r="G147" s="10">
        <v>0.95720000000000005</v>
      </c>
      <c r="H147" s="10">
        <v>1.0165999999999999</v>
      </c>
    </row>
    <row r="148" spans="1:8" x14ac:dyDescent="0.3">
      <c r="A148" s="125" t="s">
        <v>168</v>
      </c>
      <c r="B148" s="3" t="s">
        <v>169</v>
      </c>
      <c r="C148" s="11">
        <v>1.0099</v>
      </c>
      <c r="D148" s="11">
        <v>1.0517000000000001</v>
      </c>
      <c r="E148" s="11">
        <v>0.97489999999999999</v>
      </c>
      <c r="F148" s="11">
        <v>1.052</v>
      </c>
      <c r="G148" s="11">
        <v>0.98419999999999996</v>
      </c>
      <c r="H148" s="11">
        <v>1.0346</v>
      </c>
    </row>
    <row r="149" spans="1:8" x14ac:dyDescent="0.3">
      <c r="A149" s="125" t="s">
        <v>168</v>
      </c>
      <c r="B149" s="3" t="s">
        <v>170</v>
      </c>
      <c r="C149" s="11">
        <v>0.90280000000000005</v>
      </c>
      <c r="D149" s="11">
        <v>0.94769999999999999</v>
      </c>
      <c r="E149" s="11">
        <v>0.89510000000000001</v>
      </c>
      <c r="F149" s="11">
        <v>0.95630000000000004</v>
      </c>
      <c r="G149" s="11">
        <v>0.91859999999999997</v>
      </c>
      <c r="H149" s="11">
        <v>0.9677</v>
      </c>
    </row>
    <row r="150" spans="1:8" x14ac:dyDescent="0.3">
      <c r="A150" s="125" t="s">
        <v>168</v>
      </c>
      <c r="B150" s="3" t="s">
        <v>171</v>
      </c>
      <c r="C150" s="11">
        <v>0.97440000000000004</v>
      </c>
      <c r="D150" s="11">
        <v>1.0362</v>
      </c>
      <c r="E150" s="11">
        <v>0.99380000000000002</v>
      </c>
      <c r="F150" s="11">
        <v>1.0448</v>
      </c>
      <c r="G150" s="11">
        <v>0.99160000000000004</v>
      </c>
      <c r="H150" s="11">
        <v>1.0489999999999999</v>
      </c>
    </row>
    <row r="151" spans="1:8" x14ac:dyDescent="0.3">
      <c r="A151" s="125" t="s">
        <v>168</v>
      </c>
      <c r="B151" s="3" t="s">
        <v>172</v>
      </c>
      <c r="C151" s="11">
        <v>0.80230000000000001</v>
      </c>
      <c r="D151" s="11">
        <v>0.82230000000000003</v>
      </c>
      <c r="E151" s="11">
        <v>0.79169999999999996</v>
      </c>
      <c r="F151" s="11">
        <v>0.81059999999999999</v>
      </c>
      <c r="G151" s="11">
        <v>0.77400000000000002</v>
      </c>
      <c r="H151" s="11">
        <v>0.79559999999999997</v>
      </c>
    </row>
    <row r="152" spans="1:8" x14ac:dyDescent="0.3">
      <c r="A152" s="125" t="s">
        <v>168</v>
      </c>
      <c r="B152" s="3" t="s">
        <v>173</v>
      </c>
      <c r="C152" s="11">
        <v>0.89510000000000001</v>
      </c>
      <c r="D152" s="11">
        <v>0.91930000000000001</v>
      </c>
      <c r="E152" s="11">
        <v>0.87119999999999997</v>
      </c>
      <c r="F152" s="11">
        <v>0.8901</v>
      </c>
      <c r="G152" s="11">
        <v>0.90939999999999999</v>
      </c>
      <c r="H152" s="11">
        <v>0.95909999999999995</v>
      </c>
    </row>
    <row r="153" spans="1:8" x14ac:dyDescent="0.3">
      <c r="A153" s="125" t="s">
        <v>168</v>
      </c>
      <c r="B153" s="3" t="s">
        <v>174</v>
      </c>
      <c r="C153" s="11">
        <v>0.88490000000000002</v>
      </c>
      <c r="D153" s="11">
        <v>0.91490000000000005</v>
      </c>
      <c r="E153" s="11">
        <v>0.88149999999999995</v>
      </c>
      <c r="F153" s="11">
        <v>0.90500000000000003</v>
      </c>
      <c r="G153" s="11">
        <v>0.87370000000000003</v>
      </c>
      <c r="H153" s="11">
        <v>0.88549999999999995</v>
      </c>
    </row>
    <row r="154" spans="1:8" x14ac:dyDescent="0.3">
      <c r="A154" s="125" t="s">
        <v>168</v>
      </c>
      <c r="B154" s="3" t="s">
        <v>175</v>
      </c>
      <c r="C154" s="11">
        <v>0.98550000000000004</v>
      </c>
      <c r="D154" s="11">
        <v>1.1628000000000001</v>
      </c>
      <c r="E154" s="11">
        <v>0.95750000000000002</v>
      </c>
      <c r="F154" s="11">
        <v>1.1284000000000001</v>
      </c>
      <c r="G154" s="11">
        <v>0.97</v>
      </c>
      <c r="H154" s="11">
        <v>1.1543000000000001</v>
      </c>
    </row>
    <row r="155" spans="1:8" x14ac:dyDescent="0.3">
      <c r="A155" s="125" t="s">
        <v>168</v>
      </c>
      <c r="B155" s="3" t="s">
        <v>176</v>
      </c>
      <c r="C155" s="11">
        <v>1.0058</v>
      </c>
      <c r="D155" s="11">
        <v>1.0618000000000001</v>
      </c>
      <c r="E155" s="11">
        <v>1.0093000000000001</v>
      </c>
      <c r="F155" s="11">
        <v>1.0297000000000001</v>
      </c>
      <c r="G155" s="11">
        <v>0.99880000000000002</v>
      </c>
      <c r="H155" s="11">
        <v>1.0063</v>
      </c>
    </row>
    <row r="156" spans="1:8" x14ac:dyDescent="0.3">
      <c r="A156" s="125" t="s">
        <v>168</v>
      </c>
      <c r="B156" s="3" t="s">
        <v>177</v>
      </c>
      <c r="C156" s="11">
        <v>0.94979999999999998</v>
      </c>
      <c r="D156" s="11">
        <v>1.0286</v>
      </c>
      <c r="E156" s="11">
        <v>0.93049999999999999</v>
      </c>
      <c r="F156" s="11">
        <v>1.0215000000000001</v>
      </c>
      <c r="G156" s="11">
        <v>0.92810000000000004</v>
      </c>
      <c r="H156" s="11">
        <v>1.0174000000000001</v>
      </c>
    </row>
    <row r="157" spans="1:8" x14ac:dyDescent="0.3">
      <c r="A157" s="125" t="s">
        <v>168</v>
      </c>
      <c r="B157" s="3" t="s">
        <v>178</v>
      </c>
      <c r="C157" s="11">
        <v>0.98340000000000005</v>
      </c>
      <c r="D157" s="11">
        <v>1.0541</v>
      </c>
      <c r="E157" s="11">
        <v>0.96289999999999998</v>
      </c>
      <c r="F157" s="11">
        <v>1.0098</v>
      </c>
      <c r="G157" s="11">
        <v>1.0421</v>
      </c>
      <c r="H157" s="11">
        <v>1.0685</v>
      </c>
    </row>
    <row r="158" spans="1:8" x14ac:dyDescent="0.3">
      <c r="A158" s="125" t="s">
        <v>179</v>
      </c>
      <c r="B158" s="9" t="s">
        <v>210</v>
      </c>
      <c r="C158" s="10">
        <v>0.89880000000000004</v>
      </c>
      <c r="D158" s="10">
        <v>0.95379999999999998</v>
      </c>
      <c r="E158" s="10">
        <v>0.86470000000000002</v>
      </c>
      <c r="F158" s="10">
        <v>0.89849999999999997</v>
      </c>
      <c r="G158" s="10">
        <v>0.89270000000000005</v>
      </c>
      <c r="H158" s="10">
        <v>0.92520000000000002</v>
      </c>
    </row>
    <row r="159" spans="1:8" x14ac:dyDescent="0.3">
      <c r="A159" s="125" t="s">
        <v>179</v>
      </c>
      <c r="B159" s="3" t="s">
        <v>180</v>
      </c>
      <c r="C159" s="11">
        <v>0.80379999999999996</v>
      </c>
      <c r="D159" s="11">
        <v>0.87190000000000001</v>
      </c>
      <c r="E159" s="3"/>
      <c r="F159" s="3"/>
      <c r="G159" s="3"/>
      <c r="H159" s="3"/>
    </row>
    <row r="160" spans="1:8" x14ac:dyDescent="0.3">
      <c r="A160" s="125" t="s">
        <v>179</v>
      </c>
      <c r="B160" s="3" t="s">
        <v>181</v>
      </c>
      <c r="C160" s="11">
        <v>0.84050000000000002</v>
      </c>
      <c r="D160" s="11">
        <v>0.86170000000000002</v>
      </c>
      <c r="E160" s="11">
        <v>0.82979999999999998</v>
      </c>
      <c r="F160" s="11">
        <v>0.86099999999999999</v>
      </c>
      <c r="G160" s="11">
        <v>0.87819999999999998</v>
      </c>
      <c r="H160" s="11">
        <v>0.87970000000000004</v>
      </c>
    </row>
    <row r="161" spans="1:8" x14ac:dyDescent="0.3">
      <c r="A161" s="125" t="s">
        <v>179</v>
      </c>
      <c r="B161" s="3" t="s">
        <v>182</v>
      </c>
      <c r="C161" s="11">
        <v>0.87019999999999997</v>
      </c>
      <c r="D161" s="11">
        <v>0.94689999999999996</v>
      </c>
      <c r="E161" s="11">
        <v>0.85329999999999995</v>
      </c>
      <c r="F161" s="11">
        <v>0.87460000000000004</v>
      </c>
      <c r="G161" s="11">
        <v>0.85650000000000004</v>
      </c>
      <c r="H161" s="11">
        <v>0.87529999999999997</v>
      </c>
    </row>
    <row r="162" spans="1:8" x14ac:dyDescent="0.3">
      <c r="A162" s="125" t="s">
        <v>179</v>
      </c>
      <c r="B162" s="3" t="s">
        <v>183</v>
      </c>
      <c r="C162" s="11">
        <v>0.7601</v>
      </c>
      <c r="D162" s="11">
        <v>0.86709999999999998</v>
      </c>
      <c r="E162" s="11">
        <v>0.79569999999999996</v>
      </c>
      <c r="F162" s="11">
        <v>0.83530000000000004</v>
      </c>
      <c r="G162" s="11">
        <v>0.7782</v>
      </c>
      <c r="H162" s="11">
        <v>0.84640000000000004</v>
      </c>
    </row>
    <row r="163" spans="1:8" x14ac:dyDescent="0.3">
      <c r="A163" s="125" t="s">
        <v>179</v>
      </c>
      <c r="B163" s="3" t="s">
        <v>184</v>
      </c>
      <c r="C163" s="11">
        <v>1.0306</v>
      </c>
      <c r="D163" s="11">
        <v>1.0682</v>
      </c>
      <c r="E163" s="11">
        <v>0.90180000000000005</v>
      </c>
      <c r="F163" s="11">
        <v>0.93589999999999995</v>
      </c>
      <c r="G163" s="11">
        <v>0.95179999999999998</v>
      </c>
      <c r="H163" s="11">
        <v>0.98899999999999999</v>
      </c>
    </row>
    <row r="164" spans="1:8" x14ac:dyDescent="0.3">
      <c r="A164" s="125" t="s">
        <v>179</v>
      </c>
      <c r="B164" s="3" t="s">
        <v>185</v>
      </c>
      <c r="C164" s="11">
        <v>0.95230000000000004</v>
      </c>
      <c r="D164" s="11">
        <v>1.0598000000000001</v>
      </c>
      <c r="E164" s="11">
        <v>0.92859999999999998</v>
      </c>
      <c r="F164" s="11">
        <v>0.98040000000000005</v>
      </c>
      <c r="G164" s="11">
        <v>0.97119999999999995</v>
      </c>
      <c r="H164" s="11">
        <v>1.0492999999999999</v>
      </c>
    </row>
    <row r="165" spans="1:8" x14ac:dyDescent="0.3">
      <c r="A165" s="125" t="s">
        <v>179</v>
      </c>
      <c r="B165" s="3" t="s">
        <v>186</v>
      </c>
      <c r="C165" s="11">
        <v>0.93220000000000003</v>
      </c>
      <c r="D165" s="11">
        <v>0.995</v>
      </c>
      <c r="E165" s="11">
        <v>0.87890000000000001</v>
      </c>
      <c r="F165" s="11">
        <v>0.93710000000000004</v>
      </c>
      <c r="G165" s="11">
        <v>0.91779999999999995</v>
      </c>
      <c r="H165" s="11">
        <v>1.0048999999999999</v>
      </c>
    </row>
    <row r="166" spans="1:8" x14ac:dyDescent="0.3">
      <c r="A166" s="126" t="s">
        <v>210</v>
      </c>
      <c r="B166" s="127"/>
      <c r="C166" s="10">
        <v>0.878</v>
      </c>
      <c r="D166" s="10">
        <v>0.94650000000000001</v>
      </c>
      <c r="E166" s="10">
        <v>0.87290000000000001</v>
      </c>
      <c r="F166" s="10">
        <v>0.94679999999999997</v>
      </c>
      <c r="G166" s="10">
        <v>0.89959999999999996</v>
      </c>
      <c r="H166" s="10">
        <v>0.97489999999999999</v>
      </c>
    </row>
    <row r="169" spans="1:8" x14ac:dyDescent="0.3">
      <c r="A169" t="s">
        <v>197</v>
      </c>
    </row>
    <row r="171" spans="1:8" x14ac:dyDescent="0.3">
      <c r="A171" t="s">
        <v>198</v>
      </c>
    </row>
    <row r="173" spans="1:8" x14ac:dyDescent="0.3">
      <c r="A173" t="s">
        <v>199</v>
      </c>
    </row>
    <row r="174" spans="1:8" x14ac:dyDescent="0.3">
      <c r="A174" t="s">
        <v>200</v>
      </c>
    </row>
    <row r="176" spans="1:8" x14ac:dyDescent="0.3">
      <c r="B176" t="s">
        <v>546</v>
      </c>
    </row>
  </sheetData>
  <mergeCells count="17">
    <mergeCell ref="B2:H2"/>
    <mergeCell ref="A75:A79"/>
    <mergeCell ref="A80:A106"/>
    <mergeCell ref="A107:A118"/>
    <mergeCell ref="A119:A121"/>
    <mergeCell ref="A5:A11"/>
    <mergeCell ref="A12:A13"/>
    <mergeCell ref="A15:A21"/>
    <mergeCell ref="A22:A28"/>
    <mergeCell ref="A29:A42"/>
    <mergeCell ref="A43:A74"/>
    <mergeCell ref="A141:A146"/>
    <mergeCell ref="A147:A157"/>
    <mergeCell ref="A158:A165"/>
    <mergeCell ref="A166:B166"/>
    <mergeCell ref="A122:A127"/>
    <mergeCell ref="A128:A14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EB10B9-2D34-4B8E-9709-53F5B36E28F7}">
  <dimension ref="A1:Z191"/>
  <sheetViews>
    <sheetView workbookViewId="0">
      <selection activeCell="D11" sqref="D11"/>
    </sheetView>
  </sheetViews>
  <sheetFormatPr defaultRowHeight="14.4" x14ac:dyDescent="0.3"/>
  <cols>
    <col min="1" max="1" width="7.33203125" bestFit="1" customWidth="1"/>
    <col min="2" max="2" width="44.5546875" customWidth="1"/>
    <col min="3" max="3" width="9.6640625" customWidth="1"/>
    <col min="4" max="4" width="9.44140625" customWidth="1"/>
    <col min="5" max="5" width="9" bestFit="1" customWidth="1"/>
    <col min="6" max="6" width="12.88671875" customWidth="1"/>
    <col min="7" max="7" width="9.6640625" customWidth="1"/>
    <col min="8" max="8" width="9.44140625" customWidth="1"/>
    <col min="9" max="9" width="9" bestFit="1" customWidth="1"/>
    <col min="10" max="10" width="12.88671875" customWidth="1"/>
    <col min="11" max="11" width="9.6640625" customWidth="1"/>
    <col min="12" max="12" width="9.44140625" customWidth="1"/>
    <col min="13" max="13" width="9" bestFit="1" customWidth="1"/>
    <col min="14" max="14" width="12.88671875" customWidth="1"/>
    <col min="15" max="15" width="9.6640625" customWidth="1"/>
    <col min="16" max="16" width="9.44140625" customWidth="1"/>
    <col min="17" max="17" width="9" bestFit="1" customWidth="1"/>
    <col min="18" max="18" width="12.88671875" customWidth="1"/>
    <col min="19" max="19" width="9.6640625" customWidth="1"/>
    <col min="20" max="20" width="9.44140625" customWidth="1"/>
    <col min="21" max="21" width="9" bestFit="1" customWidth="1"/>
    <col min="22" max="22" width="12.88671875" customWidth="1"/>
    <col min="23" max="23" width="9.6640625" customWidth="1"/>
    <col min="24" max="24" width="9.44140625" customWidth="1"/>
    <col min="25" max="25" width="9" bestFit="1" customWidth="1"/>
    <col min="26" max="26" width="12.88671875" customWidth="1"/>
  </cols>
  <sheetData>
    <row r="1" spans="1:26" x14ac:dyDescent="0.3">
      <c r="W1" t="s">
        <v>514</v>
      </c>
    </row>
    <row r="2" spans="1:26" x14ac:dyDescent="0.3">
      <c r="B2" s="116" t="s">
        <v>515</v>
      </c>
      <c r="C2" s="116"/>
      <c r="D2" s="116"/>
      <c r="E2" s="116"/>
      <c r="F2" s="116"/>
      <c r="G2" s="116"/>
      <c r="H2" s="116"/>
      <c r="I2" s="116"/>
      <c r="J2" s="116"/>
      <c r="K2" s="116"/>
      <c r="L2" s="116"/>
      <c r="M2" s="116"/>
      <c r="N2" s="116"/>
      <c r="O2" s="116"/>
      <c r="P2" s="116"/>
      <c r="Q2" s="116"/>
      <c r="R2" s="116"/>
      <c r="S2" s="116"/>
      <c r="T2" s="116"/>
      <c r="U2" s="116"/>
      <c r="V2" s="116"/>
    </row>
    <row r="4" spans="1:26" ht="57" customHeight="1" x14ac:dyDescent="0.3">
      <c r="A4" s="110" t="s">
        <v>202</v>
      </c>
      <c r="B4" s="110" t="s">
        <v>203</v>
      </c>
      <c r="C4" s="111" t="s">
        <v>516</v>
      </c>
      <c r="D4" s="111" t="s">
        <v>517</v>
      </c>
      <c r="E4" s="111" t="s">
        <v>518</v>
      </c>
      <c r="F4" s="111" t="s">
        <v>519</v>
      </c>
      <c r="G4" s="111" t="s">
        <v>520</v>
      </c>
      <c r="H4" s="111" t="s">
        <v>521</v>
      </c>
      <c r="I4" s="111" t="s">
        <v>522</v>
      </c>
      <c r="J4" s="111" t="s">
        <v>479</v>
      </c>
      <c r="K4" s="111" t="s">
        <v>523</v>
      </c>
      <c r="L4" s="111" t="s">
        <v>524</v>
      </c>
      <c r="M4" s="111" t="s">
        <v>525</v>
      </c>
      <c r="N4" s="111" t="s">
        <v>526</v>
      </c>
      <c r="O4" s="111" t="s">
        <v>527</v>
      </c>
      <c r="P4" s="111" t="s">
        <v>528</v>
      </c>
      <c r="Q4" s="111" t="s">
        <v>529</v>
      </c>
      <c r="R4" s="111" t="s">
        <v>482</v>
      </c>
      <c r="S4" s="111" t="s">
        <v>530</v>
      </c>
      <c r="T4" s="111" t="s">
        <v>531</v>
      </c>
      <c r="U4" s="111" t="s">
        <v>532</v>
      </c>
      <c r="V4" s="111" t="s">
        <v>533</v>
      </c>
      <c r="W4" s="111" t="s">
        <v>534</v>
      </c>
      <c r="X4" s="111" t="s">
        <v>535</v>
      </c>
      <c r="Y4" s="111" t="s">
        <v>536</v>
      </c>
      <c r="Z4" s="111" t="s">
        <v>485</v>
      </c>
    </row>
    <row r="5" spans="1:26" s="109" customFormat="1" ht="12.6" customHeight="1" x14ac:dyDescent="0.3">
      <c r="A5" s="112" t="s">
        <v>5</v>
      </c>
      <c r="B5" s="112" t="s">
        <v>507</v>
      </c>
      <c r="C5" s="113">
        <f t="shared" ref="C5:Z5" si="0">SUM(C6:C12)</f>
        <v>1632</v>
      </c>
      <c r="D5" s="113">
        <f t="shared" si="0"/>
        <v>1627.1</v>
      </c>
      <c r="E5" s="113">
        <f t="shared" si="0"/>
        <v>182</v>
      </c>
      <c r="F5" s="113">
        <f t="shared" si="0"/>
        <v>1481</v>
      </c>
      <c r="G5" s="113">
        <f t="shared" si="0"/>
        <v>1804</v>
      </c>
      <c r="H5" s="113">
        <f t="shared" si="0"/>
        <v>1797.6</v>
      </c>
      <c r="I5" s="113">
        <f t="shared" si="0"/>
        <v>156.5</v>
      </c>
      <c r="J5" s="113">
        <f t="shared" si="0"/>
        <v>1668</v>
      </c>
      <c r="K5" s="113">
        <f t="shared" si="0"/>
        <v>1836</v>
      </c>
      <c r="L5" s="113">
        <f t="shared" si="0"/>
        <v>1829.6</v>
      </c>
      <c r="M5" s="113">
        <f t="shared" si="0"/>
        <v>152.5</v>
      </c>
      <c r="N5" s="113">
        <f t="shared" si="0"/>
        <v>1706</v>
      </c>
      <c r="O5" s="113">
        <f t="shared" si="0"/>
        <v>1895</v>
      </c>
      <c r="P5" s="113">
        <f t="shared" si="0"/>
        <v>1889.45</v>
      </c>
      <c r="Q5" s="113">
        <f t="shared" si="0"/>
        <v>131.1</v>
      </c>
      <c r="R5" s="113">
        <f t="shared" si="0"/>
        <v>1782</v>
      </c>
      <c r="S5" s="113">
        <f t="shared" si="0"/>
        <v>2192</v>
      </c>
      <c r="T5" s="113">
        <f t="shared" si="0"/>
        <v>2186.4499999999998</v>
      </c>
      <c r="U5" s="113">
        <f t="shared" si="0"/>
        <v>192.1</v>
      </c>
      <c r="V5" s="113">
        <f t="shared" si="0"/>
        <v>2022</v>
      </c>
      <c r="W5" s="113">
        <f t="shared" si="0"/>
        <v>2218</v>
      </c>
      <c r="X5" s="113">
        <f t="shared" si="0"/>
        <v>2212.85</v>
      </c>
      <c r="Y5" s="113">
        <f t="shared" si="0"/>
        <v>182.1</v>
      </c>
      <c r="Z5" s="113">
        <f t="shared" si="0"/>
        <v>2058</v>
      </c>
    </row>
    <row r="6" spans="1:26" x14ac:dyDescent="0.3">
      <c r="A6" s="3" t="s">
        <v>5</v>
      </c>
      <c r="B6" s="3" t="s">
        <v>6</v>
      </c>
      <c r="C6" s="3">
        <v>395</v>
      </c>
      <c r="D6" s="3">
        <v>395</v>
      </c>
      <c r="E6" s="3">
        <v>38</v>
      </c>
      <c r="F6" s="3">
        <v>369</v>
      </c>
      <c r="G6" s="3">
        <v>437</v>
      </c>
      <c r="H6" s="3">
        <v>437</v>
      </c>
      <c r="I6" s="3">
        <v>44</v>
      </c>
      <c r="J6" s="3">
        <v>398</v>
      </c>
      <c r="K6" s="3">
        <v>439</v>
      </c>
      <c r="L6" s="3">
        <v>439</v>
      </c>
      <c r="M6" s="3">
        <v>44</v>
      </c>
      <c r="N6" s="3">
        <v>401</v>
      </c>
      <c r="O6" s="3">
        <v>444</v>
      </c>
      <c r="P6" s="3">
        <v>442.85</v>
      </c>
      <c r="Q6" s="3">
        <v>24</v>
      </c>
      <c r="R6" s="3">
        <v>424</v>
      </c>
      <c r="S6" s="3">
        <v>445</v>
      </c>
      <c r="T6" s="3">
        <v>443.85</v>
      </c>
      <c r="U6" s="3">
        <v>23</v>
      </c>
      <c r="V6" s="3">
        <v>427</v>
      </c>
      <c r="W6" s="3">
        <v>446</v>
      </c>
      <c r="X6" s="3">
        <v>445.25</v>
      </c>
      <c r="Y6" s="3">
        <v>21</v>
      </c>
      <c r="Z6" s="3">
        <v>430</v>
      </c>
    </row>
    <row r="7" spans="1:26" x14ac:dyDescent="0.3">
      <c r="A7" s="3" t="s">
        <v>5</v>
      </c>
      <c r="B7" s="3" t="s">
        <v>7</v>
      </c>
      <c r="C7" s="3">
        <v>324</v>
      </c>
      <c r="D7" s="3">
        <v>324</v>
      </c>
      <c r="E7" s="3">
        <v>31</v>
      </c>
      <c r="F7" s="3">
        <v>297</v>
      </c>
      <c r="G7" s="3">
        <v>406</v>
      </c>
      <c r="H7" s="3">
        <v>406</v>
      </c>
      <c r="I7" s="3">
        <v>28</v>
      </c>
      <c r="J7" s="3">
        <v>379</v>
      </c>
      <c r="K7" s="3">
        <v>432</v>
      </c>
      <c r="L7" s="3">
        <v>432</v>
      </c>
      <c r="M7" s="3">
        <v>34</v>
      </c>
      <c r="N7" s="3">
        <v>399</v>
      </c>
      <c r="O7" s="3">
        <v>430</v>
      </c>
      <c r="P7" s="3">
        <v>430</v>
      </c>
      <c r="Q7" s="3">
        <v>22</v>
      </c>
      <c r="R7" s="3">
        <v>410</v>
      </c>
      <c r="S7" s="3">
        <v>429</v>
      </c>
      <c r="T7" s="3">
        <v>429</v>
      </c>
      <c r="U7" s="3">
        <v>21</v>
      </c>
      <c r="V7" s="3">
        <v>410</v>
      </c>
      <c r="W7" s="3">
        <v>432</v>
      </c>
      <c r="X7" s="3">
        <v>432</v>
      </c>
      <c r="Y7" s="3">
        <v>22</v>
      </c>
      <c r="Z7" s="3">
        <v>412</v>
      </c>
    </row>
    <row r="8" spans="1:26" x14ac:dyDescent="0.3">
      <c r="A8" s="3" t="s">
        <v>5</v>
      </c>
      <c r="B8" s="3" t="s">
        <v>8</v>
      </c>
      <c r="C8" s="3">
        <v>283</v>
      </c>
      <c r="D8" s="3">
        <v>281.60000000000002</v>
      </c>
      <c r="E8" s="3">
        <v>23</v>
      </c>
      <c r="F8" s="3">
        <v>268</v>
      </c>
      <c r="G8" s="3">
        <v>283</v>
      </c>
      <c r="H8" s="3">
        <v>281.60000000000002</v>
      </c>
      <c r="I8" s="3">
        <v>13</v>
      </c>
      <c r="J8" s="3">
        <v>274</v>
      </c>
      <c r="K8" s="3">
        <v>280</v>
      </c>
      <c r="L8" s="3">
        <v>278.60000000000002</v>
      </c>
      <c r="M8" s="3">
        <v>8</v>
      </c>
      <c r="N8" s="3">
        <v>276</v>
      </c>
      <c r="O8" s="3">
        <v>280</v>
      </c>
      <c r="P8" s="3">
        <v>278.60000000000002</v>
      </c>
      <c r="Q8" s="3">
        <v>10.6</v>
      </c>
      <c r="R8" s="3">
        <v>274</v>
      </c>
      <c r="S8" s="3">
        <v>280</v>
      </c>
      <c r="T8" s="3">
        <v>278.60000000000002</v>
      </c>
      <c r="U8" s="3">
        <v>9.6</v>
      </c>
      <c r="V8" s="3">
        <v>274</v>
      </c>
      <c r="W8" s="3">
        <v>280</v>
      </c>
      <c r="X8" s="3">
        <v>278.60000000000002</v>
      </c>
      <c r="Y8" s="3">
        <v>9.6</v>
      </c>
      <c r="Z8" s="3">
        <v>275</v>
      </c>
    </row>
    <row r="9" spans="1:26" x14ac:dyDescent="0.3">
      <c r="A9" s="3" t="s">
        <v>5</v>
      </c>
      <c r="B9" s="3" t="s">
        <v>9</v>
      </c>
      <c r="C9" s="3">
        <v>68</v>
      </c>
      <c r="D9" s="3">
        <v>68</v>
      </c>
      <c r="E9" s="3">
        <v>14</v>
      </c>
      <c r="F9" s="3">
        <v>57</v>
      </c>
      <c r="G9" s="3">
        <v>67</v>
      </c>
      <c r="H9" s="3">
        <v>67</v>
      </c>
      <c r="I9" s="3">
        <v>6</v>
      </c>
      <c r="J9" s="3">
        <v>64</v>
      </c>
      <c r="K9" s="3">
        <v>67</v>
      </c>
      <c r="L9" s="3">
        <v>67</v>
      </c>
      <c r="M9" s="3">
        <v>4</v>
      </c>
      <c r="N9" s="3">
        <v>66</v>
      </c>
      <c r="O9" s="3">
        <v>67</v>
      </c>
      <c r="P9" s="3">
        <v>67</v>
      </c>
      <c r="Q9" s="3">
        <v>9</v>
      </c>
      <c r="R9" s="3">
        <v>58</v>
      </c>
      <c r="S9" s="3">
        <v>67</v>
      </c>
      <c r="T9" s="3">
        <v>67</v>
      </c>
      <c r="U9" s="3">
        <v>6</v>
      </c>
      <c r="V9" s="3">
        <v>61</v>
      </c>
      <c r="W9" s="3">
        <v>67</v>
      </c>
      <c r="X9" s="3">
        <v>67</v>
      </c>
      <c r="Y9" s="3">
        <v>6</v>
      </c>
      <c r="Z9" s="3">
        <v>63</v>
      </c>
    </row>
    <row r="10" spans="1:26" x14ac:dyDescent="0.3">
      <c r="A10" s="3" t="s">
        <v>5</v>
      </c>
      <c r="B10" s="3" t="s">
        <v>11</v>
      </c>
      <c r="C10" s="3">
        <v>35</v>
      </c>
      <c r="D10" s="3">
        <v>35</v>
      </c>
      <c r="E10" s="3">
        <v>13</v>
      </c>
      <c r="F10" s="3">
        <v>22</v>
      </c>
      <c r="G10" s="3">
        <v>35</v>
      </c>
      <c r="H10" s="3">
        <v>35</v>
      </c>
      <c r="I10" s="3">
        <v>9</v>
      </c>
      <c r="J10" s="3">
        <v>27</v>
      </c>
      <c r="K10" s="3">
        <v>28</v>
      </c>
      <c r="L10" s="3">
        <v>28</v>
      </c>
      <c r="M10" s="3">
        <v>2</v>
      </c>
      <c r="N10" s="3">
        <v>27</v>
      </c>
      <c r="O10" s="3">
        <v>28</v>
      </c>
      <c r="P10" s="3">
        <v>28</v>
      </c>
      <c r="Q10" s="3">
        <v>7</v>
      </c>
      <c r="R10" s="3">
        <v>22</v>
      </c>
      <c r="S10" s="3">
        <v>28</v>
      </c>
      <c r="T10" s="3">
        <v>28</v>
      </c>
      <c r="U10" s="3">
        <v>6</v>
      </c>
      <c r="V10" s="3">
        <v>23</v>
      </c>
      <c r="W10" s="3">
        <v>32</v>
      </c>
      <c r="X10" s="3">
        <v>32</v>
      </c>
      <c r="Y10" s="3">
        <v>11</v>
      </c>
      <c r="Z10" s="3">
        <v>22</v>
      </c>
    </row>
    <row r="11" spans="1:26" x14ac:dyDescent="0.3">
      <c r="A11" s="3" t="s">
        <v>5</v>
      </c>
      <c r="B11" s="3" t="s">
        <v>12</v>
      </c>
      <c r="C11" s="3">
        <v>153</v>
      </c>
      <c r="D11" s="3">
        <v>153</v>
      </c>
      <c r="E11" s="3">
        <v>19</v>
      </c>
      <c r="F11" s="3">
        <v>137</v>
      </c>
      <c r="G11" s="3">
        <v>177</v>
      </c>
      <c r="H11" s="3">
        <v>177</v>
      </c>
      <c r="I11" s="3">
        <v>12</v>
      </c>
      <c r="J11" s="3">
        <v>168</v>
      </c>
      <c r="K11" s="3">
        <v>192</v>
      </c>
      <c r="L11" s="3">
        <v>192</v>
      </c>
      <c r="M11" s="3">
        <v>21</v>
      </c>
      <c r="N11" s="3">
        <v>175</v>
      </c>
      <c r="O11" s="3">
        <v>250</v>
      </c>
      <c r="P11" s="3">
        <v>250</v>
      </c>
      <c r="Q11" s="3">
        <v>26</v>
      </c>
      <c r="R11" s="3">
        <v>228</v>
      </c>
      <c r="S11" s="3">
        <v>547</v>
      </c>
      <c r="T11" s="3">
        <v>547</v>
      </c>
      <c r="U11" s="3">
        <v>96</v>
      </c>
      <c r="V11" s="3">
        <v>457</v>
      </c>
      <c r="W11" s="3">
        <v>565</v>
      </c>
      <c r="X11" s="3">
        <v>565</v>
      </c>
      <c r="Y11" s="3">
        <v>87</v>
      </c>
      <c r="Z11" s="3">
        <v>482</v>
      </c>
    </row>
    <row r="12" spans="1:26" x14ac:dyDescent="0.3">
      <c r="A12" s="3" t="s">
        <v>5</v>
      </c>
      <c r="B12" s="3" t="s">
        <v>13</v>
      </c>
      <c r="C12" s="3">
        <v>374</v>
      </c>
      <c r="D12" s="3">
        <v>370.5</v>
      </c>
      <c r="E12" s="3">
        <v>44</v>
      </c>
      <c r="F12" s="3">
        <v>331</v>
      </c>
      <c r="G12" s="3">
        <v>399</v>
      </c>
      <c r="H12" s="3">
        <v>394</v>
      </c>
      <c r="I12" s="3">
        <v>44.5</v>
      </c>
      <c r="J12" s="3">
        <v>358</v>
      </c>
      <c r="K12" s="3">
        <v>398</v>
      </c>
      <c r="L12" s="3">
        <v>393</v>
      </c>
      <c r="M12" s="3">
        <v>39.5</v>
      </c>
      <c r="N12" s="3">
        <v>362</v>
      </c>
      <c r="O12" s="3">
        <v>396</v>
      </c>
      <c r="P12" s="3">
        <v>393</v>
      </c>
      <c r="Q12" s="3">
        <v>32.5</v>
      </c>
      <c r="R12" s="3">
        <v>366</v>
      </c>
      <c r="S12" s="3">
        <v>396</v>
      </c>
      <c r="T12" s="3">
        <v>393</v>
      </c>
      <c r="U12" s="3">
        <v>30.5</v>
      </c>
      <c r="V12" s="3">
        <v>370</v>
      </c>
      <c r="W12" s="3">
        <v>396</v>
      </c>
      <c r="X12" s="3">
        <v>393</v>
      </c>
      <c r="Y12" s="3">
        <v>25.5</v>
      </c>
      <c r="Z12" s="3">
        <v>374</v>
      </c>
    </row>
    <row r="13" spans="1:26" s="16" customFormat="1" x14ac:dyDescent="0.3">
      <c r="A13" s="92" t="s">
        <v>14</v>
      </c>
      <c r="B13" s="92" t="s">
        <v>507</v>
      </c>
      <c r="C13" s="92">
        <f>C14+C15</f>
        <v>613</v>
      </c>
      <c r="D13" s="92">
        <f t="shared" ref="D13:Z13" si="1">D14+D15</f>
        <v>613</v>
      </c>
      <c r="E13" s="92">
        <f t="shared" si="1"/>
        <v>8</v>
      </c>
      <c r="F13" s="92">
        <f t="shared" si="1"/>
        <v>605</v>
      </c>
      <c r="G13" s="92">
        <f t="shared" si="1"/>
        <v>593</v>
      </c>
      <c r="H13" s="92">
        <f t="shared" si="1"/>
        <v>593</v>
      </c>
      <c r="I13" s="92">
        <f t="shared" si="1"/>
        <v>10</v>
      </c>
      <c r="J13" s="92">
        <f t="shared" si="1"/>
        <v>584</v>
      </c>
      <c r="K13" s="92">
        <f t="shared" si="1"/>
        <v>600</v>
      </c>
      <c r="L13" s="92">
        <f t="shared" si="1"/>
        <v>600</v>
      </c>
      <c r="M13" s="92">
        <f t="shared" si="1"/>
        <v>11</v>
      </c>
      <c r="N13" s="92">
        <f t="shared" si="1"/>
        <v>590</v>
      </c>
      <c r="O13" s="92">
        <f t="shared" si="1"/>
        <v>625</v>
      </c>
      <c r="P13" s="92">
        <f t="shared" si="1"/>
        <v>625</v>
      </c>
      <c r="Q13" s="92">
        <f t="shared" si="1"/>
        <v>13</v>
      </c>
      <c r="R13" s="92">
        <f t="shared" si="1"/>
        <v>612</v>
      </c>
      <c r="S13" s="92">
        <f t="shared" si="1"/>
        <v>619</v>
      </c>
      <c r="T13" s="92">
        <f t="shared" si="1"/>
        <v>619</v>
      </c>
      <c r="U13" s="92">
        <f t="shared" si="1"/>
        <v>15</v>
      </c>
      <c r="V13" s="92">
        <f t="shared" si="1"/>
        <v>604</v>
      </c>
      <c r="W13" s="92">
        <f t="shared" si="1"/>
        <v>622</v>
      </c>
      <c r="X13" s="92">
        <f t="shared" si="1"/>
        <v>622</v>
      </c>
      <c r="Y13" s="92">
        <f t="shared" si="1"/>
        <v>16</v>
      </c>
      <c r="Z13" s="92">
        <f t="shared" si="1"/>
        <v>606</v>
      </c>
    </row>
    <row r="14" spans="1:26" x14ac:dyDescent="0.3">
      <c r="A14" s="3" t="s">
        <v>14</v>
      </c>
      <c r="B14" s="3" t="s">
        <v>15</v>
      </c>
      <c r="C14" s="3">
        <v>613</v>
      </c>
      <c r="D14" s="3">
        <v>613</v>
      </c>
      <c r="E14" s="3">
        <v>8</v>
      </c>
      <c r="F14" s="3">
        <v>605</v>
      </c>
      <c r="G14" s="3">
        <v>593</v>
      </c>
      <c r="H14" s="3">
        <v>593</v>
      </c>
      <c r="I14" s="3">
        <v>10</v>
      </c>
      <c r="J14" s="3">
        <v>584</v>
      </c>
      <c r="K14" s="3">
        <v>600</v>
      </c>
      <c r="L14" s="3">
        <v>600</v>
      </c>
      <c r="M14" s="3">
        <v>11</v>
      </c>
      <c r="N14" s="3">
        <v>590</v>
      </c>
      <c r="O14" s="3">
        <v>615</v>
      </c>
      <c r="P14" s="3">
        <v>615</v>
      </c>
      <c r="Q14" s="3">
        <v>13</v>
      </c>
      <c r="R14" s="3">
        <v>602</v>
      </c>
      <c r="S14" s="3">
        <v>611</v>
      </c>
      <c r="T14" s="3">
        <v>611</v>
      </c>
      <c r="U14" s="3">
        <v>15</v>
      </c>
      <c r="V14" s="3">
        <v>596</v>
      </c>
      <c r="W14" s="3">
        <v>610</v>
      </c>
      <c r="X14" s="3">
        <v>610</v>
      </c>
      <c r="Y14" s="3">
        <v>16</v>
      </c>
      <c r="Z14" s="3">
        <v>594</v>
      </c>
    </row>
    <row r="15" spans="1:26" x14ac:dyDescent="0.3">
      <c r="A15" s="3" t="s">
        <v>14</v>
      </c>
      <c r="B15" s="3" t="s">
        <v>16</v>
      </c>
      <c r="C15" s="3"/>
      <c r="D15" s="3"/>
      <c r="E15" s="3"/>
      <c r="F15" s="3"/>
      <c r="G15" s="3"/>
      <c r="H15" s="3"/>
      <c r="I15" s="3"/>
      <c r="J15" s="3"/>
      <c r="K15" s="3"/>
      <c r="L15" s="3"/>
      <c r="M15" s="3"/>
      <c r="N15" s="3"/>
      <c r="O15" s="3">
        <v>10</v>
      </c>
      <c r="P15" s="3">
        <v>10</v>
      </c>
      <c r="Q15" s="3"/>
      <c r="R15" s="3">
        <v>10</v>
      </c>
      <c r="S15" s="3">
        <v>8</v>
      </c>
      <c r="T15" s="3">
        <v>8</v>
      </c>
      <c r="U15" s="3"/>
      <c r="V15" s="3">
        <v>8</v>
      </c>
      <c r="W15" s="3">
        <v>12</v>
      </c>
      <c r="X15" s="3">
        <v>12</v>
      </c>
      <c r="Y15" s="3"/>
      <c r="Z15" s="3">
        <v>12</v>
      </c>
    </row>
    <row r="16" spans="1:26" x14ac:dyDescent="0.3">
      <c r="A16" s="3" t="s">
        <v>235</v>
      </c>
      <c r="B16" s="3" t="s">
        <v>18</v>
      </c>
      <c r="C16" s="3">
        <v>170</v>
      </c>
      <c r="D16" s="3">
        <v>170</v>
      </c>
      <c r="E16" s="3">
        <v>24</v>
      </c>
      <c r="F16" s="3">
        <v>147</v>
      </c>
      <c r="G16" s="3">
        <v>169</v>
      </c>
      <c r="H16" s="3">
        <v>169</v>
      </c>
      <c r="I16" s="3">
        <v>21</v>
      </c>
      <c r="J16" s="3">
        <v>152</v>
      </c>
      <c r="K16" s="3">
        <v>179</v>
      </c>
      <c r="L16" s="3">
        <v>179</v>
      </c>
      <c r="M16" s="3">
        <v>24</v>
      </c>
      <c r="N16" s="3">
        <v>157</v>
      </c>
      <c r="O16" s="3">
        <v>179</v>
      </c>
      <c r="P16" s="3">
        <v>179</v>
      </c>
      <c r="Q16" s="3">
        <v>27</v>
      </c>
      <c r="R16" s="3">
        <v>153</v>
      </c>
      <c r="S16" s="3">
        <v>172</v>
      </c>
      <c r="T16" s="3">
        <v>172</v>
      </c>
      <c r="U16" s="3">
        <v>22</v>
      </c>
      <c r="V16" s="3">
        <v>151</v>
      </c>
      <c r="W16" s="3">
        <v>172</v>
      </c>
      <c r="X16" s="3">
        <v>172</v>
      </c>
      <c r="Y16" s="3">
        <v>21</v>
      </c>
      <c r="Z16" s="3">
        <v>152</v>
      </c>
    </row>
    <row r="17" spans="1:26" x14ac:dyDescent="0.3">
      <c r="A17" s="3" t="s">
        <v>235</v>
      </c>
      <c r="B17" s="3" t="s">
        <v>19</v>
      </c>
      <c r="C17" s="3">
        <v>67</v>
      </c>
      <c r="D17" s="3">
        <v>65</v>
      </c>
      <c r="E17" s="3"/>
      <c r="F17" s="3">
        <v>61</v>
      </c>
      <c r="G17" s="3">
        <v>83</v>
      </c>
      <c r="H17" s="3">
        <v>80.5</v>
      </c>
      <c r="I17" s="3"/>
      <c r="J17" s="3">
        <v>77</v>
      </c>
      <c r="K17" s="3">
        <v>83</v>
      </c>
      <c r="L17" s="3">
        <v>80</v>
      </c>
      <c r="M17" s="3"/>
      <c r="N17" s="3">
        <v>79</v>
      </c>
      <c r="O17" s="3">
        <v>92</v>
      </c>
      <c r="P17" s="3">
        <v>89</v>
      </c>
      <c r="Q17" s="3">
        <v>13</v>
      </c>
      <c r="R17" s="3">
        <v>85</v>
      </c>
      <c r="S17" s="3">
        <v>87</v>
      </c>
      <c r="T17" s="3">
        <v>84</v>
      </c>
      <c r="U17" s="3">
        <v>10</v>
      </c>
      <c r="V17" s="3">
        <v>83</v>
      </c>
      <c r="W17" s="3">
        <v>86</v>
      </c>
      <c r="X17" s="3">
        <v>83</v>
      </c>
      <c r="Y17" s="3">
        <v>6</v>
      </c>
      <c r="Z17" s="3">
        <v>87</v>
      </c>
    </row>
    <row r="18" spans="1:26" s="16" customFormat="1" x14ac:dyDescent="0.3">
      <c r="A18" s="92" t="s">
        <v>20</v>
      </c>
      <c r="B18" s="92" t="s">
        <v>507</v>
      </c>
      <c r="C18" s="92">
        <f>SUM(C19:C25)</f>
        <v>1291</v>
      </c>
      <c r="D18" s="92">
        <f t="shared" ref="D18:Z18" si="2">SUM(D19:D25)</f>
        <v>1291</v>
      </c>
      <c r="E18" s="92">
        <f t="shared" si="2"/>
        <v>127</v>
      </c>
      <c r="F18" s="92">
        <f t="shared" si="2"/>
        <v>1200</v>
      </c>
      <c r="G18" s="92">
        <f t="shared" si="2"/>
        <v>1276</v>
      </c>
      <c r="H18" s="92">
        <f t="shared" si="2"/>
        <v>1276</v>
      </c>
      <c r="I18" s="92">
        <f t="shared" si="2"/>
        <v>149</v>
      </c>
      <c r="J18" s="92">
        <f t="shared" si="2"/>
        <v>1147</v>
      </c>
      <c r="K18" s="92">
        <f t="shared" si="2"/>
        <v>1271</v>
      </c>
      <c r="L18" s="92">
        <f t="shared" si="2"/>
        <v>1271</v>
      </c>
      <c r="M18" s="92">
        <f t="shared" si="2"/>
        <v>149</v>
      </c>
      <c r="N18" s="92">
        <f t="shared" si="2"/>
        <v>1143</v>
      </c>
      <c r="O18" s="92">
        <f t="shared" si="2"/>
        <v>1264</v>
      </c>
      <c r="P18" s="92">
        <f t="shared" si="2"/>
        <v>1264</v>
      </c>
      <c r="Q18" s="92">
        <f t="shared" si="2"/>
        <v>127</v>
      </c>
      <c r="R18" s="92">
        <f t="shared" si="2"/>
        <v>1160</v>
      </c>
      <c r="S18" s="92">
        <f t="shared" si="2"/>
        <v>1235</v>
      </c>
      <c r="T18" s="92">
        <f t="shared" si="2"/>
        <v>1235</v>
      </c>
      <c r="U18" s="92">
        <f t="shared" si="2"/>
        <v>95</v>
      </c>
      <c r="V18" s="92">
        <f t="shared" si="2"/>
        <v>1163</v>
      </c>
      <c r="W18" s="92">
        <f t="shared" si="2"/>
        <v>1237</v>
      </c>
      <c r="X18" s="92">
        <f t="shared" si="2"/>
        <v>1237</v>
      </c>
      <c r="Y18" s="92">
        <f t="shared" si="2"/>
        <v>89</v>
      </c>
      <c r="Z18" s="92">
        <f t="shared" si="2"/>
        <v>1170</v>
      </c>
    </row>
    <row r="19" spans="1:26" x14ac:dyDescent="0.3">
      <c r="A19" s="3" t="s">
        <v>20</v>
      </c>
      <c r="B19" s="3" t="s">
        <v>21</v>
      </c>
      <c r="C19" s="3">
        <v>100</v>
      </c>
      <c r="D19" s="3">
        <v>100</v>
      </c>
      <c r="E19" s="3">
        <v>11</v>
      </c>
      <c r="F19" s="3">
        <v>91</v>
      </c>
      <c r="G19" s="3">
        <v>100</v>
      </c>
      <c r="H19" s="3">
        <v>100</v>
      </c>
      <c r="I19" s="3">
        <v>15</v>
      </c>
      <c r="J19" s="3">
        <v>85</v>
      </c>
      <c r="K19" s="3">
        <v>100</v>
      </c>
      <c r="L19" s="3">
        <v>100</v>
      </c>
      <c r="M19" s="3">
        <v>14</v>
      </c>
      <c r="N19" s="3">
        <v>86</v>
      </c>
      <c r="O19" s="3">
        <v>77</v>
      </c>
      <c r="P19" s="3">
        <v>77</v>
      </c>
      <c r="Q19" s="3">
        <v>6</v>
      </c>
      <c r="R19" s="3">
        <v>74</v>
      </c>
      <c r="S19" s="3">
        <v>77</v>
      </c>
      <c r="T19" s="3">
        <v>77</v>
      </c>
      <c r="U19" s="3">
        <v>6</v>
      </c>
      <c r="V19" s="3">
        <v>74</v>
      </c>
      <c r="W19" s="3">
        <v>77</v>
      </c>
      <c r="X19" s="3">
        <v>77</v>
      </c>
      <c r="Y19" s="3">
        <v>6</v>
      </c>
      <c r="Z19" s="3">
        <v>74</v>
      </c>
    </row>
    <row r="20" spans="1:26" x14ac:dyDescent="0.3">
      <c r="A20" s="3" t="s">
        <v>20</v>
      </c>
      <c r="B20" s="3" t="s">
        <v>22</v>
      </c>
      <c r="C20" s="3">
        <v>474</v>
      </c>
      <c r="D20" s="3">
        <v>474</v>
      </c>
      <c r="E20" s="3">
        <v>40</v>
      </c>
      <c r="F20" s="3">
        <v>445</v>
      </c>
      <c r="G20" s="3">
        <v>471</v>
      </c>
      <c r="H20" s="3">
        <v>471</v>
      </c>
      <c r="I20" s="3">
        <v>42</v>
      </c>
      <c r="J20" s="3">
        <v>437</v>
      </c>
      <c r="K20" s="3">
        <v>473</v>
      </c>
      <c r="L20" s="3">
        <v>473</v>
      </c>
      <c r="M20" s="3">
        <v>43</v>
      </c>
      <c r="N20" s="3">
        <v>437</v>
      </c>
      <c r="O20" s="3">
        <v>474</v>
      </c>
      <c r="P20" s="3">
        <v>474</v>
      </c>
      <c r="Q20" s="3">
        <v>53</v>
      </c>
      <c r="R20" s="3">
        <v>426</v>
      </c>
      <c r="S20" s="3">
        <v>447</v>
      </c>
      <c r="T20" s="3">
        <v>447</v>
      </c>
      <c r="U20" s="3">
        <v>29</v>
      </c>
      <c r="V20" s="3">
        <v>424</v>
      </c>
      <c r="W20" s="3">
        <v>451</v>
      </c>
      <c r="X20" s="3">
        <v>451</v>
      </c>
      <c r="Y20" s="3">
        <v>34</v>
      </c>
      <c r="Z20" s="3">
        <v>422</v>
      </c>
    </row>
    <row r="21" spans="1:26" x14ac:dyDescent="0.3">
      <c r="A21" s="3" t="s">
        <v>20</v>
      </c>
      <c r="B21" s="3" t="s">
        <v>23</v>
      </c>
      <c r="C21" s="3">
        <v>202</v>
      </c>
      <c r="D21" s="3">
        <v>202</v>
      </c>
      <c r="E21" s="3">
        <v>23</v>
      </c>
      <c r="F21" s="3">
        <v>185</v>
      </c>
      <c r="G21" s="3">
        <v>206</v>
      </c>
      <c r="H21" s="3">
        <v>206</v>
      </c>
      <c r="I21" s="3">
        <v>27</v>
      </c>
      <c r="J21" s="3">
        <v>180</v>
      </c>
      <c r="K21" s="3">
        <v>202</v>
      </c>
      <c r="L21" s="3">
        <v>202</v>
      </c>
      <c r="M21" s="3">
        <v>27</v>
      </c>
      <c r="N21" s="3">
        <v>177</v>
      </c>
      <c r="O21" s="3">
        <v>199</v>
      </c>
      <c r="P21" s="3">
        <v>199</v>
      </c>
      <c r="Q21" s="3">
        <v>17</v>
      </c>
      <c r="R21" s="3">
        <v>185</v>
      </c>
      <c r="S21" s="3">
        <v>199</v>
      </c>
      <c r="T21" s="3">
        <v>199</v>
      </c>
      <c r="U21" s="3">
        <v>18</v>
      </c>
      <c r="V21" s="3">
        <v>184</v>
      </c>
      <c r="W21" s="3">
        <v>197</v>
      </c>
      <c r="X21" s="3">
        <v>197</v>
      </c>
      <c r="Y21" s="3">
        <v>12</v>
      </c>
      <c r="Z21" s="3">
        <v>188</v>
      </c>
    </row>
    <row r="22" spans="1:26" x14ac:dyDescent="0.3">
      <c r="A22" s="3" t="s">
        <v>20</v>
      </c>
      <c r="B22" s="3" t="s">
        <v>24</v>
      </c>
      <c r="C22" s="3">
        <v>72</v>
      </c>
      <c r="D22" s="3">
        <v>72</v>
      </c>
      <c r="E22" s="3">
        <v>12</v>
      </c>
      <c r="F22" s="3">
        <v>61</v>
      </c>
      <c r="G22" s="3">
        <v>72</v>
      </c>
      <c r="H22" s="3">
        <v>72</v>
      </c>
      <c r="I22" s="3">
        <v>2</v>
      </c>
      <c r="J22" s="3">
        <v>70</v>
      </c>
      <c r="K22" s="3">
        <v>72</v>
      </c>
      <c r="L22" s="3">
        <v>72</v>
      </c>
      <c r="M22" s="3">
        <v>4</v>
      </c>
      <c r="N22" s="3">
        <v>68</v>
      </c>
      <c r="O22" s="3">
        <v>76</v>
      </c>
      <c r="P22" s="3">
        <v>76</v>
      </c>
      <c r="Q22" s="3">
        <v>18</v>
      </c>
      <c r="R22" s="3">
        <v>59</v>
      </c>
      <c r="S22" s="3">
        <v>76</v>
      </c>
      <c r="T22" s="3">
        <v>76</v>
      </c>
      <c r="U22" s="3">
        <v>16</v>
      </c>
      <c r="V22" s="3">
        <v>60</v>
      </c>
      <c r="W22" s="3">
        <v>75</v>
      </c>
      <c r="X22" s="3">
        <v>75</v>
      </c>
      <c r="Y22" s="3">
        <v>13</v>
      </c>
      <c r="Z22" s="3">
        <v>62</v>
      </c>
    </row>
    <row r="23" spans="1:26" x14ac:dyDescent="0.3">
      <c r="A23" s="3" t="s">
        <v>20</v>
      </c>
      <c r="B23" s="3" t="s">
        <v>25</v>
      </c>
      <c r="C23" s="3">
        <v>308</v>
      </c>
      <c r="D23" s="3">
        <v>308</v>
      </c>
      <c r="E23" s="3">
        <v>36</v>
      </c>
      <c r="F23" s="3">
        <v>282</v>
      </c>
      <c r="G23" s="3">
        <v>286</v>
      </c>
      <c r="H23" s="3">
        <v>286</v>
      </c>
      <c r="I23" s="3">
        <v>55</v>
      </c>
      <c r="J23" s="3">
        <v>236</v>
      </c>
      <c r="K23" s="3">
        <v>284</v>
      </c>
      <c r="L23" s="3">
        <v>284</v>
      </c>
      <c r="M23" s="3">
        <v>53</v>
      </c>
      <c r="N23" s="3">
        <v>236</v>
      </c>
      <c r="O23" s="3">
        <v>296</v>
      </c>
      <c r="P23" s="3">
        <v>296</v>
      </c>
      <c r="Q23" s="3">
        <v>24</v>
      </c>
      <c r="R23" s="3">
        <v>279</v>
      </c>
      <c r="S23" s="3">
        <v>295</v>
      </c>
      <c r="T23" s="3">
        <v>295</v>
      </c>
      <c r="U23" s="3">
        <v>21</v>
      </c>
      <c r="V23" s="3">
        <v>280</v>
      </c>
      <c r="W23" s="3">
        <v>296</v>
      </c>
      <c r="X23" s="3">
        <v>296</v>
      </c>
      <c r="Y23" s="3">
        <v>19</v>
      </c>
      <c r="Z23" s="3">
        <v>284</v>
      </c>
    </row>
    <row r="24" spans="1:26" x14ac:dyDescent="0.3">
      <c r="A24" s="3" t="s">
        <v>20</v>
      </c>
      <c r="B24" s="3" t="s">
        <v>26</v>
      </c>
      <c r="C24" s="3">
        <v>21</v>
      </c>
      <c r="D24" s="3">
        <v>21</v>
      </c>
      <c r="E24" s="3"/>
      <c r="F24" s="3">
        <v>21</v>
      </c>
      <c r="G24" s="3">
        <v>21</v>
      </c>
      <c r="H24" s="3">
        <v>21</v>
      </c>
      <c r="I24" s="3"/>
      <c r="J24" s="3">
        <v>21</v>
      </c>
      <c r="K24" s="3">
        <v>21</v>
      </c>
      <c r="L24" s="3">
        <v>21</v>
      </c>
      <c r="M24" s="3"/>
      <c r="N24" s="3">
        <v>21</v>
      </c>
      <c r="O24" s="3">
        <v>21</v>
      </c>
      <c r="P24" s="3">
        <v>21</v>
      </c>
      <c r="Q24" s="3">
        <v>4</v>
      </c>
      <c r="R24" s="3">
        <v>17</v>
      </c>
      <c r="S24" s="3">
        <v>21</v>
      </c>
      <c r="T24" s="3">
        <v>21</v>
      </c>
      <c r="U24" s="3">
        <v>1</v>
      </c>
      <c r="V24" s="3">
        <v>20</v>
      </c>
      <c r="W24" s="3">
        <v>21</v>
      </c>
      <c r="X24" s="3">
        <v>21</v>
      </c>
      <c r="Y24" s="3"/>
      <c r="Z24" s="3">
        <v>21</v>
      </c>
    </row>
    <row r="25" spans="1:26" x14ac:dyDescent="0.3">
      <c r="A25" s="3" t="s">
        <v>20</v>
      </c>
      <c r="B25" s="3" t="s">
        <v>27</v>
      </c>
      <c r="C25" s="3">
        <v>114</v>
      </c>
      <c r="D25" s="3">
        <v>114</v>
      </c>
      <c r="E25" s="3">
        <v>5</v>
      </c>
      <c r="F25" s="3">
        <v>115</v>
      </c>
      <c r="G25" s="3">
        <v>120</v>
      </c>
      <c r="H25" s="3">
        <v>120</v>
      </c>
      <c r="I25" s="3">
        <v>8</v>
      </c>
      <c r="J25" s="3">
        <v>118</v>
      </c>
      <c r="K25" s="3">
        <v>119</v>
      </c>
      <c r="L25" s="3">
        <v>119</v>
      </c>
      <c r="M25" s="3">
        <v>8</v>
      </c>
      <c r="N25" s="3">
        <v>118</v>
      </c>
      <c r="O25" s="3">
        <v>121</v>
      </c>
      <c r="P25" s="3">
        <v>121</v>
      </c>
      <c r="Q25" s="3">
        <v>5</v>
      </c>
      <c r="R25" s="3">
        <v>120</v>
      </c>
      <c r="S25" s="3">
        <v>120</v>
      </c>
      <c r="T25" s="3">
        <v>120</v>
      </c>
      <c r="U25" s="3">
        <v>4</v>
      </c>
      <c r="V25" s="3">
        <v>121</v>
      </c>
      <c r="W25" s="3">
        <v>120</v>
      </c>
      <c r="X25" s="3">
        <v>120</v>
      </c>
      <c r="Y25" s="3">
        <v>5</v>
      </c>
      <c r="Z25" s="3">
        <v>119</v>
      </c>
    </row>
    <row r="26" spans="1:26" s="16" customFormat="1" x14ac:dyDescent="0.3">
      <c r="A26" s="92" t="s">
        <v>28</v>
      </c>
      <c r="B26" s="92" t="s">
        <v>507</v>
      </c>
      <c r="C26" s="92">
        <f>SUM(C27:C33)</f>
        <v>4985</v>
      </c>
      <c r="D26" s="92">
        <f t="shared" ref="D26:Z26" si="3">SUM(D27:D33)</f>
        <v>4985</v>
      </c>
      <c r="E26" s="92">
        <f t="shared" si="3"/>
        <v>392</v>
      </c>
      <c r="F26" s="92">
        <f t="shared" si="3"/>
        <v>4671</v>
      </c>
      <c r="G26" s="92">
        <f t="shared" si="3"/>
        <v>4900</v>
      </c>
      <c r="H26" s="92">
        <f t="shared" si="3"/>
        <v>4900</v>
      </c>
      <c r="I26" s="92">
        <f t="shared" si="3"/>
        <v>315</v>
      </c>
      <c r="J26" s="92">
        <f t="shared" si="3"/>
        <v>4659</v>
      </c>
      <c r="K26" s="92">
        <f t="shared" si="3"/>
        <v>4974</v>
      </c>
      <c r="L26" s="92">
        <f t="shared" si="3"/>
        <v>4974</v>
      </c>
      <c r="M26" s="92">
        <f t="shared" si="3"/>
        <v>309</v>
      </c>
      <c r="N26" s="92">
        <f t="shared" si="3"/>
        <v>4739</v>
      </c>
      <c r="O26" s="92">
        <f t="shared" si="3"/>
        <v>4853</v>
      </c>
      <c r="P26" s="92">
        <f t="shared" si="3"/>
        <v>4853</v>
      </c>
      <c r="Q26" s="92">
        <f t="shared" si="3"/>
        <v>456</v>
      </c>
      <c r="R26" s="92">
        <f t="shared" si="3"/>
        <v>4466</v>
      </c>
      <c r="S26" s="92">
        <f t="shared" si="3"/>
        <v>4268</v>
      </c>
      <c r="T26" s="92">
        <f t="shared" si="3"/>
        <v>4268</v>
      </c>
      <c r="U26" s="92">
        <f t="shared" si="3"/>
        <v>169</v>
      </c>
      <c r="V26" s="92">
        <f t="shared" si="3"/>
        <v>4178</v>
      </c>
      <c r="W26" s="92">
        <f t="shared" si="3"/>
        <v>4245</v>
      </c>
      <c r="X26" s="92">
        <f t="shared" si="3"/>
        <v>4245</v>
      </c>
      <c r="Y26" s="92">
        <f t="shared" si="3"/>
        <v>164</v>
      </c>
      <c r="Z26" s="92">
        <f t="shared" si="3"/>
        <v>4154</v>
      </c>
    </row>
    <row r="27" spans="1:26" x14ac:dyDescent="0.3">
      <c r="A27" s="3" t="s">
        <v>28</v>
      </c>
      <c r="B27" s="3" t="s">
        <v>29</v>
      </c>
      <c r="C27" s="3">
        <v>448</v>
      </c>
      <c r="D27" s="3">
        <v>448</v>
      </c>
      <c r="E27" s="3">
        <v>24</v>
      </c>
      <c r="F27" s="3">
        <v>442</v>
      </c>
      <c r="G27" s="3">
        <v>457</v>
      </c>
      <c r="H27" s="3">
        <v>457</v>
      </c>
      <c r="I27" s="3">
        <v>11</v>
      </c>
      <c r="J27" s="3">
        <v>466</v>
      </c>
      <c r="K27" s="3">
        <v>458</v>
      </c>
      <c r="L27" s="3">
        <v>458</v>
      </c>
      <c r="M27" s="3">
        <v>10</v>
      </c>
      <c r="N27" s="3">
        <v>467</v>
      </c>
      <c r="O27" s="3">
        <v>462</v>
      </c>
      <c r="P27" s="3">
        <v>462</v>
      </c>
      <c r="Q27" s="3">
        <v>29</v>
      </c>
      <c r="R27" s="3">
        <v>448</v>
      </c>
      <c r="S27" s="3">
        <v>458</v>
      </c>
      <c r="T27" s="3">
        <v>458</v>
      </c>
      <c r="U27" s="3">
        <v>30</v>
      </c>
      <c r="V27" s="3">
        <v>446</v>
      </c>
      <c r="W27" s="3">
        <v>443</v>
      </c>
      <c r="X27" s="3">
        <v>443</v>
      </c>
      <c r="Y27" s="3">
        <v>12</v>
      </c>
      <c r="Z27" s="3">
        <v>446</v>
      </c>
    </row>
    <row r="28" spans="1:26" x14ac:dyDescent="0.3">
      <c r="A28" s="3" t="s">
        <v>28</v>
      </c>
      <c r="B28" s="3" t="s">
        <v>30</v>
      </c>
      <c r="C28" s="3">
        <v>417</v>
      </c>
      <c r="D28" s="3">
        <v>417</v>
      </c>
      <c r="E28" s="3">
        <v>11</v>
      </c>
      <c r="F28" s="3">
        <v>422</v>
      </c>
      <c r="G28" s="3">
        <v>418</v>
      </c>
      <c r="H28" s="3">
        <v>418</v>
      </c>
      <c r="I28" s="3">
        <v>20</v>
      </c>
      <c r="J28" s="3">
        <v>410</v>
      </c>
      <c r="K28" s="3">
        <v>419</v>
      </c>
      <c r="L28" s="3">
        <v>419</v>
      </c>
      <c r="M28" s="3">
        <v>21</v>
      </c>
      <c r="N28" s="3">
        <v>409</v>
      </c>
      <c r="O28" s="3">
        <v>418</v>
      </c>
      <c r="P28" s="3">
        <v>418</v>
      </c>
      <c r="Q28" s="3">
        <v>20</v>
      </c>
      <c r="R28" s="3">
        <v>407</v>
      </c>
      <c r="S28" s="3">
        <v>419</v>
      </c>
      <c r="T28" s="3">
        <v>419</v>
      </c>
      <c r="U28" s="3">
        <v>22</v>
      </c>
      <c r="V28" s="3">
        <v>406</v>
      </c>
      <c r="W28" s="3">
        <v>414</v>
      </c>
      <c r="X28" s="3">
        <v>414</v>
      </c>
      <c r="Y28" s="3">
        <v>22</v>
      </c>
      <c r="Z28" s="3">
        <v>400</v>
      </c>
    </row>
    <row r="29" spans="1:26" x14ac:dyDescent="0.3">
      <c r="A29" s="3" t="s">
        <v>28</v>
      </c>
      <c r="B29" s="3" t="s">
        <v>31</v>
      </c>
      <c r="C29" s="3">
        <v>4</v>
      </c>
      <c r="D29" s="3">
        <v>4</v>
      </c>
      <c r="E29" s="3">
        <v>2</v>
      </c>
      <c r="F29" s="3">
        <v>2</v>
      </c>
      <c r="G29" s="3">
        <v>4</v>
      </c>
      <c r="H29" s="3">
        <v>4</v>
      </c>
      <c r="I29" s="3"/>
      <c r="J29" s="3">
        <v>4</v>
      </c>
      <c r="K29" s="3">
        <v>4</v>
      </c>
      <c r="L29" s="3">
        <v>4</v>
      </c>
      <c r="M29" s="3"/>
      <c r="N29" s="3">
        <v>4</v>
      </c>
      <c r="O29" s="3">
        <v>4</v>
      </c>
      <c r="P29" s="3">
        <v>4</v>
      </c>
      <c r="Q29" s="3"/>
      <c r="R29" s="3">
        <v>4</v>
      </c>
      <c r="S29" s="3">
        <v>4</v>
      </c>
      <c r="T29" s="3">
        <v>4</v>
      </c>
      <c r="U29" s="3"/>
      <c r="V29" s="3">
        <v>4</v>
      </c>
      <c r="W29" s="3">
        <v>4</v>
      </c>
      <c r="X29" s="3">
        <v>4</v>
      </c>
      <c r="Y29" s="3"/>
      <c r="Z29" s="3">
        <v>4</v>
      </c>
    </row>
    <row r="30" spans="1:26" x14ac:dyDescent="0.3">
      <c r="A30" s="3" t="s">
        <v>28</v>
      </c>
      <c r="B30" s="3" t="s">
        <v>32</v>
      </c>
      <c r="C30" s="3">
        <v>67</v>
      </c>
      <c r="D30" s="3">
        <v>67</v>
      </c>
      <c r="E30" s="3">
        <v>10</v>
      </c>
      <c r="F30" s="3">
        <v>58</v>
      </c>
      <c r="G30" s="3">
        <v>67</v>
      </c>
      <c r="H30" s="3">
        <v>67</v>
      </c>
      <c r="I30" s="3">
        <v>5</v>
      </c>
      <c r="J30" s="3">
        <v>62</v>
      </c>
      <c r="K30" s="3">
        <v>67</v>
      </c>
      <c r="L30" s="3">
        <v>67</v>
      </c>
      <c r="M30" s="3">
        <v>3</v>
      </c>
      <c r="N30" s="3">
        <v>64</v>
      </c>
      <c r="O30" s="3">
        <v>67</v>
      </c>
      <c r="P30" s="3">
        <v>67</v>
      </c>
      <c r="Q30" s="3">
        <v>4</v>
      </c>
      <c r="R30" s="3">
        <v>65</v>
      </c>
      <c r="S30" s="3">
        <v>68</v>
      </c>
      <c r="T30" s="3">
        <v>68</v>
      </c>
      <c r="U30" s="3">
        <v>6</v>
      </c>
      <c r="V30" s="3">
        <v>64</v>
      </c>
      <c r="W30" s="3">
        <v>68</v>
      </c>
      <c r="X30" s="3">
        <v>68</v>
      </c>
      <c r="Y30" s="3">
        <v>8</v>
      </c>
      <c r="Z30" s="3">
        <v>62</v>
      </c>
    </row>
    <row r="31" spans="1:26" x14ac:dyDescent="0.3">
      <c r="A31" s="3" t="s">
        <v>28</v>
      </c>
      <c r="B31" s="3" t="s">
        <v>33</v>
      </c>
      <c r="C31" s="3">
        <v>23</v>
      </c>
      <c r="D31" s="3">
        <v>23</v>
      </c>
      <c r="E31" s="3"/>
      <c r="F31" s="3">
        <v>23</v>
      </c>
      <c r="G31" s="3">
        <v>23</v>
      </c>
      <c r="H31" s="3">
        <v>23</v>
      </c>
      <c r="I31" s="3">
        <v>1</v>
      </c>
      <c r="J31" s="3">
        <v>22</v>
      </c>
      <c r="K31" s="3">
        <v>23</v>
      </c>
      <c r="L31" s="3">
        <v>23</v>
      </c>
      <c r="M31" s="3">
        <v>1</v>
      </c>
      <c r="N31" s="3">
        <v>22</v>
      </c>
      <c r="O31" s="3">
        <v>23</v>
      </c>
      <c r="P31" s="3">
        <v>23</v>
      </c>
      <c r="Q31" s="3">
        <v>3</v>
      </c>
      <c r="R31" s="3">
        <v>20</v>
      </c>
      <c r="S31" s="3">
        <v>21</v>
      </c>
      <c r="T31" s="3">
        <v>21</v>
      </c>
      <c r="U31" s="3">
        <v>1</v>
      </c>
      <c r="V31" s="3">
        <v>20</v>
      </c>
      <c r="W31" s="3">
        <v>21</v>
      </c>
      <c r="X31" s="3">
        <v>21</v>
      </c>
      <c r="Y31" s="3">
        <v>3</v>
      </c>
      <c r="Z31" s="3">
        <v>18</v>
      </c>
    </row>
    <row r="32" spans="1:26" x14ac:dyDescent="0.3">
      <c r="A32" s="3" t="s">
        <v>28</v>
      </c>
      <c r="B32" s="3" t="s">
        <v>34</v>
      </c>
      <c r="C32" s="3">
        <v>3813</v>
      </c>
      <c r="D32" s="3">
        <v>3813</v>
      </c>
      <c r="E32" s="3">
        <v>333</v>
      </c>
      <c r="F32" s="3">
        <v>3518</v>
      </c>
      <c r="G32" s="3">
        <v>3696</v>
      </c>
      <c r="H32" s="3">
        <v>3696</v>
      </c>
      <c r="I32" s="3">
        <v>255</v>
      </c>
      <c r="J32" s="3">
        <v>3480</v>
      </c>
      <c r="K32" s="3">
        <v>3682</v>
      </c>
      <c r="L32" s="3">
        <v>3682</v>
      </c>
      <c r="M32" s="3">
        <v>241</v>
      </c>
      <c r="N32" s="3">
        <v>3482</v>
      </c>
      <c r="O32" s="3">
        <v>3559</v>
      </c>
      <c r="P32" s="3">
        <v>3559</v>
      </c>
      <c r="Q32" s="3">
        <v>377</v>
      </c>
      <c r="R32" s="3">
        <v>3218</v>
      </c>
      <c r="S32" s="3">
        <v>2804</v>
      </c>
      <c r="T32" s="3">
        <v>2804</v>
      </c>
      <c r="U32" s="3">
        <v>56</v>
      </c>
      <c r="V32" s="3">
        <v>2791</v>
      </c>
      <c r="W32" s="3">
        <v>2801</v>
      </c>
      <c r="X32" s="3">
        <v>2801</v>
      </c>
      <c r="Y32" s="3">
        <v>80</v>
      </c>
      <c r="Z32" s="3">
        <v>2760</v>
      </c>
    </row>
    <row r="33" spans="1:26" x14ac:dyDescent="0.3">
      <c r="A33" s="3" t="s">
        <v>28</v>
      </c>
      <c r="B33" s="3" t="s">
        <v>35</v>
      </c>
      <c r="C33" s="3">
        <v>213</v>
      </c>
      <c r="D33" s="3">
        <v>213</v>
      </c>
      <c r="E33" s="3">
        <v>12</v>
      </c>
      <c r="F33" s="3">
        <v>206</v>
      </c>
      <c r="G33" s="3">
        <v>235</v>
      </c>
      <c r="H33" s="3">
        <v>235</v>
      </c>
      <c r="I33" s="3">
        <v>23</v>
      </c>
      <c r="J33" s="3">
        <v>215</v>
      </c>
      <c r="K33" s="3">
        <v>321</v>
      </c>
      <c r="L33" s="3">
        <v>321</v>
      </c>
      <c r="M33" s="3">
        <v>33</v>
      </c>
      <c r="N33" s="3">
        <v>291</v>
      </c>
      <c r="O33" s="3">
        <v>320</v>
      </c>
      <c r="P33" s="3">
        <v>320</v>
      </c>
      <c r="Q33" s="3">
        <v>23</v>
      </c>
      <c r="R33" s="3">
        <v>304</v>
      </c>
      <c r="S33" s="3">
        <v>494</v>
      </c>
      <c r="T33" s="3">
        <v>494</v>
      </c>
      <c r="U33" s="3">
        <v>54</v>
      </c>
      <c r="V33" s="3">
        <v>447</v>
      </c>
      <c r="W33" s="3">
        <v>494</v>
      </c>
      <c r="X33" s="3">
        <v>494</v>
      </c>
      <c r="Y33" s="3">
        <v>39</v>
      </c>
      <c r="Z33" s="3">
        <v>464</v>
      </c>
    </row>
    <row r="34" spans="1:26" s="16" customFormat="1" x14ac:dyDescent="0.3">
      <c r="A34" s="92" t="s">
        <v>36</v>
      </c>
      <c r="B34" s="92" t="s">
        <v>507</v>
      </c>
      <c r="C34" s="92">
        <f>SUM(C35:C48)</f>
        <v>15336</v>
      </c>
      <c r="D34" s="92">
        <f t="shared" ref="D34:Z34" si="4">SUM(D35:D48)</f>
        <v>15336</v>
      </c>
      <c r="E34" s="92">
        <f t="shared" si="4"/>
        <v>2714</v>
      </c>
      <c r="F34" s="92">
        <f t="shared" si="4"/>
        <v>12705</v>
      </c>
      <c r="G34" s="92">
        <f t="shared" si="4"/>
        <v>15310</v>
      </c>
      <c r="H34" s="92">
        <f t="shared" si="4"/>
        <v>15309.5</v>
      </c>
      <c r="I34" s="92">
        <f t="shared" si="4"/>
        <v>2712</v>
      </c>
      <c r="J34" s="92">
        <f t="shared" si="4"/>
        <v>12678</v>
      </c>
      <c r="K34" s="92">
        <f t="shared" si="4"/>
        <v>15039</v>
      </c>
      <c r="L34" s="92">
        <f t="shared" si="4"/>
        <v>15038.5</v>
      </c>
      <c r="M34" s="92">
        <f t="shared" si="4"/>
        <v>2426</v>
      </c>
      <c r="N34" s="92">
        <f t="shared" si="4"/>
        <v>12687</v>
      </c>
      <c r="O34" s="92">
        <f t="shared" si="4"/>
        <v>15029</v>
      </c>
      <c r="P34" s="92">
        <f t="shared" si="4"/>
        <v>15029</v>
      </c>
      <c r="Q34" s="92">
        <f t="shared" si="4"/>
        <v>2018</v>
      </c>
      <c r="R34" s="92">
        <f t="shared" si="4"/>
        <v>13091</v>
      </c>
      <c r="S34" s="92">
        <f t="shared" si="4"/>
        <v>15365</v>
      </c>
      <c r="T34" s="92">
        <f t="shared" si="4"/>
        <v>15365</v>
      </c>
      <c r="U34" s="92">
        <f t="shared" si="4"/>
        <v>2028</v>
      </c>
      <c r="V34" s="92">
        <f t="shared" si="4"/>
        <v>13418</v>
      </c>
      <c r="W34" s="92">
        <f t="shared" si="4"/>
        <v>15370</v>
      </c>
      <c r="X34" s="92">
        <f t="shared" si="4"/>
        <v>15369</v>
      </c>
      <c r="Y34" s="92">
        <f t="shared" si="4"/>
        <v>1974.5</v>
      </c>
      <c r="Z34" s="92">
        <f t="shared" si="4"/>
        <v>13478</v>
      </c>
    </row>
    <row r="35" spans="1:26" x14ac:dyDescent="0.3">
      <c r="A35" s="3" t="s">
        <v>36</v>
      </c>
      <c r="B35" s="3" t="s">
        <v>37</v>
      </c>
      <c r="C35" s="3">
        <v>91</v>
      </c>
      <c r="D35" s="3">
        <v>91</v>
      </c>
      <c r="E35" s="3">
        <v>18</v>
      </c>
      <c r="F35" s="3">
        <v>73</v>
      </c>
      <c r="G35" s="3">
        <v>92</v>
      </c>
      <c r="H35" s="3">
        <v>92</v>
      </c>
      <c r="I35" s="3">
        <v>5</v>
      </c>
      <c r="J35" s="3">
        <v>89</v>
      </c>
      <c r="K35" s="3">
        <v>90</v>
      </c>
      <c r="L35" s="3">
        <v>90</v>
      </c>
      <c r="M35" s="3">
        <v>1</v>
      </c>
      <c r="N35" s="3">
        <v>91</v>
      </c>
      <c r="O35" s="3">
        <v>90</v>
      </c>
      <c r="P35" s="3">
        <v>90</v>
      </c>
      <c r="Q35" s="3">
        <v>8</v>
      </c>
      <c r="R35" s="3">
        <v>83</v>
      </c>
      <c r="S35" s="3">
        <v>90</v>
      </c>
      <c r="T35" s="3">
        <v>90</v>
      </c>
      <c r="U35" s="3">
        <v>10</v>
      </c>
      <c r="V35" s="3">
        <v>81</v>
      </c>
      <c r="W35" s="3">
        <v>92</v>
      </c>
      <c r="X35" s="3">
        <v>92</v>
      </c>
      <c r="Y35" s="3">
        <v>8</v>
      </c>
      <c r="Z35" s="3">
        <v>86</v>
      </c>
    </row>
    <row r="36" spans="1:26" x14ac:dyDescent="0.3">
      <c r="A36" s="3" t="s">
        <v>36</v>
      </c>
      <c r="B36" s="3" t="s">
        <v>38</v>
      </c>
      <c r="C36" s="3">
        <v>96</v>
      </c>
      <c r="D36" s="3">
        <v>96</v>
      </c>
      <c r="E36" s="3">
        <v>8</v>
      </c>
      <c r="F36" s="3">
        <v>88</v>
      </c>
      <c r="G36" s="3">
        <v>96</v>
      </c>
      <c r="H36" s="3">
        <v>96</v>
      </c>
      <c r="I36" s="3">
        <v>15</v>
      </c>
      <c r="J36" s="3">
        <v>81</v>
      </c>
      <c r="K36" s="3">
        <v>96</v>
      </c>
      <c r="L36" s="3">
        <v>96</v>
      </c>
      <c r="M36" s="3">
        <v>13</v>
      </c>
      <c r="N36" s="3">
        <v>83</v>
      </c>
      <c r="O36" s="3">
        <v>96</v>
      </c>
      <c r="P36" s="3">
        <v>96</v>
      </c>
      <c r="Q36" s="3">
        <v>10</v>
      </c>
      <c r="R36" s="3">
        <v>86</v>
      </c>
      <c r="S36" s="3">
        <v>96</v>
      </c>
      <c r="T36" s="3">
        <v>96</v>
      </c>
      <c r="U36" s="3">
        <v>8</v>
      </c>
      <c r="V36" s="3">
        <v>88</v>
      </c>
      <c r="W36" s="3">
        <v>96</v>
      </c>
      <c r="X36" s="3">
        <v>96</v>
      </c>
      <c r="Y36" s="3">
        <v>8</v>
      </c>
      <c r="Z36" s="3">
        <v>88</v>
      </c>
    </row>
    <row r="37" spans="1:26" x14ac:dyDescent="0.3">
      <c r="A37" s="3" t="s">
        <v>36</v>
      </c>
      <c r="B37" s="3" t="s">
        <v>39</v>
      </c>
      <c r="C37" s="3">
        <v>147</v>
      </c>
      <c r="D37" s="3">
        <v>147</v>
      </c>
      <c r="E37" s="3">
        <v>17</v>
      </c>
      <c r="F37" s="3">
        <v>132</v>
      </c>
      <c r="G37" s="3">
        <v>147</v>
      </c>
      <c r="H37" s="3">
        <v>147</v>
      </c>
      <c r="I37" s="3">
        <v>16</v>
      </c>
      <c r="J37" s="3">
        <v>131</v>
      </c>
      <c r="K37" s="3">
        <v>147</v>
      </c>
      <c r="L37" s="3">
        <v>147</v>
      </c>
      <c r="M37" s="3">
        <v>14</v>
      </c>
      <c r="N37" s="3">
        <v>133</v>
      </c>
      <c r="O37" s="3">
        <v>148</v>
      </c>
      <c r="P37" s="3">
        <v>148</v>
      </c>
      <c r="Q37" s="3">
        <v>10</v>
      </c>
      <c r="R37" s="3">
        <v>138</v>
      </c>
      <c r="S37" s="3">
        <v>148</v>
      </c>
      <c r="T37" s="3">
        <v>148</v>
      </c>
      <c r="U37" s="3">
        <v>12</v>
      </c>
      <c r="V37" s="3">
        <v>136</v>
      </c>
      <c r="W37" s="3">
        <v>148</v>
      </c>
      <c r="X37" s="3">
        <v>148</v>
      </c>
      <c r="Y37" s="3">
        <v>13</v>
      </c>
      <c r="Z37" s="3">
        <v>135</v>
      </c>
    </row>
    <row r="38" spans="1:26" x14ac:dyDescent="0.3">
      <c r="A38" s="3" t="s">
        <v>36</v>
      </c>
      <c r="B38" s="3" t="s">
        <v>537</v>
      </c>
      <c r="C38" s="3">
        <v>302</v>
      </c>
      <c r="D38" s="3">
        <v>302</v>
      </c>
      <c r="E38" s="3">
        <v>33</v>
      </c>
      <c r="F38" s="3">
        <v>274</v>
      </c>
      <c r="G38" s="3">
        <v>310</v>
      </c>
      <c r="H38" s="3">
        <v>309.5</v>
      </c>
      <c r="I38" s="3">
        <v>35</v>
      </c>
      <c r="J38" s="3">
        <v>274</v>
      </c>
      <c r="K38" s="3">
        <v>305</v>
      </c>
      <c r="L38" s="3">
        <v>304.5</v>
      </c>
      <c r="M38" s="3">
        <v>25</v>
      </c>
      <c r="N38" s="3">
        <v>278</v>
      </c>
      <c r="O38" s="3">
        <v>299</v>
      </c>
      <c r="P38" s="3">
        <v>299</v>
      </c>
      <c r="Q38" s="3">
        <v>19</v>
      </c>
      <c r="R38" s="3">
        <v>278</v>
      </c>
      <c r="S38" s="3">
        <v>299</v>
      </c>
      <c r="T38" s="3">
        <v>299</v>
      </c>
      <c r="U38" s="3">
        <v>20</v>
      </c>
      <c r="V38" s="3">
        <v>278</v>
      </c>
      <c r="W38" s="3">
        <v>299</v>
      </c>
      <c r="X38" s="3">
        <v>298.5</v>
      </c>
      <c r="Y38" s="3">
        <v>24</v>
      </c>
      <c r="Z38" s="3">
        <v>273</v>
      </c>
    </row>
    <row r="39" spans="1:26" x14ac:dyDescent="0.3">
      <c r="A39" s="3" t="s">
        <v>36</v>
      </c>
      <c r="B39" s="3" t="s">
        <v>41</v>
      </c>
      <c r="C39" s="3">
        <v>91</v>
      </c>
      <c r="D39" s="3">
        <v>91</v>
      </c>
      <c r="E39" s="3">
        <v>4</v>
      </c>
      <c r="F39" s="3">
        <v>95</v>
      </c>
      <c r="G39" s="3">
        <v>91</v>
      </c>
      <c r="H39" s="3">
        <v>91</v>
      </c>
      <c r="I39" s="3">
        <v>4</v>
      </c>
      <c r="J39" s="3">
        <v>96</v>
      </c>
      <c r="K39" s="3">
        <v>91</v>
      </c>
      <c r="L39" s="3">
        <v>91</v>
      </c>
      <c r="M39" s="3">
        <v>3</v>
      </c>
      <c r="N39" s="3">
        <v>96</v>
      </c>
      <c r="O39" s="3">
        <v>91</v>
      </c>
      <c r="P39" s="3">
        <v>91</v>
      </c>
      <c r="Q39" s="3">
        <v>2</v>
      </c>
      <c r="R39" s="3">
        <v>94</v>
      </c>
      <c r="S39" s="3">
        <v>91</v>
      </c>
      <c r="T39" s="3">
        <v>91</v>
      </c>
      <c r="U39" s="3">
        <v>1</v>
      </c>
      <c r="V39" s="3">
        <v>95</v>
      </c>
      <c r="W39" s="3">
        <v>90</v>
      </c>
      <c r="X39" s="3">
        <v>90</v>
      </c>
      <c r="Y39" s="3"/>
      <c r="Z39" s="3">
        <v>96</v>
      </c>
    </row>
    <row r="40" spans="1:26" x14ac:dyDescent="0.3">
      <c r="A40" s="3" t="s">
        <v>36</v>
      </c>
      <c r="B40" s="3" t="s">
        <v>42</v>
      </c>
      <c r="C40" s="3"/>
      <c r="D40" s="3"/>
      <c r="E40" s="3"/>
      <c r="F40" s="3"/>
      <c r="G40" s="3"/>
      <c r="H40" s="3"/>
      <c r="I40" s="3"/>
      <c r="J40" s="3"/>
      <c r="K40" s="3"/>
      <c r="L40" s="3"/>
      <c r="M40" s="3"/>
      <c r="N40" s="3"/>
      <c r="O40" s="3"/>
      <c r="P40" s="3"/>
      <c r="Q40" s="3"/>
      <c r="R40" s="3"/>
      <c r="S40" s="3">
        <v>382</v>
      </c>
      <c r="T40" s="3">
        <v>382</v>
      </c>
      <c r="U40" s="3">
        <v>23</v>
      </c>
      <c r="V40" s="3">
        <v>360</v>
      </c>
      <c r="W40" s="3">
        <v>382</v>
      </c>
      <c r="X40" s="3">
        <v>382</v>
      </c>
      <c r="Y40" s="3">
        <v>25</v>
      </c>
      <c r="Z40" s="3">
        <v>358</v>
      </c>
    </row>
    <row r="41" spans="1:26" x14ac:dyDescent="0.3">
      <c r="A41" s="3" t="s">
        <v>36</v>
      </c>
      <c r="B41" s="3" t="s">
        <v>43</v>
      </c>
      <c r="C41" s="3">
        <v>318</v>
      </c>
      <c r="D41" s="3">
        <v>318</v>
      </c>
      <c r="E41" s="3">
        <v>34</v>
      </c>
      <c r="F41" s="3">
        <v>287</v>
      </c>
      <c r="G41" s="3">
        <v>308</v>
      </c>
      <c r="H41" s="3">
        <v>308</v>
      </c>
      <c r="I41" s="3">
        <v>27</v>
      </c>
      <c r="J41" s="3">
        <v>284</v>
      </c>
      <c r="K41" s="3">
        <v>298</v>
      </c>
      <c r="L41" s="3">
        <v>298</v>
      </c>
      <c r="M41" s="3">
        <v>16</v>
      </c>
      <c r="N41" s="3">
        <v>285</v>
      </c>
      <c r="O41" s="3">
        <v>303</v>
      </c>
      <c r="P41" s="3">
        <v>303</v>
      </c>
      <c r="Q41" s="3">
        <v>16</v>
      </c>
      <c r="R41" s="3">
        <v>286</v>
      </c>
      <c r="S41" s="3">
        <v>303</v>
      </c>
      <c r="T41" s="3">
        <v>303</v>
      </c>
      <c r="U41" s="3">
        <v>17</v>
      </c>
      <c r="V41" s="3">
        <v>286</v>
      </c>
      <c r="W41" s="3">
        <v>306</v>
      </c>
      <c r="X41" s="3">
        <v>306</v>
      </c>
      <c r="Y41" s="3">
        <v>16</v>
      </c>
      <c r="Z41" s="3">
        <v>291</v>
      </c>
    </row>
    <row r="42" spans="1:26" x14ac:dyDescent="0.3">
      <c r="A42" s="3" t="s">
        <v>36</v>
      </c>
      <c r="B42" s="3" t="s">
        <v>44</v>
      </c>
      <c r="C42" s="3">
        <v>755</v>
      </c>
      <c r="D42" s="3">
        <v>755</v>
      </c>
      <c r="E42" s="3">
        <v>40</v>
      </c>
      <c r="F42" s="3">
        <v>724</v>
      </c>
      <c r="G42" s="3">
        <v>744</v>
      </c>
      <c r="H42" s="3">
        <v>744</v>
      </c>
      <c r="I42" s="3">
        <v>62</v>
      </c>
      <c r="J42" s="3">
        <v>696</v>
      </c>
      <c r="K42" s="3">
        <v>692</v>
      </c>
      <c r="L42" s="3">
        <v>692</v>
      </c>
      <c r="M42" s="3">
        <v>31</v>
      </c>
      <c r="N42" s="3">
        <v>674</v>
      </c>
      <c r="O42" s="3">
        <v>700</v>
      </c>
      <c r="P42" s="3">
        <v>700</v>
      </c>
      <c r="Q42" s="3">
        <v>29</v>
      </c>
      <c r="R42" s="3">
        <v>684</v>
      </c>
      <c r="S42" s="3">
        <v>663</v>
      </c>
      <c r="T42" s="3">
        <v>663</v>
      </c>
      <c r="U42" s="3">
        <v>13</v>
      </c>
      <c r="V42" s="3">
        <v>665</v>
      </c>
      <c r="W42" s="3">
        <v>664</v>
      </c>
      <c r="X42" s="3">
        <v>664</v>
      </c>
      <c r="Y42" s="3">
        <v>15</v>
      </c>
      <c r="Z42" s="3">
        <v>663</v>
      </c>
    </row>
    <row r="43" spans="1:26" x14ac:dyDescent="0.3">
      <c r="A43" s="3" t="s">
        <v>36</v>
      </c>
      <c r="B43" s="3" t="s">
        <v>45</v>
      </c>
      <c r="C43" s="3">
        <v>134</v>
      </c>
      <c r="D43" s="3">
        <v>134</v>
      </c>
      <c r="E43" s="3">
        <v>40</v>
      </c>
      <c r="F43" s="3">
        <v>95</v>
      </c>
      <c r="G43" s="3">
        <v>136</v>
      </c>
      <c r="H43" s="3">
        <v>136</v>
      </c>
      <c r="I43" s="3">
        <v>55</v>
      </c>
      <c r="J43" s="3">
        <v>81</v>
      </c>
      <c r="K43" s="3">
        <v>100</v>
      </c>
      <c r="L43" s="3">
        <v>100</v>
      </c>
      <c r="M43" s="3">
        <v>19</v>
      </c>
      <c r="N43" s="3">
        <v>81</v>
      </c>
      <c r="O43" s="3">
        <v>97</v>
      </c>
      <c r="P43" s="3">
        <v>97</v>
      </c>
      <c r="Q43" s="3">
        <v>7</v>
      </c>
      <c r="R43" s="3">
        <v>90</v>
      </c>
      <c r="S43" s="3">
        <v>97</v>
      </c>
      <c r="T43" s="3">
        <v>97</v>
      </c>
      <c r="U43" s="3">
        <v>6</v>
      </c>
      <c r="V43" s="3">
        <v>91</v>
      </c>
      <c r="W43" s="3">
        <v>95</v>
      </c>
      <c r="X43" s="3">
        <v>95</v>
      </c>
      <c r="Y43" s="3">
        <v>5</v>
      </c>
      <c r="Z43" s="3">
        <v>90</v>
      </c>
    </row>
    <row r="44" spans="1:26" x14ac:dyDescent="0.3">
      <c r="A44" s="3" t="s">
        <v>36</v>
      </c>
      <c r="B44" s="3" t="s">
        <v>46</v>
      </c>
      <c r="C44" s="3">
        <v>7019</v>
      </c>
      <c r="D44" s="3">
        <v>7019</v>
      </c>
      <c r="E44" s="3">
        <v>1677</v>
      </c>
      <c r="F44" s="3">
        <v>5355</v>
      </c>
      <c r="G44" s="3">
        <v>6993</v>
      </c>
      <c r="H44" s="3">
        <v>6993</v>
      </c>
      <c r="I44" s="3">
        <v>1698</v>
      </c>
      <c r="J44" s="3">
        <v>5307</v>
      </c>
      <c r="K44" s="3">
        <v>6869</v>
      </c>
      <c r="L44" s="3">
        <v>6869</v>
      </c>
      <c r="M44" s="3">
        <v>1581</v>
      </c>
      <c r="N44" s="3">
        <v>5300</v>
      </c>
      <c r="O44" s="3">
        <v>6749</v>
      </c>
      <c r="P44" s="3">
        <v>6749</v>
      </c>
      <c r="Q44" s="3">
        <v>1435</v>
      </c>
      <c r="R44" s="3">
        <v>5333</v>
      </c>
      <c r="S44" s="3">
        <v>6732</v>
      </c>
      <c r="T44" s="3">
        <v>6732</v>
      </c>
      <c r="U44" s="3">
        <v>1421</v>
      </c>
      <c r="V44" s="3">
        <v>5329</v>
      </c>
      <c r="W44" s="3">
        <v>6748</v>
      </c>
      <c r="X44" s="3">
        <v>6748</v>
      </c>
      <c r="Y44" s="3">
        <v>1354</v>
      </c>
      <c r="Z44" s="3">
        <v>5411</v>
      </c>
    </row>
    <row r="45" spans="1:26" x14ac:dyDescent="0.3">
      <c r="A45" s="3" t="s">
        <v>36</v>
      </c>
      <c r="B45" s="3" t="s">
        <v>47</v>
      </c>
      <c r="C45" s="3">
        <v>462</v>
      </c>
      <c r="D45" s="3">
        <v>462</v>
      </c>
      <c r="E45" s="3">
        <v>45</v>
      </c>
      <c r="F45" s="3">
        <v>442</v>
      </c>
      <c r="G45" s="3">
        <v>474</v>
      </c>
      <c r="H45" s="3">
        <v>474</v>
      </c>
      <c r="I45" s="3">
        <v>44</v>
      </c>
      <c r="J45" s="3">
        <v>450</v>
      </c>
      <c r="K45" s="3">
        <v>472</v>
      </c>
      <c r="L45" s="3">
        <v>472</v>
      </c>
      <c r="M45" s="3">
        <v>23</v>
      </c>
      <c r="N45" s="3">
        <v>469</v>
      </c>
      <c r="O45" s="3">
        <v>578</v>
      </c>
      <c r="P45" s="3">
        <v>578</v>
      </c>
      <c r="Q45" s="3">
        <v>38</v>
      </c>
      <c r="R45" s="3">
        <v>560</v>
      </c>
      <c r="S45" s="3">
        <v>586</v>
      </c>
      <c r="T45" s="3">
        <v>586</v>
      </c>
      <c r="U45" s="3">
        <v>56</v>
      </c>
      <c r="V45" s="3">
        <v>550</v>
      </c>
      <c r="W45" s="3">
        <v>569</v>
      </c>
      <c r="X45" s="3">
        <v>569</v>
      </c>
      <c r="Y45" s="3">
        <v>118</v>
      </c>
      <c r="Z45" s="3">
        <v>474</v>
      </c>
    </row>
    <row r="46" spans="1:26" x14ac:dyDescent="0.3">
      <c r="A46" s="3" t="s">
        <v>36</v>
      </c>
      <c r="B46" s="3" t="s">
        <v>48</v>
      </c>
      <c r="C46" s="3">
        <v>2402</v>
      </c>
      <c r="D46" s="3">
        <v>2402</v>
      </c>
      <c r="E46" s="3">
        <v>377</v>
      </c>
      <c r="F46" s="3">
        <v>2038</v>
      </c>
      <c r="G46" s="3">
        <v>2408</v>
      </c>
      <c r="H46" s="3">
        <v>2408</v>
      </c>
      <c r="I46" s="3">
        <v>367</v>
      </c>
      <c r="J46" s="3">
        <v>2059</v>
      </c>
      <c r="K46" s="3">
        <v>2409</v>
      </c>
      <c r="L46" s="3">
        <v>2409</v>
      </c>
      <c r="M46" s="3">
        <v>368</v>
      </c>
      <c r="N46" s="3">
        <v>2056</v>
      </c>
      <c r="O46" s="3">
        <v>2370</v>
      </c>
      <c r="P46" s="3">
        <v>2370</v>
      </c>
      <c r="Q46" s="3">
        <v>285</v>
      </c>
      <c r="R46" s="3">
        <v>2103</v>
      </c>
      <c r="S46" s="3">
        <v>2370</v>
      </c>
      <c r="T46" s="3">
        <v>2370</v>
      </c>
      <c r="U46" s="3">
        <v>289</v>
      </c>
      <c r="V46" s="3">
        <v>2098</v>
      </c>
      <c r="W46" s="3">
        <v>2359</v>
      </c>
      <c r="X46" s="3">
        <v>2359</v>
      </c>
      <c r="Y46" s="3">
        <v>270</v>
      </c>
      <c r="Z46" s="3">
        <v>2105</v>
      </c>
    </row>
    <row r="47" spans="1:26" x14ac:dyDescent="0.3">
      <c r="A47" s="3" t="s">
        <v>36</v>
      </c>
      <c r="B47" s="3" t="s">
        <v>49</v>
      </c>
      <c r="C47" s="3">
        <v>295</v>
      </c>
      <c r="D47" s="3">
        <v>295</v>
      </c>
      <c r="E47" s="3">
        <v>36</v>
      </c>
      <c r="F47" s="3">
        <v>259</v>
      </c>
      <c r="G47" s="3">
        <v>289</v>
      </c>
      <c r="H47" s="3">
        <v>289</v>
      </c>
      <c r="I47" s="3">
        <v>42</v>
      </c>
      <c r="J47" s="3">
        <v>248</v>
      </c>
      <c r="K47" s="3">
        <v>288</v>
      </c>
      <c r="L47" s="3">
        <v>288</v>
      </c>
      <c r="M47" s="3">
        <v>40</v>
      </c>
      <c r="N47" s="3">
        <v>249</v>
      </c>
      <c r="O47" s="3">
        <v>327</v>
      </c>
      <c r="P47" s="3">
        <v>327</v>
      </c>
      <c r="Q47" s="3">
        <v>31</v>
      </c>
      <c r="R47" s="3">
        <v>298</v>
      </c>
      <c r="S47" s="3">
        <v>327</v>
      </c>
      <c r="T47" s="3">
        <v>327</v>
      </c>
      <c r="U47" s="3">
        <v>29</v>
      </c>
      <c r="V47" s="3">
        <v>299</v>
      </c>
      <c r="W47" s="3">
        <v>338</v>
      </c>
      <c r="X47" s="3">
        <v>338</v>
      </c>
      <c r="Y47" s="3">
        <v>12</v>
      </c>
      <c r="Z47" s="3">
        <v>327</v>
      </c>
    </row>
    <row r="48" spans="1:26" x14ac:dyDescent="0.3">
      <c r="A48" s="3" t="s">
        <v>36</v>
      </c>
      <c r="B48" s="3" t="s">
        <v>50</v>
      </c>
      <c r="C48" s="3">
        <v>3224</v>
      </c>
      <c r="D48" s="3">
        <v>3224</v>
      </c>
      <c r="E48" s="3">
        <v>385</v>
      </c>
      <c r="F48" s="3">
        <v>2843</v>
      </c>
      <c r="G48" s="3">
        <v>3222</v>
      </c>
      <c r="H48" s="3">
        <v>3222</v>
      </c>
      <c r="I48" s="3">
        <v>342</v>
      </c>
      <c r="J48" s="3">
        <v>2882</v>
      </c>
      <c r="K48" s="3">
        <v>3182</v>
      </c>
      <c r="L48" s="3">
        <v>3182</v>
      </c>
      <c r="M48" s="3">
        <v>292</v>
      </c>
      <c r="N48" s="3">
        <v>2892</v>
      </c>
      <c r="O48" s="3">
        <v>3181</v>
      </c>
      <c r="P48" s="3">
        <v>3181</v>
      </c>
      <c r="Q48" s="3">
        <v>128</v>
      </c>
      <c r="R48" s="3">
        <v>3058</v>
      </c>
      <c r="S48" s="3">
        <v>3181</v>
      </c>
      <c r="T48" s="3">
        <v>3181</v>
      </c>
      <c r="U48" s="3">
        <v>123</v>
      </c>
      <c r="V48" s="3">
        <v>3062</v>
      </c>
      <c r="W48" s="3">
        <v>3184</v>
      </c>
      <c r="X48" s="3">
        <v>3183.5</v>
      </c>
      <c r="Y48" s="3">
        <v>106.5</v>
      </c>
      <c r="Z48" s="3">
        <v>3081</v>
      </c>
    </row>
    <row r="49" spans="1:26" s="16" customFormat="1" x14ac:dyDescent="0.3">
      <c r="A49" s="92" t="s">
        <v>51</v>
      </c>
      <c r="B49" s="92" t="s">
        <v>507</v>
      </c>
      <c r="C49" s="92">
        <f>SUM(C50:C81)</f>
        <v>2486</v>
      </c>
      <c r="D49" s="92">
        <f t="shared" ref="D49:Z49" si="5">SUM(D50:D81)</f>
        <v>2306.5600000000004</v>
      </c>
      <c r="E49" s="92">
        <f t="shared" si="5"/>
        <v>385.57500000000005</v>
      </c>
      <c r="F49" s="92">
        <f t="shared" si="5"/>
        <v>2061</v>
      </c>
      <c r="G49" s="92">
        <f t="shared" si="5"/>
        <v>2546</v>
      </c>
      <c r="H49" s="92">
        <f t="shared" si="5"/>
        <v>2362.9949999999999</v>
      </c>
      <c r="I49" s="92">
        <f t="shared" si="5"/>
        <v>317.14799999999997</v>
      </c>
      <c r="J49" s="92">
        <f t="shared" si="5"/>
        <v>2150</v>
      </c>
      <c r="K49" s="92">
        <f t="shared" si="5"/>
        <v>2480</v>
      </c>
      <c r="L49" s="92">
        <f t="shared" si="5"/>
        <v>2317.0950000000003</v>
      </c>
      <c r="M49" s="92">
        <f t="shared" si="5"/>
        <v>258.173</v>
      </c>
      <c r="N49" s="92">
        <f t="shared" si="5"/>
        <v>2165</v>
      </c>
      <c r="O49" s="92">
        <f t="shared" si="5"/>
        <v>2562</v>
      </c>
      <c r="P49" s="92">
        <f t="shared" si="5"/>
        <v>2382.7830000000004</v>
      </c>
      <c r="Q49" s="92">
        <f t="shared" si="5"/>
        <v>319.52</v>
      </c>
      <c r="R49" s="92">
        <f t="shared" si="5"/>
        <v>2159</v>
      </c>
      <c r="S49" s="92">
        <f t="shared" si="5"/>
        <v>2352</v>
      </c>
      <c r="T49" s="92">
        <f t="shared" si="5"/>
        <v>2187.8100000000004</v>
      </c>
      <c r="U49" s="92">
        <f t="shared" si="5"/>
        <v>263.59500000000003</v>
      </c>
      <c r="V49" s="92">
        <f t="shared" si="5"/>
        <v>2044</v>
      </c>
      <c r="W49" s="92">
        <f t="shared" si="5"/>
        <v>2289</v>
      </c>
      <c r="X49" s="92">
        <f t="shared" si="5"/>
        <v>2125.4600000000005</v>
      </c>
      <c r="Y49" s="92">
        <f t="shared" si="5"/>
        <v>199.34500000000003</v>
      </c>
      <c r="Z49" s="92">
        <f t="shared" si="5"/>
        <v>2059</v>
      </c>
    </row>
    <row r="50" spans="1:26" x14ac:dyDescent="0.3">
      <c r="A50" s="3" t="s">
        <v>51</v>
      </c>
      <c r="B50" s="3" t="s">
        <v>52</v>
      </c>
      <c r="C50" s="3">
        <v>23</v>
      </c>
      <c r="D50" s="3">
        <v>23</v>
      </c>
      <c r="E50" s="3">
        <v>2</v>
      </c>
      <c r="F50" s="3">
        <v>21</v>
      </c>
      <c r="G50" s="3">
        <v>23</v>
      </c>
      <c r="H50" s="3">
        <v>23</v>
      </c>
      <c r="I50" s="3">
        <v>2</v>
      </c>
      <c r="J50" s="3">
        <v>21</v>
      </c>
      <c r="K50" s="3">
        <v>23</v>
      </c>
      <c r="L50" s="3">
        <v>23</v>
      </c>
      <c r="M50" s="3">
        <v>2</v>
      </c>
      <c r="N50" s="3">
        <v>21</v>
      </c>
      <c r="O50" s="3">
        <v>23</v>
      </c>
      <c r="P50" s="3">
        <v>23</v>
      </c>
      <c r="Q50" s="3">
        <v>4</v>
      </c>
      <c r="R50" s="3">
        <v>19</v>
      </c>
      <c r="S50" s="3">
        <v>20</v>
      </c>
      <c r="T50" s="3">
        <v>20</v>
      </c>
      <c r="U50" s="3">
        <v>2</v>
      </c>
      <c r="V50" s="3">
        <v>18</v>
      </c>
      <c r="W50" s="3">
        <v>21</v>
      </c>
      <c r="X50" s="3">
        <v>21</v>
      </c>
      <c r="Y50" s="3">
        <v>2</v>
      </c>
      <c r="Z50" s="3">
        <v>19</v>
      </c>
    </row>
    <row r="51" spans="1:26" x14ac:dyDescent="0.3">
      <c r="A51" s="3" t="s">
        <v>51</v>
      </c>
      <c r="B51" s="3" t="s">
        <v>53</v>
      </c>
      <c r="C51" s="3">
        <v>17</v>
      </c>
      <c r="D51" s="3">
        <v>5.61</v>
      </c>
      <c r="E51" s="3"/>
      <c r="F51" s="3">
        <v>17</v>
      </c>
      <c r="G51" s="3">
        <v>17</v>
      </c>
      <c r="H51" s="3">
        <v>5.61</v>
      </c>
      <c r="I51" s="3"/>
      <c r="J51" s="3">
        <v>17</v>
      </c>
      <c r="K51" s="3">
        <v>17</v>
      </c>
      <c r="L51" s="3">
        <v>5.61</v>
      </c>
      <c r="M51" s="3"/>
      <c r="N51" s="3">
        <v>17</v>
      </c>
      <c r="O51" s="3">
        <v>17</v>
      </c>
      <c r="P51" s="3">
        <v>5.61</v>
      </c>
      <c r="Q51" s="3">
        <v>1.5</v>
      </c>
      <c r="R51" s="3">
        <v>15</v>
      </c>
      <c r="S51" s="3">
        <v>17</v>
      </c>
      <c r="T51" s="3">
        <v>5.61</v>
      </c>
      <c r="U51" s="3">
        <v>1.5</v>
      </c>
      <c r="V51" s="3">
        <v>15</v>
      </c>
      <c r="W51" s="3">
        <v>17</v>
      </c>
      <c r="X51" s="3">
        <v>5.61</v>
      </c>
      <c r="Y51" s="3">
        <v>1.5</v>
      </c>
      <c r="Z51" s="3">
        <v>15</v>
      </c>
    </row>
    <row r="52" spans="1:26" x14ac:dyDescent="0.3">
      <c r="A52" s="3" t="s">
        <v>51</v>
      </c>
      <c r="B52" s="3" t="s">
        <v>54</v>
      </c>
      <c r="C52" s="3">
        <v>230</v>
      </c>
      <c r="D52" s="3">
        <v>226.7</v>
      </c>
      <c r="E52" s="3">
        <v>36</v>
      </c>
      <c r="F52" s="3">
        <v>169</v>
      </c>
      <c r="G52" s="3">
        <v>206</v>
      </c>
      <c r="H52" s="3">
        <v>174.285</v>
      </c>
      <c r="I52" s="3">
        <v>4.3499999999999996</v>
      </c>
      <c r="J52" s="3">
        <v>165</v>
      </c>
      <c r="K52" s="3">
        <v>204</v>
      </c>
      <c r="L52" s="3">
        <v>172.185</v>
      </c>
      <c r="M52" s="3">
        <v>0.85</v>
      </c>
      <c r="N52" s="3">
        <v>168</v>
      </c>
      <c r="O52" s="3">
        <v>210</v>
      </c>
      <c r="P52" s="3">
        <v>177.37299999999999</v>
      </c>
      <c r="Q52" s="3">
        <v>1.75</v>
      </c>
      <c r="R52" s="3">
        <v>169</v>
      </c>
      <c r="S52" s="3">
        <v>72</v>
      </c>
      <c r="T52" s="3">
        <v>68.5</v>
      </c>
      <c r="U52" s="3">
        <v>1.75</v>
      </c>
      <c r="V52" s="3">
        <v>70</v>
      </c>
      <c r="W52" s="3">
        <v>71</v>
      </c>
      <c r="X52" s="3">
        <v>65</v>
      </c>
      <c r="Y52" s="3">
        <v>2.75</v>
      </c>
      <c r="Z52" s="3">
        <v>68</v>
      </c>
    </row>
    <row r="53" spans="1:26" x14ac:dyDescent="0.3">
      <c r="A53" s="3" t="s">
        <v>51</v>
      </c>
      <c r="B53" s="3" t="s">
        <v>55</v>
      </c>
      <c r="C53" s="3">
        <v>57</v>
      </c>
      <c r="D53" s="3">
        <v>56</v>
      </c>
      <c r="E53" s="3">
        <v>13.5</v>
      </c>
      <c r="F53" s="3">
        <v>43</v>
      </c>
      <c r="G53" s="3">
        <v>62</v>
      </c>
      <c r="H53" s="3">
        <v>61</v>
      </c>
      <c r="I53" s="3">
        <v>16.5</v>
      </c>
      <c r="J53" s="3">
        <v>45</v>
      </c>
      <c r="K53" s="3">
        <v>62</v>
      </c>
      <c r="L53" s="3">
        <v>61</v>
      </c>
      <c r="M53" s="3">
        <v>15.5</v>
      </c>
      <c r="N53" s="3">
        <v>46</v>
      </c>
      <c r="O53" s="3">
        <v>72</v>
      </c>
      <c r="P53" s="3">
        <v>72</v>
      </c>
      <c r="Q53" s="3">
        <v>24</v>
      </c>
      <c r="R53" s="3">
        <v>48</v>
      </c>
      <c r="S53" s="3">
        <v>70</v>
      </c>
      <c r="T53" s="3">
        <v>69.5</v>
      </c>
      <c r="U53" s="3">
        <v>25.5</v>
      </c>
      <c r="V53" s="3">
        <v>45</v>
      </c>
      <c r="W53" s="3">
        <v>59</v>
      </c>
      <c r="X53" s="3">
        <v>58.5</v>
      </c>
      <c r="Y53" s="3">
        <v>16</v>
      </c>
      <c r="Z53" s="3">
        <v>44</v>
      </c>
    </row>
    <row r="54" spans="1:26" x14ac:dyDescent="0.3">
      <c r="A54" s="3" t="s">
        <v>51</v>
      </c>
      <c r="B54" s="3" t="s">
        <v>56</v>
      </c>
      <c r="C54" s="3">
        <v>246</v>
      </c>
      <c r="D54" s="3">
        <v>242.65</v>
      </c>
      <c r="E54" s="3">
        <v>36</v>
      </c>
      <c r="F54" s="3">
        <v>213</v>
      </c>
      <c r="G54" s="3">
        <v>264</v>
      </c>
      <c r="H54" s="3">
        <v>260.25</v>
      </c>
      <c r="I54" s="3">
        <v>49</v>
      </c>
      <c r="J54" s="3">
        <v>217</v>
      </c>
      <c r="K54" s="3">
        <v>268</v>
      </c>
      <c r="L54" s="3">
        <v>264.25</v>
      </c>
      <c r="M54" s="3">
        <v>52</v>
      </c>
      <c r="N54" s="3">
        <v>218</v>
      </c>
      <c r="O54" s="3">
        <v>269</v>
      </c>
      <c r="P54" s="3">
        <v>263.14999999999998</v>
      </c>
      <c r="Q54" s="3">
        <v>43</v>
      </c>
      <c r="R54" s="3">
        <v>228</v>
      </c>
      <c r="S54" s="3">
        <v>264</v>
      </c>
      <c r="T54" s="3">
        <v>257</v>
      </c>
      <c r="U54" s="3">
        <v>37.35</v>
      </c>
      <c r="V54" s="3">
        <v>228</v>
      </c>
      <c r="W54" s="3">
        <v>263</v>
      </c>
      <c r="X54" s="3">
        <v>256</v>
      </c>
      <c r="Y54" s="3">
        <v>33.85</v>
      </c>
      <c r="Z54" s="3">
        <v>233</v>
      </c>
    </row>
    <row r="55" spans="1:26" x14ac:dyDescent="0.3">
      <c r="A55" s="3" t="s">
        <v>51</v>
      </c>
      <c r="B55" s="3" t="s">
        <v>57</v>
      </c>
      <c r="C55" s="3">
        <v>55</v>
      </c>
      <c r="D55" s="3">
        <v>55</v>
      </c>
      <c r="E55" s="3">
        <v>5</v>
      </c>
      <c r="F55" s="3">
        <v>49</v>
      </c>
      <c r="G55" s="3">
        <v>55</v>
      </c>
      <c r="H55" s="3">
        <v>55</v>
      </c>
      <c r="I55" s="3">
        <v>4</v>
      </c>
      <c r="J55" s="3">
        <v>49</v>
      </c>
      <c r="K55" s="3">
        <v>55</v>
      </c>
      <c r="L55" s="3">
        <v>55</v>
      </c>
      <c r="M55" s="3">
        <v>5</v>
      </c>
      <c r="N55" s="3">
        <v>48</v>
      </c>
      <c r="O55" s="3">
        <v>55</v>
      </c>
      <c r="P55" s="3">
        <v>55</v>
      </c>
      <c r="Q55" s="3">
        <v>1</v>
      </c>
      <c r="R55" s="3">
        <v>52</v>
      </c>
      <c r="S55" s="3">
        <v>55</v>
      </c>
      <c r="T55" s="3">
        <v>55</v>
      </c>
      <c r="U55" s="3">
        <v>1</v>
      </c>
      <c r="V55" s="3">
        <v>53</v>
      </c>
      <c r="W55" s="3">
        <v>55</v>
      </c>
      <c r="X55" s="3">
        <v>55</v>
      </c>
      <c r="Y55" s="3">
        <v>1</v>
      </c>
      <c r="Z55" s="3">
        <v>53</v>
      </c>
    </row>
    <row r="56" spans="1:26" x14ac:dyDescent="0.3">
      <c r="A56" s="3" t="s">
        <v>51</v>
      </c>
      <c r="B56" s="3" t="s">
        <v>58</v>
      </c>
      <c r="C56" s="3">
        <v>45</v>
      </c>
      <c r="D56" s="3">
        <v>42</v>
      </c>
      <c r="E56" s="3">
        <v>1.5</v>
      </c>
      <c r="F56" s="3">
        <v>42</v>
      </c>
      <c r="G56" s="3">
        <v>43</v>
      </c>
      <c r="H56" s="3">
        <v>41</v>
      </c>
      <c r="I56" s="3"/>
      <c r="J56" s="3">
        <v>44</v>
      </c>
      <c r="K56" s="3">
        <v>43</v>
      </c>
      <c r="L56" s="3">
        <v>41</v>
      </c>
      <c r="M56" s="3"/>
      <c r="N56" s="3">
        <v>45</v>
      </c>
      <c r="O56" s="3">
        <v>44</v>
      </c>
      <c r="P56" s="3">
        <v>42</v>
      </c>
      <c r="Q56" s="3"/>
      <c r="R56" s="3">
        <v>44</v>
      </c>
      <c r="S56" s="3">
        <v>42</v>
      </c>
      <c r="T56" s="3">
        <v>40</v>
      </c>
      <c r="U56" s="3"/>
      <c r="V56" s="3">
        <v>42</v>
      </c>
      <c r="W56" s="3">
        <v>41</v>
      </c>
      <c r="X56" s="3">
        <v>39</v>
      </c>
      <c r="Y56" s="3"/>
      <c r="Z56" s="3">
        <v>41</v>
      </c>
    </row>
    <row r="57" spans="1:26" x14ac:dyDescent="0.3">
      <c r="A57" s="3" t="s">
        <v>51</v>
      </c>
      <c r="B57" s="3" t="s">
        <v>59</v>
      </c>
      <c r="C57" s="3">
        <v>48</v>
      </c>
      <c r="D57" s="3">
        <v>43.25</v>
      </c>
      <c r="E57" s="3">
        <v>2.5</v>
      </c>
      <c r="F57" s="3">
        <v>43</v>
      </c>
      <c r="G57" s="3">
        <v>47</v>
      </c>
      <c r="H57" s="3">
        <v>42.75</v>
      </c>
      <c r="I57" s="3">
        <v>2.5</v>
      </c>
      <c r="J57" s="3">
        <v>42</v>
      </c>
      <c r="K57" s="3">
        <v>47</v>
      </c>
      <c r="L57" s="3">
        <v>42.75</v>
      </c>
      <c r="M57" s="3">
        <v>2.5</v>
      </c>
      <c r="N57" s="3">
        <v>42</v>
      </c>
      <c r="O57" s="3">
        <v>47</v>
      </c>
      <c r="P57" s="3">
        <v>42.75</v>
      </c>
      <c r="Q57" s="3">
        <v>3.75</v>
      </c>
      <c r="R57" s="3">
        <v>41</v>
      </c>
      <c r="S57" s="3">
        <v>44</v>
      </c>
      <c r="T57" s="3">
        <v>39.35</v>
      </c>
      <c r="U57" s="3">
        <v>0.5</v>
      </c>
      <c r="V57" s="3">
        <v>41</v>
      </c>
      <c r="W57" s="3">
        <v>44</v>
      </c>
      <c r="X57" s="3">
        <v>39.35</v>
      </c>
      <c r="Y57" s="3">
        <v>0.5</v>
      </c>
      <c r="Z57" s="3">
        <v>41</v>
      </c>
    </row>
    <row r="58" spans="1:26" x14ac:dyDescent="0.3">
      <c r="A58" s="3" t="s">
        <v>51</v>
      </c>
      <c r="B58" s="3" t="s">
        <v>60</v>
      </c>
      <c r="C58" s="3">
        <v>119</v>
      </c>
      <c r="D58" s="3">
        <v>95</v>
      </c>
      <c r="E58" s="3">
        <v>14.25</v>
      </c>
      <c r="F58" s="3">
        <v>91</v>
      </c>
      <c r="G58" s="3">
        <v>114</v>
      </c>
      <c r="H58" s="3">
        <v>93</v>
      </c>
      <c r="I58" s="3">
        <v>8.0500000000000007</v>
      </c>
      <c r="J58" s="3">
        <v>95</v>
      </c>
      <c r="K58" s="3">
        <v>109</v>
      </c>
      <c r="L58" s="3">
        <v>90.6</v>
      </c>
      <c r="M58" s="3">
        <v>3.65</v>
      </c>
      <c r="N58" s="3">
        <v>97</v>
      </c>
      <c r="O58" s="3">
        <v>110</v>
      </c>
      <c r="P58" s="3">
        <v>90.1</v>
      </c>
      <c r="Q58" s="3">
        <v>4.3</v>
      </c>
      <c r="R58" s="3">
        <v>93</v>
      </c>
      <c r="S58" s="3">
        <v>108</v>
      </c>
      <c r="T58" s="3">
        <v>88.6</v>
      </c>
      <c r="U58" s="3">
        <v>2.6</v>
      </c>
      <c r="V58" s="3">
        <v>94</v>
      </c>
      <c r="W58" s="3">
        <v>105</v>
      </c>
      <c r="X58" s="3">
        <v>87.2</v>
      </c>
      <c r="Y58" s="3">
        <v>1.7</v>
      </c>
      <c r="Z58" s="3">
        <v>93</v>
      </c>
    </row>
    <row r="59" spans="1:26" x14ac:dyDescent="0.3">
      <c r="A59" s="3" t="s">
        <v>51</v>
      </c>
      <c r="B59" s="3" t="s">
        <v>61</v>
      </c>
      <c r="C59" s="3">
        <v>42</v>
      </c>
      <c r="D59" s="3">
        <v>38.25</v>
      </c>
      <c r="E59" s="3">
        <v>21.25</v>
      </c>
      <c r="F59" s="3">
        <v>23</v>
      </c>
      <c r="G59" s="3">
        <v>26</v>
      </c>
      <c r="H59" s="3">
        <v>25.25</v>
      </c>
      <c r="I59" s="3">
        <v>7.25</v>
      </c>
      <c r="J59" s="3">
        <v>23</v>
      </c>
      <c r="K59" s="3">
        <v>26</v>
      </c>
      <c r="L59" s="3">
        <v>25.25</v>
      </c>
      <c r="M59" s="3">
        <v>6.25</v>
      </c>
      <c r="N59" s="3">
        <v>23</v>
      </c>
      <c r="O59" s="3">
        <v>34</v>
      </c>
      <c r="P59" s="3">
        <v>33.25</v>
      </c>
      <c r="Q59" s="3">
        <v>13.25</v>
      </c>
      <c r="R59" s="3">
        <v>20</v>
      </c>
      <c r="S59" s="3">
        <v>35</v>
      </c>
      <c r="T59" s="3">
        <v>34.25</v>
      </c>
      <c r="U59" s="3">
        <v>18.25</v>
      </c>
      <c r="V59" s="3">
        <v>16</v>
      </c>
      <c r="W59" s="3">
        <v>4</v>
      </c>
      <c r="X59" s="3">
        <v>4</v>
      </c>
      <c r="Y59" s="3">
        <v>1</v>
      </c>
      <c r="Z59" s="3">
        <v>3</v>
      </c>
    </row>
    <row r="60" spans="1:26" x14ac:dyDescent="0.3">
      <c r="A60" s="3" t="s">
        <v>51</v>
      </c>
      <c r="B60" s="3" t="s">
        <v>62</v>
      </c>
      <c r="C60" s="3">
        <v>79</v>
      </c>
      <c r="D60" s="3">
        <v>74.5</v>
      </c>
      <c r="E60" s="3">
        <v>12.5</v>
      </c>
      <c r="F60" s="3">
        <v>65</v>
      </c>
      <c r="G60" s="3">
        <v>76</v>
      </c>
      <c r="H60" s="3">
        <v>72.099999999999994</v>
      </c>
      <c r="I60" s="3">
        <v>11.1</v>
      </c>
      <c r="J60" s="3">
        <v>63</v>
      </c>
      <c r="K60" s="3">
        <v>74</v>
      </c>
      <c r="L60" s="3">
        <v>70.099999999999994</v>
      </c>
      <c r="M60" s="3">
        <v>10.1</v>
      </c>
      <c r="N60" s="3">
        <v>62</v>
      </c>
      <c r="O60" s="3">
        <v>75</v>
      </c>
      <c r="P60" s="3">
        <v>70.599999999999994</v>
      </c>
      <c r="Q60" s="3">
        <v>8.5</v>
      </c>
      <c r="R60" s="3">
        <v>64</v>
      </c>
      <c r="S60" s="3">
        <v>72</v>
      </c>
      <c r="T60" s="3">
        <v>65.7</v>
      </c>
      <c r="U60" s="3">
        <v>5.8</v>
      </c>
      <c r="V60" s="3">
        <v>65</v>
      </c>
      <c r="W60" s="3">
        <v>72</v>
      </c>
      <c r="X60" s="3">
        <v>65.7</v>
      </c>
      <c r="Y60" s="3">
        <v>3.8</v>
      </c>
      <c r="Z60" s="3">
        <v>66</v>
      </c>
    </row>
    <row r="61" spans="1:26" x14ac:dyDescent="0.3">
      <c r="A61" s="3" t="s">
        <v>51</v>
      </c>
      <c r="B61" s="3" t="s">
        <v>63</v>
      </c>
      <c r="C61" s="3">
        <v>42</v>
      </c>
      <c r="D61" s="3">
        <v>41.05</v>
      </c>
      <c r="E61" s="3">
        <v>1</v>
      </c>
      <c r="F61" s="3">
        <v>41</v>
      </c>
      <c r="G61" s="3">
        <v>46</v>
      </c>
      <c r="H61" s="3">
        <v>45.05</v>
      </c>
      <c r="I61" s="3">
        <v>2</v>
      </c>
      <c r="J61" s="3">
        <v>44</v>
      </c>
      <c r="K61" s="3">
        <v>45</v>
      </c>
      <c r="L61" s="3">
        <v>43.35</v>
      </c>
      <c r="M61" s="3"/>
      <c r="N61" s="3">
        <v>45</v>
      </c>
      <c r="O61" s="3">
        <v>39</v>
      </c>
      <c r="P61" s="3">
        <v>38.049999999999997</v>
      </c>
      <c r="Q61" s="3"/>
      <c r="R61" s="3">
        <v>39</v>
      </c>
      <c r="S61" s="3">
        <v>39</v>
      </c>
      <c r="T61" s="3">
        <v>37.450000000000003</v>
      </c>
      <c r="U61" s="3">
        <v>2</v>
      </c>
      <c r="V61" s="3">
        <v>37</v>
      </c>
      <c r="W61" s="3">
        <v>36</v>
      </c>
      <c r="X61" s="3">
        <v>34.450000000000003</v>
      </c>
      <c r="Y61" s="3"/>
      <c r="Z61" s="3">
        <v>36</v>
      </c>
    </row>
    <row r="62" spans="1:26" x14ac:dyDescent="0.3">
      <c r="A62" s="3" t="s">
        <v>51</v>
      </c>
      <c r="B62" s="3" t="s">
        <v>64</v>
      </c>
      <c r="C62" s="3">
        <v>8</v>
      </c>
      <c r="D62" s="3">
        <v>7</v>
      </c>
      <c r="E62" s="3">
        <v>1.5</v>
      </c>
      <c r="F62" s="3">
        <v>6</v>
      </c>
      <c r="G62" s="3">
        <v>7</v>
      </c>
      <c r="H62" s="3">
        <v>6</v>
      </c>
      <c r="I62" s="3">
        <v>0.5</v>
      </c>
      <c r="J62" s="3">
        <v>6</v>
      </c>
      <c r="K62" s="3">
        <v>7</v>
      </c>
      <c r="L62" s="3">
        <v>6</v>
      </c>
      <c r="M62" s="3">
        <v>0.5</v>
      </c>
      <c r="N62" s="3">
        <v>6</v>
      </c>
      <c r="O62" s="3">
        <v>7</v>
      </c>
      <c r="P62" s="3">
        <v>6</v>
      </c>
      <c r="Q62" s="3">
        <v>1.5</v>
      </c>
      <c r="R62" s="3">
        <v>5</v>
      </c>
      <c r="S62" s="3">
        <v>7</v>
      </c>
      <c r="T62" s="3">
        <v>6</v>
      </c>
      <c r="U62" s="3">
        <v>1.5</v>
      </c>
      <c r="V62" s="3">
        <v>5</v>
      </c>
      <c r="W62" s="3">
        <v>7</v>
      </c>
      <c r="X62" s="3">
        <v>6</v>
      </c>
      <c r="Y62" s="3">
        <v>0.5</v>
      </c>
      <c r="Z62" s="3">
        <v>6</v>
      </c>
    </row>
    <row r="63" spans="1:26" x14ac:dyDescent="0.3">
      <c r="A63" s="3" t="s">
        <v>51</v>
      </c>
      <c r="B63" s="3" t="s">
        <v>65</v>
      </c>
      <c r="C63" s="3">
        <v>65</v>
      </c>
      <c r="D63" s="3">
        <v>64.5</v>
      </c>
      <c r="E63" s="3">
        <v>4</v>
      </c>
      <c r="F63" s="3">
        <v>68</v>
      </c>
      <c r="G63" s="3">
        <v>85</v>
      </c>
      <c r="H63" s="3">
        <v>84.5</v>
      </c>
      <c r="I63" s="3">
        <v>14</v>
      </c>
      <c r="J63" s="3">
        <v>78</v>
      </c>
      <c r="K63" s="3">
        <v>88</v>
      </c>
      <c r="L63" s="3">
        <v>87.5</v>
      </c>
      <c r="M63" s="3">
        <v>17</v>
      </c>
      <c r="N63" s="3">
        <v>78</v>
      </c>
      <c r="O63" s="3">
        <v>91</v>
      </c>
      <c r="P63" s="3">
        <v>90.5</v>
      </c>
      <c r="Q63" s="3">
        <v>11</v>
      </c>
      <c r="R63" s="3">
        <v>86</v>
      </c>
      <c r="S63" s="3">
        <v>91</v>
      </c>
      <c r="T63" s="3">
        <v>91</v>
      </c>
      <c r="U63" s="3">
        <v>12</v>
      </c>
      <c r="V63" s="3">
        <v>84</v>
      </c>
      <c r="W63" s="3">
        <v>91</v>
      </c>
      <c r="X63" s="3">
        <v>91</v>
      </c>
      <c r="Y63" s="3">
        <v>12</v>
      </c>
      <c r="Z63" s="3">
        <v>84</v>
      </c>
    </row>
    <row r="64" spans="1:26" x14ac:dyDescent="0.3">
      <c r="A64" s="3" t="s">
        <v>51</v>
      </c>
      <c r="B64" s="3" t="s">
        <v>66</v>
      </c>
      <c r="C64" s="3">
        <v>74</v>
      </c>
      <c r="D64" s="3">
        <v>74</v>
      </c>
      <c r="E64" s="3">
        <v>1</v>
      </c>
      <c r="F64" s="3">
        <v>74</v>
      </c>
      <c r="G64" s="3">
        <v>73</v>
      </c>
      <c r="H64" s="3">
        <v>73</v>
      </c>
      <c r="I64" s="3"/>
      <c r="J64" s="3">
        <v>74</v>
      </c>
      <c r="K64" s="3">
        <v>73</v>
      </c>
      <c r="L64" s="3">
        <v>73</v>
      </c>
      <c r="M64" s="3"/>
      <c r="N64" s="3">
        <v>74</v>
      </c>
      <c r="O64" s="3">
        <v>74</v>
      </c>
      <c r="P64" s="3">
        <v>73</v>
      </c>
      <c r="Q64" s="3">
        <v>3</v>
      </c>
      <c r="R64" s="3">
        <v>72</v>
      </c>
      <c r="S64" s="3">
        <v>71</v>
      </c>
      <c r="T64" s="3">
        <v>69</v>
      </c>
      <c r="U64" s="3">
        <v>1.5</v>
      </c>
      <c r="V64" s="3">
        <v>69</v>
      </c>
      <c r="W64" s="3">
        <v>71</v>
      </c>
      <c r="X64" s="3">
        <v>69</v>
      </c>
      <c r="Y64" s="3">
        <v>0.5</v>
      </c>
      <c r="Z64" s="3">
        <v>70</v>
      </c>
    </row>
    <row r="65" spans="1:26" x14ac:dyDescent="0.3">
      <c r="A65" s="3" t="s">
        <v>51</v>
      </c>
      <c r="B65" s="3" t="s">
        <v>67</v>
      </c>
      <c r="C65" s="3">
        <v>67</v>
      </c>
      <c r="D65" s="3">
        <v>61.65</v>
      </c>
      <c r="E65" s="3">
        <v>3.4</v>
      </c>
      <c r="F65" s="3">
        <v>70</v>
      </c>
      <c r="G65" s="3">
        <v>66</v>
      </c>
      <c r="H65" s="3">
        <v>60.65</v>
      </c>
      <c r="I65" s="3">
        <v>2.65</v>
      </c>
      <c r="J65" s="3">
        <v>66</v>
      </c>
      <c r="K65" s="3">
        <v>66</v>
      </c>
      <c r="L65" s="3">
        <v>60.65</v>
      </c>
      <c r="M65" s="3">
        <v>2.0499999999999998</v>
      </c>
      <c r="N65" s="3">
        <v>67</v>
      </c>
      <c r="O65" s="3">
        <v>66</v>
      </c>
      <c r="P65" s="3">
        <v>60.95</v>
      </c>
      <c r="Q65" s="3">
        <v>10.25</v>
      </c>
      <c r="R65" s="3">
        <v>58</v>
      </c>
      <c r="S65" s="3">
        <v>66</v>
      </c>
      <c r="T65" s="3">
        <v>61.05</v>
      </c>
      <c r="U65" s="3">
        <v>10.25</v>
      </c>
      <c r="V65" s="3">
        <v>56</v>
      </c>
      <c r="W65" s="3">
        <v>58</v>
      </c>
      <c r="X65" s="3">
        <v>54.45</v>
      </c>
      <c r="Y65" s="3">
        <v>5.05</v>
      </c>
      <c r="Z65" s="3">
        <v>54</v>
      </c>
    </row>
    <row r="66" spans="1:26" x14ac:dyDescent="0.3">
      <c r="A66" s="3" t="s">
        <v>51</v>
      </c>
      <c r="B66" s="3" t="s">
        <v>68</v>
      </c>
      <c r="C66" s="3">
        <v>35</v>
      </c>
      <c r="D66" s="3">
        <v>35</v>
      </c>
      <c r="E66" s="3">
        <v>5</v>
      </c>
      <c r="F66" s="3">
        <v>59</v>
      </c>
      <c r="G66" s="3">
        <v>65</v>
      </c>
      <c r="H66" s="3">
        <v>65</v>
      </c>
      <c r="I66" s="3">
        <v>9</v>
      </c>
      <c r="J66" s="3">
        <v>57</v>
      </c>
      <c r="K66" s="3">
        <v>63</v>
      </c>
      <c r="L66" s="3">
        <v>63</v>
      </c>
      <c r="M66" s="3">
        <v>7</v>
      </c>
      <c r="N66" s="3">
        <v>58</v>
      </c>
      <c r="O66" s="3">
        <v>63</v>
      </c>
      <c r="P66" s="3">
        <v>63</v>
      </c>
      <c r="Q66" s="3">
        <v>10</v>
      </c>
      <c r="R66" s="3">
        <v>54</v>
      </c>
      <c r="S66" s="3">
        <v>59</v>
      </c>
      <c r="T66" s="3">
        <v>59</v>
      </c>
      <c r="U66" s="3">
        <v>5</v>
      </c>
      <c r="V66" s="3">
        <v>54</v>
      </c>
      <c r="W66" s="3">
        <v>59</v>
      </c>
      <c r="X66" s="3">
        <v>59</v>
      </c>
      <c r="Y66" s="3">
        <v>5</v>
      </c>
      <c r="Z66" s="3">
        <v>54</v>
      </c>
    </row>
    <row r="67" spans="1:26" x14ac:dyDescent="0.3">
      <c r="A67" s="3" t="s">
        <v>51</v>
      </c>
      <c r="B67" s="3" t="s">
        <v>69</v>
      </c>
      <c r="C67" s="3">
        <v>102</v>
      </c>
      <c r="D67" s="3">
        <v>88.35</v>
      </c>
      <c r="E67" s="3">
        <v>23.55</v>
      </c>
      <c r="F67" s="3">
        <v>66</v>
      </c>
      <c r="G67" s="3">
        <v>102</v>
      </c>
      <c r="H67" s="3">
        <v>88.35</v>
      </c>
      <c r="I67" s="3">
        <v>29.55</v>
      </c>
      <c r="J67" s="3">
        <v>60</v>
      </c>
      <c r="K67" s="3">
        <v>82</v>
      </c>
      <c r="L67" s="3">
        <v>72.5</v>
      </c>
      <c r="M67" s="3">
        <v>13.7</v>
      </c>
      <c r="N67" s="3">
        <v>60</v>
      </c>
      <c r="O67" s="3">
        <v>82</v>
      </c>
      <c r="P67" s="3">
        <v>72.5</v>
      </c>
      <c r="Q67" s="3">
        <v>17.2</v>
      </c>
      <c r="R67" s="3">
        <v>56</v>
      </c>
      <c r="S67" s="3">
        <v>70</v>
      </c>
      <c r="T67" s="3">
        <v>62.3</v>
      </c>
      <c r="U67" s="3">
        <v>10.8</v>
      </c>
      <c r="V67" s="3">
        <v>55</v>
      </c>
      <c r="W67" s="3">
        <v>70</v>
      </c>
      <c r="X67" s="3">
        <v>62.3</v>
      </c>
      <c r="Y67" s="3">
        <v>9.3000000000000007</v>
      </c>
      <c r="Z67" s="3">
        <v>55</v>
      </c>
    </row>
    <row r="68" spans="1:26" x14ac:dyDescent="0.3">
      <c r="A68" s="3" t="s">
        <v>51</v>
      </c>
      <c r="B68" s="3" t="s">
        <v>70</v>
      </c>
      <c r="C68" s="3">
        <v>59</v>
      </c>
      <c r="D68" s="3">
        <v>54.5</v>
      </c>
      <c r="E68" s="3">
        <v>6.95</v>
      </c>
      <c r="F68" s="3">
        <v>54</v>
      </c>
      <c r="G68" s="3">
        <v>59</v>
      </c>
      <c r="H68" s="3">
        <v>54.5</v>
      </c>
      <c r="I68" s="3">
        <v>10.5</v>
      </c>
      <c r="J68" s="3">
        <v>52</v>
      </c>
      <c r="K68" s="3">
        <v>57</v>
      </c>
      <c r="L68" s="3">
        <v>54.05</v>
      </c>
      <c r="M68" s="3">
        <v>11.05</v>
      </c>
      <c r="N68" s="3">
        <v>51</v>
      </c>
      <c r="O68" s="3">
        <v>56</v>
      </c>
      <c r="P68" s="3">
        <v>53.5</v>
      </c>
      <c r="Q68" s="3">
        <v>4</v>
      </c>
      <c r="R68" s="3">
        <v>52</v>
      </c>
      <c r="S68" s="3">
        <v>53</v>
      </c>
      <c r="T68" s="3">
        <v>49.5</v>
      </c>
      <c r="U68" s="3">
        <v>3</v>
      </c>
      <c r="V68" s="3">
        <v>54</v>
      </c>
      <c r="W68" s="3">
        <v>54</v>
      </c>
      <c r="X68" s="3">
        <v>50</v>
      </c>
      <c r="Y68" s="3">
        <v>1</v>
      </c>
      <c r="Z68" s="3">
        <v>58</v>
      </c>
    </row>
    <row r="69" spans="1:26" x14ac:dyDescent="0.3">
      <c r="A69" s="3" t="s">
        <v>51</v>
      </c>
      <c r="B69" s="3" t="s">
        <v>71</v>
      </c>
      <c r="C69" s="3">
        <v>54</v>
      </c>
      <c r="D69" s="3">
        <v>44.05</v>
      </c>
      <c r="E69" s="3"/>
      <c r="F69" s="3">
        <v>52</v>
      </c>
      <c r="G69" s="3">
        <v>46</v>
      </c>
      <c r="H69" s="3">
        <v>42.55</v>
      </c>
      <c r="I69" s="3">
        <v>1.5</v>
      </c>
      <c r="J69" s="3">
        <v>48</v>
      </c>
      <c r="K69" s="3">
        <v>46</v>
      </c>
      <c r="L69" s="3">
        <v>40.71</v>
      </c>
      <c r="M69" s="3">
        <v>0.86</v>
      </c>
      <c r="N69" s="3">
        <v>46</v>
      </c>
      <c r="O69" s="3">
        <v>45</v>
      </c>
      <c r="P69" s="3">
        <v>41.41</v>
      </c>
      <c r="Q69" s="3">
        <v>3.66</v>
      </c>
      <c r="R69" s="3">
        <v>44</v>
      </c>
      <c r="S69" s="3">
        <v>44</v>
      </c>
      <c r="T69" s="3">
        <v>40.409999999999997</v>
      </c>
      <c r="U69" s="3">
        <v>1.66</v>
      </c>
      <c r="V69" s="3">
        <v>42</v>
      </c>
      <c r="W69" s="3">
        <v>43</v>
      </c>
      <c r="X69" s="3">
        <v>39.21</v>
      </c>
      <c r="Y69" s="3">
        <v>2.66</v>
      </c>
      <c r="Z69" s="3">
        <v>43</v>
      </c>
    </row>
    <row r="70" spans="1:26" x14ac:dyDescent="0.3">
      <c r="A70" s="3" t="s">
        <v>51</v>
      </c>
      <c r="B70" s="3" t="s">
        <v>72</v>
      </c>
      <c r="C70" s="3">
        <v>19</v>
      </c>
      <c r="D70" s="3">
        <v>18.399999999999999</v>
      </c>
      <c r="E70" s="3">
        <v>1</v>
      </c>
      <c r="F70" s="3">
        <v>18</v>
      </c>
      <c r="G70" s="3">
        <v>34</v>
      </c>
      <c r="H70" s="3">
        <v>31.5</v>
      </c>
      <c r="I70" s="3">
        <v>10.7</v>
      </c>
      <c r="J70" s="3">
        <v>22</v>
      </c>
      <c r="K70" s="3">
        <v>21</v>
      </c>
      <c r="L70" s="3">
        <v>20.8</v>
      </c>
      <c r="M70" s="3"/>
      <c r="N70" s="3">
        <v>22</v>
      </c>
      <c r="O70" s="3">
        <v>19</v>
      </c>
      <c r="P70" s="3">
        <v>18.399999999999999</v>
      </c>
      <c r="Q70" s="3">
        <v>2</v>
      </c>
      <c r="R70" s="3">
        <v>18</v>
      </c>
      <c r="S70" s="3">
        <v>18</v>
      </c>
      <c r="T70" s="3">
        <v>17.3</v>
      </c>
      <c r="U70" s="3">
        <v>1</v>
      </c>
      <c r="V70" s="3">
        <v>18</v>
      </c>
      <c r="W70" s="3">
        <v>18</v>
      </c>
      <c r="X70" s="3">
        <v>17.3</v>
      </c>
      <c r="Y70" s="3">
        <v>1</v>
      </c>
      <c r="Z70" s="3">
        <v>18</v>
      </c>
    </row>
    <row r="71" spans="1:26" x14ac:dyDescent="0.3">
      <c r="A71" s="3" t="s">
        <v>51</v>
      </c>
      <c r="B71" s="3" t="s">
        <v>73</v>
      </c>
      <c r="C71" s="3">
        <v>46</v>
      </c>
      <c r="D71" s="3">
        <v>45</v>
      </c>
      <c r="E71" s="3">
        <v>5.5</v>
      </c>
      <c r="F71" s="3">
        <v>40</v>
      </c>
      <c r="G71" s="3">
        <v>47</v>
      </c>
      <c r="H71" s="3">
        <v>46</v>
      </c>
      <c r="I71" s="3">
        <v>4.5</v>
      </c>
      <c r="J71" s="3">
        <v>42</v>
      </c>
      <c r="K71" s="3">
        <v>47</v>
      </c>
      <c r="L71" s="3">
        <v>46</v>
      </c>
      <c r="M71" s="3">
        <v>4.5</v>
      </c>
      <c r="N71" s="3">
        <v>42</v>
      </c>
      <c r="O71" s="3">
        <v>47</v>
      </c>
      <c r="P71" s="3">
        <v>46</v>
      </c>
      <c r="Q71" s="3">
        <v>4.5</v>
      </c>
      <c r="R71" s="3">
        <v>42</v>
      </c>
      <c r="S71" s="3">
        <v>45</v>
      </c>
      <c r="T71" s="3">
        <v>43.4</v>
      </c>
      <c r="U71" s="3">
        <v>4.9000000000000004</v>
      </c>
      <c r="V71" s="3">
        <v>39</v>
      </c>
      <c r="W71" s="3">
        <v>45</v>
      </c>
      <c r="X71" s="3">
        <v>43.4</v>
      </c>
      <c r="Y71" s="3">
        <v>3.9</v>
      </c>
      <c r="Z71" s="3">
        <v>41</v>
      </c>
    </row>
    <row r="72" spans="1:26" x14ac:dyDescent="0.3">
      <c r="A72" s="3" t="s">
        <v>51</v>
      </c>
      <c r="B72" s="3" t="s">
        <v>74</v>
      </c>
      <c r="C72" s="3">
        <v>117</v>
      </c>
      <c r="D72" s="3">
        <v>92.7</v>
      </c>
      <c r="E72" s="3">
        <v>13.5</v>
      </c>
      <c r="F72" s="3">
        <v>80</v>
      </c>
      <c r="G72" s="3">
        <v>99</v>
      </c>
      <c r="H72" s="3">
        <v>81.099999999999994</v>
      </c>
      <c r="I72" s="3"/>
      <c r="J72" s="3">
        <v>88</v>
      </c>
      <c r="K72" s="3">
        <v>95</v>
      </c>
      <c r="L72" s="3">
        <v>76.849999999999994</v>
      </c>
      <c r="M72" s="3"/>
      <c r="N72" s="3">
        <v>84</v>
      </c>
      <c r="O72" s="3">
        <v>102</v>
      </c>
      <c r="P72" s="3">
        <v>82.9</v>
      </c>
      <c r="Q72" s="3">
        <v>5</v>
      </c>
      <c r="R72" s="3">
        <v>86</v>
      </c>
      <c r="S72" s="3">
        <v>110</v>
      </c>
      <c r="T72" s="3">
        <v>83.4</v>
      </c>
      <c r="U72" s="3">
        <v>5.65</v>
      </c>
      <c r="V72" s="3">
        <v>85</v>
      </c>
      <c r="W72" s="3">
        <v>109</v>
      </c>
      <c r="X72" s="3">
        <v>82.9</v>
      </c>
      <c r="Y72" s="3">
        <v>5.65</v>
      </c>
      <c r="Z72" s="3">
        <v>86</v>
      </c>
    </row>
    <row r="73" spans="1:26" x14ac:dyDescent="0.3">
      <c r="A73" s="3" t="s">
        <v>51</v>
      </c>
      <c r="B73" s="3" t="s">
        <v>75</v>
      </c>
      <c r="C73" s="3">
        <v>16</v>
      </c>
      <c r="D73" s="3">
        <v>16</v>
      </c>
      <c r="E73" s="3">
        <v>2</v>
      </c>
      <c r="F73" s="3">
        <v>24</v>
      </c>
      <c r="G73" s="3">
        <v>25</v>
      </c>
      <c r="H73" s="3">
        <v>25</v>
      </c>
      <c r="I73" s="3">
        <v>2</v>
      </c>
      <c r="J73" s="3">
        <v>23</v>
      </c>
      <c r="K73" s="3">
        <v>23</v>
      </c>
      <c r="L73" s="3">
        <v>23</v>
      </c>
      <c r="M73" s="3"/>
      <c r="N73" s="3">
        <v>23</v>
      </c>
      <c r="O73" s="3">
        <v>23</v>
      </c>
      <c r="P73" s="3">
        <v>23</v>
      </c>
      <c r="Q73" s="3">
        <v>1</v>
      </c>
      <c r="R73" s="3">
        <v>22</v>
      </c>
      <c r="S73" s="3">
        <v>20</v>
      </c>
      <c r="T73" s="3">
        <v>19.5</v>
      </c>
      <c r="U73" s="3"/>
      <c r="V73" s="3">
        <v>20</v>
      </c>
      <c r="W73" s="3">
        <v>21</v>
      </c>
      <c r="X73" s="3">
        <v>20.5</v>
      </c>
      <c r="Y73" s="3">
        <v>2</v>
      </c>
      <c r="Z73" s="3">
        <v>19</v>
      </c>
    </row>
    <row r="74" spans="1:26" x14ac:dyDescent="0.3">
      <c r="A74" s="3" t="s">
        <v>51</v>
      </c>
      <c r="B74" s="3" t="s">
        <v>76</v>
      </c>
      <c r="C74" s="3">
        <v>208</v>
      </c>
      <c r="D74" s="3">
        <v>177.5</v>
      </c>
      <c r="E74" s="3">
        <v>40.274999999999999</v>
      </c>
      <c r="F74" s="3">
        <v>149</v>
      </c>
      <c r="G74" s="3">
        <v>185</v>
      </c>
      <c r="H74" s="3">
        <v>162</v>
      </c>
      <c r="I74" s="3">
        <v>21.875</v>
      </c>
      <c r="J74" s="3">
        <v>151</v>
      </c>
      <c r="K74" s="3">
        <v>180</v>
      </c>
      <c r="L74" s="3">
        <v>160.04</v>
      </c>
      <c r="M74" s="3">
        <v>17.54</v>
      </c>
      <c r="N74" s="3">
        <v>154</v>
      </c>
      <c r="O74" s="3">
        <v>172</v>
      </c>
      <c r="P74" s="3">
        <v>160.04</v>
      </c>
      <c r="Q74" s="3">
        <v>18.440000000000001</v>
      </c>
      <c r="R74" s="3">
        <v>149</v>
      </c>
      <c r="S74" s="3">
        <v>168</v>
      </c>
      <c r="T74" s="3">
        <v>155.74</v>
      </c>
      <c r="U74" s="3">
        <v>18.815000000000001</v>
      </c>
      <c r="V74" s="3">
        <v>144</v>
      </c>
      <c r="W74" s="3">
        <v>168</v>
      </c>
      <c r="X74" s="3">
        <v>155.74</v>
      </c>
      <c r="Y74" s="3">
        <v>17.114999999999998</v>
      </c>
      <c r="Z74" s="3">
        <v>144</v>
      </c>
    </row>
    <row r="75" spans="1:26" x14ac:dyDescent="0.3">
      <c r="A75" s="3" t="s">
        <v>51</v>
      </c>
      <c r="B75" s="3" t="s">
        <v>77</v>
      </c>
      <c r="C75" s="3">
        <v>38</v>
      </c>
      <c r="D75" s="3">
        <v>38</v>
      </c>
      <c r="E75" s="3">
        <v>3</v>
      </c>
      <c r="F75" s="3">
        <v>35</v>
      </c>
      <c r="G75" s="3">
        <v>38</v>
      </c>
      <c r="H75" s="3">
        <v>38</v>
      </c>
      <c r="I75" s="3">
        <v>3</v>
      </c>
      <c r="J75" s="3">
        <v>35</v>
      </c>
      <c r="K75" s="3">
        <v>38</v>
      </c>
      <c r="L75" s="3">
        <v>38</v>
      </c>
      <c r="M75" s="3">
        <v>4</v>
      </c>
      <c r="N75" s="3">
        <v>34</v>
      </c>
      <c r="O75" s="3">
        <v>38</v>
      </c>
      <c r="P75" s="3">
        <v>38</v>
      </c>
      <c r="Q75" s="3">
        <v>4</v>
      </c>
      <c r="R75" s="3">
        <v>34</v>
      </c>
      <c r="S75" s="3">
        <v>36</v>
      </c>
      <c r="T75" s="3">
        <v>35.6</v>
      </c>
      <c r="U75" s="3">
        <v>3</v>
      </c>
      <c r="V75" s="3">
        <v>33</v>
      </c>
      <c r="W75" s="3">
        <v>36</v>
      </c>
      <c r="X75" s="3">
        <v>35.6</v>
      </c>
      <c r="Y75" s="3">
        <v>1</v>
      </c>
      <c r="Z75" s="3">
        <v>35</v>
      </c>
    </row>
    <row r="76" spans="1:26" x14ac:dyDescent="0.3">
      <c r="A76" s="3" t="s">
        <v>51</v>
      </c>
      <c r="B76" s="3" t="s">
        <v>78</v>
      </c>
      <c r="C76" s="3">
        <v>121</v>
      </c>
      <c r="D76" s="3">
        <v>104.75</v>
      </c>
      <c r="E76" s="3">
        <v>20.8</v>
      </c>
      <c r="F76" s="3">
        <v>92</v>
      </c>
      <c r="G76" s="3">
        <v>124</v>
      </c>
      <c r="H76" s="3">
        <v>105.75</v>
      </c>
      <c r="I76" s="3">
        <v>26.1</v>
      </c>
      <c r="J76" s="3">
        <v>85</v>
      </c>
      <c r="K76" s="3">
        <v>106</v>
      </c>
      <c r="L76" s="3">
        <v>94.25</v>
      </c>
      <c r="M76" s="3">
        <v>13.6</v>
      </c>
      <c r="N76" s="3">
        <v>85</v>
      </c>
      <c r="O76" s="3">
        <v>105</v>
      </c>
      <c r="P76" s="3">
        <v>93.75</v>
      </c>
      <c r="Q76" s="3">
        <v>12.6</v>
      </c>
      <c r="R76" s="3">
        <v>85</v>
      </c>
      <c r="S76" s="3">
        <v>103</v>
      </c>
      <c r="T76" s="3">
        <v>91.4</v>
      </c>
      <c r="U76" s="3">
        <v>17.55</v>
      </c>
      <c r="V76" s="3">
        <v>77</v>
      </c>
      <c r="W76" s="3">
        <v>104</v>
      </c>
      <c r="X76" s="3">
        <v>92.4</v>
      </c>
      <c r="Y76" s="3">
        <v>18.55</v>
      </c>
      <c r="Z76" s="3">
        <v>81</v>
      </c>
    </row>
    <row r="77" spans="1:26" x14ac:dyDescent="0.3">
      <c r="A77" s="3" t="s">
        <v>51</v>
      </c>
      <c r="B77" s="3" t="s">
        <v>79</v>
      </c>
      <c r="C77" s="3">
        <v>54</v>
      </c>
      <c r="D77" s="3">
        <v>48.65</v>
      </c>
      <c r="E77" s="3">
        <v>9.1</v>
      </c>
      <c r="F77" s="3">
        <v>45</v>
      </c>
      <c r="G77" s="3">
        <v>53</v>
      </c>
      <c r="H77" s="3">
        <v>48.8</v>
      </c>
      <c r="I77" s="3">
        <v>11.023</v>
      </c>
      <c r="J77" s="3">
        <v>41</v>
      </c>
      <c r="K77" s="3">
        <v>51</v>
      </c>
      <c r="L77" s="3">
        <v>47.15</v>
      </c>
      <c r="M77" s="3">
        <v>11.023</v>
      </c>
      <c r="N77" s="3">
        <v>38</v>
      </c>
      <c r="O77" s="3">
        <v>46</v>
      </c>
      <c r="P77" s="3">
        <v>43.15</v>
      </c>
      <c r="Q77" s="3">
        <v>4.32</v>
      </c>
      <c r="R77" s="3">
        <v>41</v>
      </c>
      <c r="S77" s="3">
        <v>44</v>
      </c>
      <c r="T77" s="3">
        <v>40.950000000000003</v>
      </c>
      <c r="U77" s="3">
        <v>4.12</v>
      </c>
      <c r="V77" s="3">
        <v>39</v>
      </c>
      <c r="W77" s="3">
        <v>44</v>
      </c>
      <c r="X77" s="3">
        <v>40.549999999999997</v>
      </c>
      <c r="Y77" s="3">
        <v>3.12</v>
      </c>
      <c r="Z77" s="3">
        <v>43</v>
      </c>
    </row>
    <row r="78" spans="1:26" x14ac:dyDescent="0.3">
      <c r="A78" s="3" t="s">
        <v>51</v>
      </c>
      <c r="B78" s="3" t="s">
        <v>80</v>
      </c>
      <c r="C78" s="3">
        <v>136</v>
      </c>
      <c r="D78" s="3">
        <v>136</v>
      </c>
      <c r="E78" s="3">
        <v>23</v>
      </c>
      <c r="F78" s="3">
        <v>119</v>
      </c>
      <c r="G78" s="3">
        <v>150</v>
      </c>
      <c r="H78" s="3">
        <v>150</v>
      </c>
      <c r="I78" s="3">
        <v>19</v>
      </c>
      <c r="J78" s="3">
        <v>137</v>
      </c>
      <c r="K78" s="3">
        <v>367</v>
      </c>
      <c r="L78" s="3">
        <v>367</v>
      </c>
      <c r="M78" s="3">
        <v>55</v>
      </c>
      <c r="N78" s="3">
        <v>319</v>
      </c>
      <c r="O78" s="3">
        <v>432</v>
      </c>
      <c r="P78" s="3">
        <v>410.3</v>
      </c>
      <c r="Q78" s="3">
        <v>86.5</v>
      </c>
      <c r="R78" s="3">
        <v>344</v>
      </c>
      <c r="S78" s="3">
        <v>413</v>
      </c>
      <c r="T78" s="3">
        <v>391.3</v>
      </c>
      <c r="U78" s="3">
        <v>53.8</v>
      </c>
      <c r="V78" s="3">
        <v>364</v>
      </c>
      <c r="W78" s="3">
        <v>410</v>
      </c>
      <c r="X78" s="3">
        <v>388.3</v>
      </c>
      <c r="Y78" s="3">
        <v>40.6</v>
      </c>
      <c r="Z78" s="3">
        <v>373</v>
      </c>
    </row>
    <row r="79" spans="1:26" x14ac:dyDescent="0.3">
      <c r="A79" s="3" t="s">
        <v>51</v>
      </c>
      <c r="B79" s="3" t="s">
        <v>81</v>
      </c>
      <c r="C79" s="3">
        <v>157</v>
      </c>
      <c r="D79" s="3">
        <v>157</v>
      </c>
      <c r="E79" s="3">
        <v>55</v>
      </c>
      <c r="F79" s="3">
        <v>105</v>
      </c>
      <c r="G79" s="3">
        <v>208</v>
      </c>
      <c r="H79" s="3">
        <v>205.5</v>
      </c>
      <c r="I79" s="3">
        <v>37</v>
      </c>
      <c r="J79" s="3">
        <v>170</v>
      </c>
      <c r="K79" s="3"/>
      <c r="L79" s="3"/>
      <c r="M79" s="3"/>
      <c r="N79" s="3"/>
      <c r="O79" s="3"/>
      <c r="P79" s="3"/>
      <c r="Q79" s="3"/>
      <c r="R79" s="3"/>
      <c r="S79" s="3"/>
      <c r="T79" s="3"/>
      <c r="U79" s="3"/>
      <c r="V79" s="3"/>
      <c r="W79" s="3"/>
      <c r="X79" s="3"/>
      <c r="Y79" s="3"/>
      <c r="Z79" s="3"/>
    </row>
    <row r="80" spans="1:26" x14ac:dyDescent="0.3">
      <c r="A80" s="3" t="s">
        <v>51</v>
      </c>
      <c r="B80" s="3" t="s">
        <v>82</v>
      </c>
      <c r="C80" s="3">
        <v>48</v>
      </c>
      <c r="D80" s="3">
        <v>47</v>
      </c>
      <c r="E80" s="3">
        <v>9</v>
      </c>
      <c r="F80" s="3">
        <v>42</v>
      </c>
      <c r="G80" s="3">
        <v>45</v>
      </c>
      <c r="H80" s="3">
        <v>44</v>
      </c>
      <c r="I80" s="3">
        <v>1</v>
      </c>
      <c r="J80" s="3">
        <v>42</v>
      </c>
      <c r="K80" s="3">
        <v>45</v>
      </c>
      <c r="L80" s="3">
        <v>44</v>
      </c>
      <c r="M80" s="3"/>
      <c r="N80" s="3">
        <v>44</v>
      </c>
      <c r="O80" s="3">
        <v>44</v>
      </c>
      <c r="P80" s="3">
        <v>43</v>
      </c>
      <c r="Q80" s="3">
        <v>6</v>
      </c>
      <c r="R80" s="3">
        <v>36</v>
      </c>
      <c r="S80" s="3">
        <v>42</v>
      </c>
      <c r="T80" s="3">
        <v>40.200000000000003</v>
      </c>
      <c r="U80" s="3">
        <v>6</v>
      </c>
      <c r="V80" s="3">
        <v>35</v>
      </c>
      <c r="W80" s="3">
        <v>42</v>
      </c>
      <c r="X80" s="3">
        <v>40.200000000000003</v>
      </c>
      <c r="Y80" s="3">
        <v>6</v>
      </c>
      <c r="Z80" s="3">
        <v>34</v>
      </c>
    </row>
    <row r="81" spans="1:26" x14ac:dyDescent="0.3">
      <c r="A81" s="3" t="s">
        <v>51</v>
      </c>
      <c r="B81" s="3" t="s">
        <v>83</v>
      </c>
      <c r="C81" s="3">
        <v>59</v>
      </c>
      <c r="D81" s="3">
        <v>53.5</v>
      </c>
      <c r="E81" s="3">
        <v>12.5</v>
      </c>
      <c r="F81" s="3">
        <v>46</v>
      </c>
      <c r="G81" s="3">
        <v>56</v>
      </c>
      <c r="H81" s="3">
        <v>52.5</v>
      </c>
      <c r="I81" s="3">
        <v>6.5</v>
      </c>
      <c r="J81" s="3">
        <v>48</v>
      </c>
      <c r="K81" s="3">
        <v>52</v>
      </c>
      <c r="L81" s="3">
        <v>48.5</v>
      </c>
      <c r="M81" s="3">
        <v>2.5</v>
      </c>
      <c r="N81" s="3">
        <v>48</v>
      </c>
      <c r="O81" s="3">
        <v>55</v>
      </c>
      <c r="P81" s="3">
        <v>50.5</v>
      </c>
      <c r="Q81" s="3">
        <v>9.5</v>
      </c>
      <c r="R81" s="3">
        <v>43</v>
      </c>
      <c r="S81" s="3">
        <v>54</v>
      </c>
      <c r="T81" s="3">
        <v>49.8</v>
      </c>
      <c r="U81" s="3">
        <v>4.8</v>
      </c>
      <c r="V81" s="3">
        <v>47</v>
      </c>
      <c r="W81" s="3">
        <v>51</v>
      </c>
      <c r="X81" s="3">
        <v>46.8</v>
      </c>
      <c r="Y81" s="3">
        <v>0.3</v>
      </c>
      <c r="Z81" s="3">
        <v>49</v>
      </c>
    </row>
    <row r="82" spans="1:26" s="16" customFormat="1" x14ac:dyDescent="0.3">
      <c r="A82" s="92" t="s">
        <v>84</v>
      </c>
      <c r="B82" s="92" t="s">
        <v>507</v>
      </c>
      <c r="C82" s="92">
        <f>SUM(C83:C85)</f>
        <v>370</v>
      </c>
      <c r="D82" s="92">
        <f t="shared" ref="D82:Z82" si="6">SUM(D83:D85)</f>
        <v>370</v>
      </c>
      <c r="E82" s="92">
        <f t="shared" si="6"/>
        <v>24</v>
      </c>
      <c r="F82" s="92">
        <f t="shared" si="6"/>
        <v>357</v>
      </c>
      <c r="G82" s="92">
        <f t="shared" si="6"/>
        <v>454</v>
      </c>
      <c r="H82" s="92">
        <f t="shared" si="6"/>
        <v>454</v>
      </c>
      <c r="I82" s="92">
        <f t="shared" si="6"/>
        <v>43</v>
      </c>
      <c r="J82" s="92">
        <f t="shared" si="6"/>
        <v>422</v>
      </c>
      <c r="K82" s="92">
        <f t="shared" si="6"/>
        <v>455</v>
      </c>
      <c r="L82" s="92">
        <f t="shared" si="6"/>
        <v>455</v>
      </c>
      <c r="M82" s="92">
        <f t="shared" si="6"/>
        <v>37</v>
      </c>
      <c r="N82" s="92">
        <f t="shared" si="6"/>
        <v>430</v>
      </c>
      <c r="O82" s="92">
        <f t="shared" si="6"/>
        <v>480</v>
      </c>
      <c r="P82" s="92">
        <f t="shared" si="6"/>
        <v>480</v>
      </c>
      <c r="Q82" s="92">
        <f t="shared" si="6"/>
        <v>58</v>
      </c>
      <c r="R82" s="92">
        <f t="shared" si="6"/>
        <v>435</v>
      </c>
      <c r="S82" s="92">
        <f t="shared" si="6"/>
        <v>480</v>
      </c>
      <c r="T82" s="92">
        <f t="shared" si="6"/>
        <v>480</v>
      </c>
      <c r="U82" s="92">
        <f t="shared" si="6"/>
        <v>49</v>
      </c>
      <c r="V82" s="92">
        <f t="shared" si="6"/>
        <v>444</v>
      </c>
      <c r="W82" s="92">
        <f t="shared" si="6"/>
        <v>479</v>
      </c>
      <c r="X82" s="92">
        <f t="shared" si="6"/>
        <v>479</v>
      </c>
      <c r="Y82" s="92">
        <f t="shared" si="6"/>
        <v>40</v>
      </c>
      <c r="Z82" s="92">
        <f t="shared" si="6"/>
        <v>451</v>
      </c>
    </row>
    <row r="83" spans="1:26" x14ac:dyDescent="0.3">
      <c r="A83" s="3" t="s">
        <v>84</v>
      </c>
      <c r="B83" s="3" t="s">
        <v>211</v>
      </c>
      <c r="C83" s="3"/>
      <c r="D83" s="3"/>
      <c r="E83" s="3"/>
      <c r="F83" s="3"/>
      <c r="G83" s="3">
        <v>17</v>
      </c>
      <c r="H83" s="3">
        <v>17</v>
      </c>
      <c r="I83" s="3"/>
      <c r="J83" s="3">
        <v>18</v>
      </c>
      <c r="K83" s="3">
        <v>17</v>
      </c>
      <c r="L83" s="3">
        <v>17</v>
      </c>
      <c r="M83" s="3"/>
      <c r="N83" s="3">
        <v>18</v>
      </c>
      <c r="O83" s="3"/>
      <c r="P83" s="3"/>
      <c r="Q83" s="3"/>
      <c r="R83" s="3"/>
      <c r="S83" s="3"/>
      <c r="T83" s="3"/>
      <c r="U83" s="3"/>
      <c r="V83" s="3"/>
      <c r="W83" s="3"/>
      <c r="X83" s="3"/>
      <c r="Y83" s="3"/>
      <c r="Z83" s="3"/>
    </row>
    <row r="84" spans="1:26" x14ac:dyDescent="0.3">
      <c r="A84" s="3" t="s">
        <v>84</v>
      </c>
      <c r="B84" s="3" t="s">
        <v>85</v>
      </c>
      <c r="C84" s="3">
        <v>54</v>
      </c>
      <c r="D84" s="3">
        <v>54</v>
      </c>
      <c r="E84" s="3">
        <v>3</v>
      </c>
      <c r="F84" s="3">
        <v>52</v>
      </c>
      <c r="G84" s="3">
        <v>114</v>
      </c>
      <c r="H84" s="3">
        <v>114</v>
      </c>
      <c r="I84" s="3">
        <v>22</v>
      </c>
      <c r="J84" s="3">
        <v>95</v>
      </c>
      <c r="K84" s="3">
        <v>118</v>
      </c>
      <c r="L84" s="3">
        <v>118</v>
      </c>
      <c r="M84" s="3">
        <v>19</v>
      </c>
      <c r="N84" s="3">
        <v>102</v>
      </c>
      <c r="O84" s="3">
        <v>125</v>
      </c>
      <c r="P84" s="3">
        <v>125</v>
      </c>
      <c r="Q84" s="3">
        <v>10</v>
      </c>
      <c r="R84" s="3">
        <v>120</v>
      </c>
      <c r="S84" s="3">
        <v>128</v>
      </c>
      <c r="T84" s="3">
        <v>128</v>
      </c>
      <c r="U84" s="3">
        <v>5</v>
      </c>
      <c r="V84" s="3">
        <v>128</v>
      </c>
      <c r="W84" s="3">
        <v>128</v>
      </c>
      <c r="X84" s="3">
        <v>128</v>
      </c>
      <c r="Y84" s="3">
        <v>2</v>
      </c>
      <c r="Z84" s="3">
        <v>131</v>
      </c>
    </row>
    <row r="85" spans="1:26" x14ac:dyDescent="0.3">
      <c r="A85" s="3" t="s">
        <v>84</v>
      </c>
      <c r="B85" s="3" t="s">
        <v>86</v>
      </c>
      <c r="C85" s="3">
        <v>316</v>
      </c>
      <c r="D85" s="3">
        <v>316</v>
      </c>
      <c r="E85" s="3">
        <v>21</v>
      </c>
      <c r="F85" s="3">
        <v>305</v>
      </c>
      <c r="G85" s="3">
        <v>323</v>
      </c>
      <c r="H85" s="3">
        <v>323</v>
      </c>
      <c r="I85" s="3">
        <v>21</v>
      </c>
      <c r="J85" s="3">
        <v>309</v>
      </c>
      <c r="K85" s="3">
        <v>320</v>
      </c>
      <c r="L85" s="3">
        <v>320</v>
      </c>
      <c r="M85" s="3">
        <v>18</v>
      </c>
      <c r="N85" s="3">
        <v>310</v>
      </c>
      <c r="O85" s="3">
        <v>355</v>
      </c>
      <c r="P85" s="3">
        <v>355</v>
      </c>
      <c r="Q85" s="3">
        <v>48</v>
      </c>
      <c r="R85" s="3">
        <v>315</v>
      </c>
      <c r="S85" s="3">
        <v>352</v>
      </c>
      <c r="T85" s="3">
        <v>352</v>
      </c>
      <c r="U85" s="3">
        <v>44</v>
      </c>
      <c r="V85" s="3">
        <v>316</v>
      </c>
      <c r="W85" s="3">
        <v>351</v>
      </c>
      <c r="X85" s="3">
        <v>351</v>
      </c>
      <c r="Y85" s="3">
        <v>38</v>
      </c>
      <c r="Z85" s="3">
        <v>320</v>
      </c>
    </row>
    <row r="86" spans="1:26" s="16" customFormat="1" x14ac:dyDescent="0.3">
      <c r="A86" s="92" t="s">
        <v>88</v>
      </c>
      <c r="B86" s="92" t="s">
        <v>507</v>
      </c>
      <c r="C86" s="92">
        <f>SUM(C87:C112)</f>
        <v>2429</v>
      </c>
      <c r="D86" s="92">
        <f t="shared" ref="D86:Z86" si="7">SUM(D87:D112)</f>
        <v>2366.37</v>
      </c>
      <c r="E86" s="92">
        <f t="shared" si="7"/>
        <v>109.72999999999999</v>
      </c>
      <c r="F86" s="92">
        <f t="shared" si="7"/>
        <v>2281</v>
      </c>
      <c r="G86" s="92">
        <f t="shared" si="7"/>
        <v>2601</v>
      </c>
      <c r="H86" s="92">
        <f t="shared" si="7"/>
        <v>2488.3209999999999</v>
      </c>
      <c r="I86" s="92">
        <f t="shared" si="7"/>
        <v>168.90100000000001</v>
      </c>
      <c r="J86" s="92">
        <f t="shared" si="7"/>
        <v>2366</v>
      </c>
      <c r="K86" s="92">
        <f t="shared" si="7"/>
        <v>2585</v>
      </c>
      <c r="L86" s="92">
        <f t="shared" si="7"/>
        <v>2475.1249999999995</v>
      </c>
      <c r="M86" s="92">
        <f t="shared" si="7"/>
        <v>150.30500000000001</v>
      </c>
      <c r="N86" s="92">
        <f t="shared" si="7"/>
        <v>2372</v>
      </c>
      <c r="O86" s="92">
        <f t="shared" si="7"/>
        <v>2262</v>
      </c>
      <c r="P86" s="92">
        <f t="shared" si="7"/>
        <v>2190.3799999999997</v>
      </c>
      <c r="Q86" s="92">
        <f t="shared" si="7"/>
        <v>138.31</v>
      </c>
      <c r="R86" s="92">
        <f t="shared" si="7"/>
        <v>2158</v>
      </c>
      <c r="S86" s="92">
        <f t="shared" si="7"/>
        <v>2217</v>
      </c>
      <c r="T86" s="92">
        <f t="shared" si="7"/>
        <v>2144.6799999999998</v>
      </c>
      <c r="U86" s="92">
        <f t="shared" si="7"/>
        <v>117.16000000000001</v>
      </c>
      <c r="V86" s="92">
        <f t="shared" si="7"/>
        <v>2132</v>
      </c>
      <c r="W86" s="92">
        <f t="shared" si="7"/>
        <v>2214</v>
      </c>
      <c r="X86" s="92">
        <f t="shared" si="7"/>
        <v>2140.7799999999997</v>
      </c>
      <c r="Y86" s="92">
        <f t="shared" si="7"/>
        <v>105.76</v>
      </c>
      <c r="Z86" s="92">
        <f t="shared" si="7"/>
        <v>2142</v>
      </c>
    </row>
    <row r="87" spans="1:26" x14ac:dyDescent="0.3">
      <c r="A87" s="3" t="s">
        <v>88</v>
      </c>
      <c r="B87" s="3" t="s">
        <v>89</v>
      </c>
      <c r="C87" s="3">
        <v>19</v>
      </c>
      <c r="D87" s="3">
        <v>18.5</v>
      </c>
      <c r="E87" s="3"/>
      <c r="F87" s="3">
        <v>19</v>
      </c>
      <c r="G87" s="3">
        <v>19</v>
      </c>
      <c r="H87" s="3">
        <v>18.5</v>
      </c>
      <c r="I87" s="3">
        <v>1</v>
      </c>
      <c r="J87" s="3">
        <v>18</v>
      </c>
      <c r="K87" s="3">
        <v>19</v>
      </c>
      <c r="L87" s="3">
        <v>18.5</v>
      </c>
      <c r="M87" s="3">
        <v>1</v>
      </c>
      <c r="N87" s="3">
        <v>18</v>
      </c>
      <c r="O87" s="3">
        <v>19</v>
      </c>
      <c r="P87" s="3">
        <v>18.5</v>
      </c>
      <c r="Q87" s="3">
        <v>1</v>
      </c>
      <c r="R87" s="3">
        <v>18</v>
      </c>
      <c r="S87" s="3">
        <v>18</v>
      </c>
      <c r="T87" s="3">
        <v>17.5</v>
      </c>
      <c r="U87" s="3">
        <v>2</v>
      </c>
      <c r="V87" s="3">
        <v>16</v>
      </c>
      <c r="W87" s="3">
        <v>18</v>
      </c>
      <c r="X87" s="3">
        <v>17.5</v>
      </c>
      <c r="Y87" s="3">
        <v>2</v>
      </c>
      <c r="Z87" s="3">
        <v>16</v>
      </c>
    </row>
    <row r="88" spans="1:26" x14ac:dyDescent="0.3">
      <c r="A88" s="3" t="s">
        <v>88</v>
      </c>
      <c r="B88" s="3" t="s">
        <v>90</v>
      </c>
      <c r="C88" s="3">
        <v>79</v>
      </c>
      <c r="D88" s="3">
        <v>79</v>
      </c>
      <c r="E88" s="3"/>
      <c r="F88" s="3">
        <v>60</v>
      </c>
      <c r="G88" s="3">
        <v>79</v>
      </c>
      <c r="H88" s="3">
        <v>79</v>
      </c>
      <c r="I88" s="3"/>
      <c r="J88" s="3">
        <v>62</v>
      </c>
      <c r="K88" s="3">
        <v>79</v>
      </c>
      <c r="L88" s="3">
        <v>79</v>
      </c>
      <c r="M88" s="3"/>
      <c r="N88" s="3">
        <v>62</v>
      </c>
      <c r="O88" s="3">
        <v>79</v>
      </c>
      <c r="P88" s="3">
        <v>79</v>
      </c>
      <c r="Q88" s="3">
        <v>16</v>
      </c>
      <c r="R88" s="3">
        <v>65</v>
      </c>
      <c r="S88" s="3">
        <v>78</v>
      </c>
      <c r="T88" s="3">
        <v>77.7</v>
      </c>
      <c r="U88" s="3">
        <v>13.7</v>
      </c>
      <c r="V88" s="3">
        <v>65</v>
      </c>
      <c r="W88" s="3">
        <v>78</v>
      </c>
      <c r="X88" s="3">
        <v>77.7</v>
      </c>
      <c r="Y88" s="3">
        <v>11</v>
      </c>
      <c r="Z88" s="3">
        <v>67</v>
      </c>
    </row>
    <row r="89" spans="1:26" x14ac:dyDescent="0.3">
      <c r="A89" s="3" t="s">
        <v>88</v>
      </c>
      <c r="B89" s="3" t="s">
        <v>91</v>
      </c>
      <c r="C89" s="3">
        <v>27</v>
      </c>
      <c r="D89" s="3">
        <v>25</v>
      </c>
      <c r="E89" s="3"/>
      <c r="F89" s="3">
        <v>27</v>
      </c>
      <c r="G89" s="3">
        <v>27</v>
      </c>
      <c r="H89" s="3">
        <v>25</v>
      </c>
      <c r="I89" s="3"/>
      <c r="J89" s="3">
        <v>27</v>
      </c>
      <c r="K89" s="3">
        <v>27</v>
      </c>
      <c r="L89" s="3">
        <v>25</v>
      </c>
      <c r="M89" s="3"/>
      <c r="N89" s="3">
        <v>27</v>
      </c>
      <c r="O89" s="3">
        <v>27</v>
      </c>
      <c r="P89" s="3">
        <v>25</v>
      </c>
      <c r="Q89" s="3"/>
      <c r="R89" s="3">
        <v>27</v>
      </c>
      <c r="S89" s="3">
        <v>26</v>
      </c>
      <c r="T89" s="3">
        <v>23.5</v>
      </c>
      <c r="U89" s="3"/>
      <c r="V89" s="3">
        <v>26</v>
      </c>
      <c r="W89" s="3">
        <v>27</v>
      </c>
      <c r="X89" s="3">
        <v>25</v>
      </c>
      <c r="Y89" s="3">
        <v>1</v>
      </c>
      <c r="Z89" s="3">
        <v>26</v>
      </c>
    </row>
    <row r="90" spans="1:26" x14ac:dyDescent="0.3">
      <c r="A90" s="3" t="s">
        <v>88</v>
      </c>
      <c r="B90" s="3" t="s">
        <v>92</v>
      </c>
      <c r="C90" s="3">
        <v>161</v>
      </c>
      <c r="D90" s="3">
        <v>157</v>
      </c>
      <c r="E90" s="3">
        <v>11.75</v>
      </c>
      <c r="F90" s="3">
        <v>119</v>
      </c>
      <c r="G90" s="3">
        <v>157</v>
      </c>
      <c r="H90" s="3">
        <v>153</v>
      </c>
      <c r="I90" s="3">
        <v>3.25</v>
      </c>
      <c r="J90" s="3">
        <v>120</v>
      </c>
      <c r="K90" s="3">
        <v>156</v>
      </c>
      <c r="L90" s="3">
        <v>153.25</v>
      </c>
      <c r="M90" s="3"/>
      <c r="N90" s="3">
        <v>122</v>
      </c>
      <c r="O90" s="3">
        <v>17</v>
      </c>
      <c r="P90" s="3">
        <v>15.25</v>
      </c>
      <c r="Q90" s="3">
        <v>1</v>
      </c>
      <c r="R90" s="3">
        <v>16</v>
      </c>
      <c r="S90" s="3">
        <v>15</v>
      </c>
      <c r="T90" s="3">
        <v>13.25</v>
      </c>
      <c r="U90" s="3"/>
      <c r="V90" s="3">
        <v>15</v>
      </c>
      <c r="W90" s="3">
        <v>15</v>
      </c>
      <c r="X90" s="3">
        <v>13.25</v>
      </c>
      <c r="Y90" s="3"/>
      <c r="Z90" s="3">
        <v>15</v>
      </c>
    </row>
    <row r="91" spans="1:26" x14ac:dyDescent="0.3">
      <c r="A91" s="3" t="s">
        <v>88</v>
      </c>
      <c r="B91" s="3" t="s">
        <v>93</v>
      </c>
      <c r="C91" s="3">
        <v>63</v>
      </c>
      <c r="D91" s="3">
        <v>61.55</v>
      </c>
      <c r="E91" s="3">
        <v>12</v>
      </c>
      <c r="F91" s="3">
        <v>51</v>
      </c>
      <c r="G91" s="3">
        <v>63</v>
      </c>
      <c r="H91" s="3">
        <v>61.55</v>
      </c>
      <c r="I91" s="3">
        <v>11</v>
      </c>
      <c r="J91" s="3">
        <v>54</v>
      </c>
      <c r="K91" s="3">
        <v>63</v>
      </c>
      <c r="L91" s="3">
        <v>61.55</v>
      </c>
      <c r="M91" s="3">
        <v>11</v>
      </c>
      <c r="N91" s="3">
        <v>54</v>
      </c>
      <c r="O91" s="3">
        <v>64</v>
      </c>
      <c r="P91" s="3">
        <v>62.55</v>
      </c>
      <c r="Q91" s="3">
        <v>9</v>
      </c>
      <c r="R91" s="3">
        <v>55</v>
      </c>
      <c r="S91" s="3">
        <v>64</v>
      </c>
      <c r="T91" s="3">
        <v>62.55</v>
      </c>
      <c r="U91" s="3">
        <v>8</v>
      </c>
      <c r="V91" s="3">
        <v>56</v>
      </c>
      <c r="W91" s="3">
        <v>63</v>
      </c>
      <c r="X91" s="3">
        <v>61.55</v>
      </c>
      <c r="Y91" s="3">
        <v>4</v>
      </c>
      <c r="Z91" s="3">
        <v>59</v>
      </c>
    </row>
    <row r="92" spans="1:26" x14ac:dyDescent="0.3">
      <c r="A92" s="3" t="s">
        <v>88</v>
      </c>
      <c r="B92" s="3" t="s">
        <v>94</v>
      </c>
      <c r="C92" s="3">
        <v>117</v>
      </c>
      <c r="D92" s="3">
        <v>117</v>
      </c>
      <c r="E92" s="3">
        <v>9</v>
      </c>
      <c r="F92" s="3">
        <v>109</v>
      </c>
      <c r="G92" s="3">
        <v>116</v>
      </c>
      <c r="H92" s="3">
        <v>116</v>
      </c>
      <c r="I92" s="3">
        <v>7</v>
      </c>
      <c r="J92" s="3">
        <v>111</v>
      </c>
      <c r="K92" s="3">
        <v>116</v>
      </c>
      <c r="L92" s="3">
        <v>116</v>
      </c>
      <c r="M92" s="3">
        <v>4</v>
      </c>
      <c r="N92" s="3">
        <v>115</v>
      </c>
      <c r="O92" s="3">
        <v>116</v>
      </c>
      <c r="P92" s="3">
        <v>116</v>
      </c>
      <c r="Q92" s="3">
        <v>8</v>
      </c>
      <c r="R92" s="3">
        <v>109</v>
      </c>
      <c r="S92" s="3">
        <v>112</v>
      </c>
      <c r="T92" s="3">
        <v>112</v>
      </c>
      <c r="U92" s="3">
        <v>4</v>
      </c>
      <c r="V92" s="3">
        <v>111</v>
      </c>
      <c r="W92" s="3">
        <v>111</v>
      </c>
      <c r="X92" s="3">
        <v>111</v>
      </c>
      <c r="Y92" s="3">
        <v>2</v>
      </c>
      <c r="Z92" s="3">
        <v>112</v>
      </c>
    </row>
    <row r="93" spans="1:26" x14ac:dyDescent="0.3">
      <c r="A93" s="3" t="s">
        <v>88</v>
      </c>
      <c r="B93" s="3" t="s">
        <v>95</v>
      </c>
      <c r="C93" s="3">
        <v>43</v>
      </c>
      <c r="D93" s="3">
        <v>42.7</v>
      </c>
      <c r="E93" s="3">
        <v>1</v>
      </c>
      <c r="F93" s="3">
        <v>45</v>
      </c>
      <c r="G93" s="3">
        <v>43</v>
      </c>
      <c r="H93" s="3">
        <v>42</v>
      </c>
      <c r="I93" s="3">
        <v>1.8</v>
      </c>
      <c r="J93" s="3">
        <v>42</v>
      </c>
      <c r="K93" s="3">
        <v>43</v>
      </c>
      <c r="L93" s="3">
        <v>42.5</v>
      </c>
      <c r="M93" s="3">
        <v>2</v>
      </c>
      <c r="N93" s="3">
        <v>42</v>
      </c>
      <c r="O93" s="3">
        <v>46</v>
      </c>
      <c r="P93" s="3">
        <v>43.5</v>
      </c>
      <c r="Q93" s="3"/>
      <c r="R93" s="3">
        <v>49</v>
      </c>
      <c r="S93" s="3">
        <v>43</v>
      </c>
      <c r="T93" s="3">
        <v>40.5</v>
      </c>
      <c r="U93" s="3">
        <v>3</v>
      </c>
      <c r="V93" s="3">
        <v>44</v>
      </c>
      <c r="W93" s="3">
        <v>43</v>
      </c>
      <c r="X93" s="3">
        <v>40.5</v>
      </c>
      <c r="Y93" s="3">
        <v>5</v>
      </c>
      <c r="Z93" s="3">
        <v>42</v>
      </c>
    </row>
    <row r="94" spans="1:26" x14ac:dyDescent="0.3">
      <c r="A94" s="3" t="s">
        <v>88</v>
      </c>
      <c r="B94" s="3" t="s">
        <v>96</v>
      </c>
      <c r="C94" s="3">
        <v>73</v>
      </c>
      <c r="D94" s="3">
        <v>67.8</v>
      </c>
      <c r="E94" s="3"/>
      <c r="F94" s="3">
        <v>71</v>
      </c>
      <c r="G94" s="3">
        <v>85</v>
      </c>
      <c r="H94" s="3">
        <v>83</v>
      </c>
      <c r="I94" s="3">
        <v>17.5</v>
      </c>
      <c r="J94" s="3">
        <v>70</v>
      </c>
      <c r="K94" s="3">
        <v>85</v>
      </c>
      <c r="L94" s="3">
        <v>82.9</v>
      </c>
      <c r="M94" s="3">
        <v>18.899999999999999</v>
      </c>
      <c r="N94" s="3">
        <v>68</v>
      </c>
      <c r="O94" s="3">
        <v>85</v>
      </c>
      <c r="P94" s="3">
        <v>83</v>
      </c>
      <c r="Q94" s="3">
        <v>21</v>
      </c>
      <c r="R94" s="3">
        <v>65</v>
      </c>
      <c r="S94" s="3">
        <v>80</v>
      </c>
      <c r="T94" s="3">
        <v>78</v>
      </c>
      <c r="U94" s="3">
        <v>20</v>
      </c>
      <c r="V94" s="3">
        <v>62</v>
      </c>
      <c r="W94" s="3">
        <v>81</v>
      </c>
      <c r="X94" s="3">
        <v>79</v>
      </c>
      <c r="Y94" s="3">
        <v>18</v>
      </c>
      <c r="Z94" s="3">
        <v>64</v>
      </c>
    </row>
    <row r="95" spans="1:26" x14ac:dyDescent="0.3">
      <c r="A95" s="3" t="s">
        <v>88</v>
      </c>
      <c r="B95" s="3" t="s">
        <v>97</v>
      </c>
      <c r="C95" s="3">
        <v>390</v>
      </c>
      <c r="D95" s="3">
        <v>389</v>
      </c>
      <c r="E95" s="3">
        <v>20</v>
      </c>
      <c r="F95" s="3">
        <v>375</v>
      </c>
      <c r="G95" s="3">
        <v>393</v>
      </c>
      <c r="H95" s="3">
        <v>392</v>
      </c>
      <c r="I95" s="3">
        <v>16</v>
      </c>
      <c r="J95" s="3">
        <v>382</v>
      </c>
      <c r="K95" s="3">
        <v>393</v>
      </c>
      <c r="L95" s="3">
        <v>392</v>
      </c>
      <c r="M95" s="3">
        <v>15</v>
      </c>
      <c r="N95" s="3">
        <v>383</v>
      </c>
      <c r="O95" s="3">
        <v>391</v>
      </c>
      <c r="P95" s="3">
        <v>390</v>
      </c>
      <c r="Q95" s="3">
        <v>9</v>
      </c>
      <c r="R95" s="3">
        <v>390</v>
      </c>
      <c r="S95" s="3">
        <v>384</v>
      </c>
      <c r="T95" s="3">
        <v>383</v>
      </c>
      <c r="U95" s="3">
        <v>7</v>
      </c>
      <c r="V95" s="3">
        <v>383</v>
      </c>
      <c r="W95" s="3">
        <v>384</v>
      </c>
      <c r="X95" s="3">
        <v>383</v>
      </c>
      <c r="Y95" s="3">
        <v>10</v>
      </c>
      <c r="Z95" s="3">
        <v>380</v>
      </c>
    </row>
    <row r="96" spans="1:26" x14ac:dyDescent="0.3">
      <c r="A96" s="3" t="s">
        <v>88</v>
      </c>
      <c r="B96" s="3" t="s">
        <v>98</v>
      </c>
      <c r="C96" s="3">
        <v>38</v>
      </c>
      <c r="D96" s="3">
        <v>38</v>
      </c>
      <c r="E96" s="3">
        <v>1</v>
      </c>
      <c r="F96" s="3">
        <v>39</v>
      </c>
      <c r="G96" s="3">
        <v>38</v>
      </c>
      <c r="H96" s="3">
        <v>38</v>
      </c>
      <c r="I96" s="3"/>
      <c r="J96" s="3">
        <v>39</v>
      </c>
      <c r="K96" s="3">
        <v>34</v>
      </c>
      <c r="L96" s="3">
        <v>34</v>
      </c>
      <c r="M96" s="3"/>
      <c r="N96" s="3">
        <v>35</v>
      </c>
      <c r="O96" s="3">
        <v>36</v>
      </c>
      <c r="P96" s="3">
        <v>36</v>
      </c>
      <c r="Q96" s="3">
        <v>1</v>
      </c>
      <c r="R96" s="3">
        <v>36</v>
      </c>
      <c r="S96" s="3">
        <v>40</v>
      </c>
      <c r="T96" s="3">
        <v>39.5</v>
      </c>
      <c r="U96" s="3">
        <v>4.5</v>
      </c>
      <c r="V96" s="3">
        <v>37</v>
      </c>
      <c r="W96" s="3">
        <v>39</v>
      </c>
      <c r="X96" s="3">
        <v>38.5</v>
      </c>
      <c r="Y96" s="3">
        <v>1</v>
      </c>
      <c r="Z96" s="3">
        <v>40</v>
      </c>
    </row>
    <row r="97" spans="1:26" x14ac:dyDescent="0.3">
      <c r="A97" s="3" t="s">
        <v>88</v>
      </c>
      <c r="B97" s="3" t="s">
        <v>99</v>
      </c>
      <c r="C97" s="3">
        <v>166</v>
      </c>
      <c r="D97" s="3">
        <v>165</v>
      </c>
      <c r="E97" s="3">
        <v>8</v>
      </c>
      <c r="F97" s="3">
        <v>166</v>
      </c>
      <c r="G97" s="3">
        <v>165</v>
      </c>
      <c r="H97" s="3">
        <v>165</v>
      </c>
      <c r="I97" s="3">
        <v>8</v>
      </c>
      <c r="J97" s="3">
        <v>164</v>
      </c>
      <c r="K97" s="3">
        <v>166</v>
      </c>
      <c r="L97" s="3">
        <v>166</v>
      </c>
      <c r="M97" s="3">
        <v>5</v>
      </c>
      <c r="N97" s="3">
        <v>167</v>
      </c>
      <c r="O97" s="3">
        <v>171</v>
      </c>
      <c r="P97" s="3">
        <v>171</v>
      </c>
      <c r="Q97" s="3">
        <v>13</v>
      </c>
      <c r="R97" s="3">
        <v>161</v>
      </c>
      <c r="S97" s="3">
        <v>169</v>
      </c>
      <c r="T97" s="3">
        <v>169</v>
      </c>
      <c r="U97" s="3">
        <v>8</v>
      </c>
      <c r="V97" s="3">
        <v>164</v>
      </c>
      <c r="W97" s="3">
        <v>169</v>
      </c>
      <c r="X97" s="3">
        <v>169</v>
      </c>
      <c r="Y97" s="3">
        <v>8</v>
      </c>
      <c r="Z97" s="3">
        <v>167</v>
      </c>
    </row>
    <row r="98" spans="1:26" x14ac:dyDescent="0.3">
      <c r="A98" s="3" t="s">
        <v>88</v>
      </c>
      <c r="B98" s="3" t="s">
        <v>100</v>
      </c>
      <c r="C98" s="3"/>
      <c r="D98" s="3"/>
      <c r="E98" s="3"/>
      <c r="F98" s="3"/>
      <c r="G98" s="3">
        <v>93</v>
      </c>
      <c r="H98" s="3">
        <v>83.25</v>
      </c>
      <c r="I98" s="3">
        <v>9.5</v>
      </c>
      <c r="J98" s="3">
        <v>88</v>
      </c>
      <c r="K98" s="3">
        <v>90</v>
      </c>
      <c r="L98" s="3">
        <v>81.25</v>
      </c>
      <c r="M98" s="3">
        <v>6</v>
      </c>
      <c r="N98" s="3">
        <v>90</v>
      </c>
      <c r="O98" s="3">
        <v>91</v>
      </c>
      <c r="P98" s="3">
        <v>83.25</v>
      </c>
      <c r="Q98" s="3">
        <v>2</v>
      </c>
      <c r="R98" s="3">
        <v>96</v>
      </c>
      <c r="S98" s="3">
        <v>90</v>
      </c>
      <c r="T98" s="3">
        <v>82.25</v>
      </c>
      <c r="U98" s="3">
        <v>0.5</v>
      </c>
      <c r="V98" s="3">
        <v>94</v>
      </c>
      <c r="W98" s="3">
        <v>89</v>
      </c>
      <c r="X98" s="3">
        <v>81.25</v>
      </c>
      <c r="Y98" s="3">
        <v>2</v>
      </c>
      <c r="Z98" s="3">
        <v>92</v>
      </c>
    </row>
    <row r="99" spans="1:26" x14ac:dyDescent="0.3">
      <c r="A99" s="3" t="s">
        <v>88</v>
      </c>
      <c r="B99" s="3" t="s">
        <v>101</v>
      </c>
      <c r="C99" s="3">
        <v>127</v>
      </c>
      <c r="D99" s="3">
        <v>117.2</v>
      </c>
      <c r="E99" s="3">
        <v>2.8</v>
      </c>
      <c r="F99" s="3">
        <v>129</v>
      </c>
      <c r="G99" s="3">
        <v>128</v>
      </c>
      <c r="H99" s="3">
        <v>118.2</v>
      </c>
      <c r="I99" s="3">
        <v>6.8</v>
      </c>
      <c r="J99" s="3">
        <v>126</v>
      </c>
      <c r="K99" s="3">
        <v>127</v>
      </c>
      <c r="L99" s="3">
        <v>117.7</v>
      </c>
      <c r="M99" s="3">
        <v>4.3</v>
      </c>
      <c r="N99" s="3">
        <v>127</v>
      </c>
      <c r="O99" s="3">
        <v>126</v>
      </c>
      <c r="P99" s="3">
        <v>116.7</v>
      </c>
      <c r="Q99" s="3">
        <v>4.8</v>
      </c>
      <c r="R99" s="3">
        <v>124</v>
      </c>
      <c r="S99" s="3">
        <v>124</v>
      </c>
      <c r="T99" s="3">
        <v>114.7</v>
      </c>
      <c r="U99" s="3">
        <v>5.8</v>
      </c>
      <c r="V99" s="3">
        <v>120</v>
      </c>
      <c r="W99" s="3">
        <v>124</v>
      </c>
      <c r="X99" s="3">
        <v>115.2</v>
      </c>
      <c r="Y99" s="3">
        <v>6.8</v>
      </c>
      <c r="Z99" s="3">
        <v>121</v>
      </c>
    </row>
    <row r="100" spans="1:26" x14ac:dyDescent="0.3">
      <c r="A100" s="3" t="s">
        <v>88</v>
      </c>
      <c r="B100" s="3" t="s">
        <v>102</v>
      </c>
      <c r="C100" s="3">
        <v>377</v>
      </c>
      <c r="D100" s="3">
        <v>376.75</v>
      </c>
      <c r="E100" s="3">
        <v>25.75</v>
      </c>
      <c r="F100" s="3">
        <v>358</v>
      </c>
      <c r="G100" s="3">
        <v>379</v>
      </c>
      <c r="H100" s="3">
        <v>377.5</v>
      </c>
      <c r="I100" s="3">
        <v>24</v>
      </c>
      <c r="J100" s="3">
        <v>363</v>
      </c>
      <c r="K100" s="3">
        <v>375</v>
      </c>
      <c r="L100" s="3">
        <v>373.5</v>
      </c>
      <c r="M100" s="3">
        <v>23</v>
      </c>
      <c r="N100" s="3">
        <v>359</v>
      </c>
      <c r="O100" s="3">
        <v>374</v>
      </c>
      <c r="P100" s="3">
        <v>372.5</v>
      </c>
      <c r="Q100" s="3">
        <v>28</v>
      </c>
      <c r="R100" s="3">
        <v>355</v>
      </c>
      <c r="S100" s="3">
        <v>368</v>
      </c>
      <c r="T100" s="3">
        <v>366.5</v>
      </c>
      <c r="U100" s="3">
        <v>22</v>
      </c>
      <c r="V100" s="3">
        <v>354</v>
      </c>
      <c r="W100" s="3">
        <v>368</v>
      </c>
      <c r="X100" s="3">
        <v>366.5</v>
      </c>
      <c r="Y100" s="3">
        <v>20</v>
      </c>
      <c r="Z100" s="3">
        <v>353</v>
      </c>
    </row>
    <row r="101" spans="1:26" x14ac:dyDescent="0.3">
      <c r="A101" s="3" t="s">
        <v>88</v>
      </c>
      <c r="B101" s="3" t="s">
        <v>103</v>
      </c>
      <c r="C101" s="3">
        <v>36</v>
      </c>
      <c r="D101" s="3">
        <v>35</v>
      </c>
      <c r="E101" s="3">
        <v>2.5</v>
      </c>
      <c r="F101" s="3">
        <v>34</v>
      </c>
      <c r="G101" s="3">
        <v>35</v>
      </c>
      <c r="H101" s="3">
        <v>34</v>
      </c>
      <c r="I101" s="3">
        <v>3</v>
      </c>
      <c r="J101" s="3">
        <v>32</v>
      </c>
      <c r="K101" s="3">
        <v>34</v>
      </c>
      <c r="L101" s="3">
        <v>33</v>
      </c>
      <c r="M101" s="3">
        <v>2</v>
      </c>
      <c r="N101" s="3">
        <v>32</v>
      </c>
      <c r="O101" s="3">
        <v>34</v>
      </c>
      <c r="P101" s="3">
        <v>33</v>
      </c>
      <c r="Q101" s="3">
        <v>2</v>
      </c>
      <c r="R101" s="3">
        <v>32</v>
      </c>
      <c r="S101" s="3">
        <v>34</v>
      </c>
      <c r="T101" s="3">
        <v>32.6</v>
      </c>
      <c r="U101" s="3">
        <v>1</v>
      </c>
      <c r="V101" s="3">
        <v>33</v>
      </c>
      <c r="W101" s="3">
        <v>34</v>
      </c>
      <c r="X101" s="3">
        <v>32.6</v>
      </c>
      <c r="Y101" s="3"/>
      <c r="Z101" s="3">
        <v>34</v>
      </c>
    </row>
    <row r="102" spans="1:26" x14ac:dyDescent="0.3">
      <c r="A102" s="3" t="s">
        <v>88</v>
      </c>
      <c r="B102" s="3" t="s">
        <v>104</v>
      </c>
      <c r="C102" s="3">
        <v>68</v>
      </c>
      <c r="D102" s="3">
        <v>59.5</v>
      </c>
      <c r="E102" s="3">
        <v>3.83</v>
      </c>
      <c r="F102" s="3">
        <v>59</v>
      </c>
      <c r="G102" s="3">
        <v>141</v>
      </c>
      <c r="H102" s="3">
        <v>100.67100000000001</v>
      </c>
      <c r="I102" s="3">
        <v>45.420999999999999</v>
      </c>
      <c r="J102" s="3">
        <v>59</v>
      </c>
      <c r="K102" s="3">
        <v>139</v>
      </c>
      <c r="L102" s="3">
        <v>97.875</v>
      </c>
      <c r="M102" s="3">
        <v>44.975000000000001</v>
      </c>
      <c r="N102" s="3">
        <v>60</v>
      </c>
      <c r="O102" s="3">
        <v>65</v>
      </c>
      <c r="P102" s="3">
        <v>57</v>
      </c>
      <c r="Q102" s="3">
        <v>2.85</v>
      </c>
      <c r="R102" s="3">
        <v>59</v>
      </c>
      <c r="S102" s="3">
        <v>60</v>
      </c>
      <c r="T102" s="3">
        <v>53.8</v>
      </c>
      <c r="U102" s="3">
        <v>0.65</v>
      </c>
      <c r="V102" s="3">
        <v>58</v>
      </c>
      <c r="W102" s="3">
        <v>60</v>
      </c>
      <c r="X102" s="3">
        <v>53.8</v>
      </c>
      <c r="Y102" s="3">
        <v>0.65</v>
      </c>
      <c r="Z102" s="3">
        <v>58</v>
      </c>
    </row>
    <row r="103" spans="1:26" x14ac:dyDescent="0.3">
      <c r="A103" s="3" t="s">
        <v>88</v>
      </c>
      <c r="B103" s="3" t="s">
        <v>105</v>
      </c>
      <c r="C103" s="3">
        <v>58</v>
      </c>
      <c r="D103" s="3">
        <v>58</v>
      </c>
      <c r="E103" s="3"/>
      <c r="F103" s="3">
        <v>63</v>
      </c>
      <c r="G103" s="3">
        <v>59</v>
      </c>
      <c r="H103" s="3">
        <v>59</v>
      </c>
      <c r="I103" s="3"/>
      <c r="J103" s="3">
        <v>64</v>
      </c>
      <c r="K103" s="3">
        <v>59</v>
      </c>
      <c r="L103" s="3">
        <v>59</v>
      </c>
      <c r="M103" s="3"/>
      <c r="N103" s="3">
        <v>64</v>
      </c>
      <c r="O103" s="3">
        <v>59</v>
      </c>
      <c r="P103" s="3">
        <v>59</v>
      </c>
      <c r="Q103" s="3"/>
      <c r="R103" s="3">
        <v>66</v>
      </c>
      <c r="S103" s="3">
        <v>59</v>
      </c>
      <c r="T103" s="3">
        <v>59</v>
      </c>
      <c r="U103" s="3"/>
      <c r="V103" s="3">
        <v>66</v>
      </c>
      <c r="W103" s="3">
        <v>59</v>
      </c>
      <c r="X103" s="3">
        <v>59</v>
      </c>
      <c r="Y103" s="3"/>
      <c r="Z103" s="3">
        <v>65</v>
      </c>
    </row>
    <row r="104" spans="1:26" x14ac:dyDescent="0.3">
      <c r="A104" s="3" t="s">
        <v>88</v>
      </c>
      <c r="B104" s="3" t="s">
        <v>106</v>
      </c>
      <c r="C104" s="3">
        <v>10</v>
      </c>
      <c r="D104" s="3">
        <v>10</v>
      </c>
      <c r="E104" s="3"/>
      <c r="F104" s="3">
        <v>11</v>
      </c>
      <c r="G104" s="3">
        <v>10</v>
      </c>
      <c r="H104" s="3">
        <v>10</v>
      </c>
      <c r="I104" s="3"/>
      <c r="J104" s="3">
        <v>10</v>
      </c>
      <c r="K104" s="3">
        <v>10</v>
      </c>
      <c r="L104" s="3">
        <v>10</v>
      </c>
      <c r="M104" s="3"/>
      <c r="N104" s="3">
        <v>10</v>
      </c>
      <c r="O104" s="3">
        <v>9</v>
      </c>
      <c r="P104" s="3">
        <v>9</v>
      </c>
      <c r="Q104" s="3"/>
      <c r="R104" s="3">
        <v>9</v>
      </c>
      <c r="S104" s="3">
        <v>10</v>
      </c>
      <c r="T104" s="3">
        <v>10</v>
      </c>
      <c r="U104" s="3"/>
      <c r="V104" s="3">
        <v>10</v>
      </c>
      <c r="W104" s="3">
        <v>10</v>
      </c>
      <c r="X104" s="3">
        <v>10</v>
      </c>
      <c r="Y104" s="3"/>
      <c r="Z104" s="3">
        <v>10</v>
      </c>
    </row>
    <row r="105" spans="1:26" x14ac:dyDescent="0.3">
      <c r="A105" s="3" t="s">
        <v>88</v>
      </c>
      <c r="B105" s="3" t="s">
        <v>107</v>
      </c>
      <c r="C105" s="3">
        <v>104</v>
      </c>
      <c r="D105" s="3">
        <v>98.5</v>
      </c>
      <c r="E105" s="3">
        <v>2</v>
      </c>
      <c r="F105" s="3">
        <v>103</v>
      </c>
      <c r="G105" s="3">
        <v>104</v>
      </c>
      <c r="H105" s="3">
        <v>98.5</v>
      </c>
      <c r="I105" s="3">
        <v>4</v>
      </c>
      <c r="J105" s="3">
        <v>103</v>
      </c>
      <c r="K105" s="3">
        <v>104</v>
      </c>
      <c r="L105" s="3">
        <v>98.5</v>
      </c>
      <c r="M105" s="3">
        <v>4</v>
      </c>
      <c r="N105" s="3">
        <v>102</v>
      </c>
      <c r="O105" s="3">
        <v>104</v>
      </c>
      <c r="P105" s="3">
        <v>98.5</v>
      </c>
      <c r="Q105" s="3">
        <v>5.5</v>
      </c>
      <c r="R105" s="3">
        <v>99</v>
      </c>
      <c r="S105" s="3">
        <v>104</v>
      </c>
      <c r="T105" s="3">
        <v>98.5</v>
      </c>
      <c r="U105" s="3">
        <v>5.5</v>
      </c>
      <c r="V105" s="3">
        <v>98</v>
      </c>
      <c r="W105" s="3">
        <v>104</v>
      </c>
      <c r="X105" s="3">
        <v>98.5</v>
      </c>
      <c r="Y105" s="3">
        <v>5.5</v>
      </c>
      <c r="Z105" s="3">
        <v>98</v>
      </c>
    </row>
    <row r="106" spans="1:26" x14ac:dyDescent="0.3">
      <c r="A106" s="3" t="s">
        <v>88</v>
      </c>
      <c r="B106" s="3" t="s">
        <v>108</v>
      </c>
      <c r="C106" s="3">
        <v>121</v>
      </c>
      <c r="D106" s="3">
        <v>117.8</v>
      </c>
      <c r="E106" s="3">
        <v>6.1</v>
      </c>
      <c r="F106" s="3">
        <v>113</v>
      </c>
      <c r="G106" s="3">
        <v>121</v>
      </c>
      <c r="H106" s="3">
        <v>104.83</v>
      </c>
      <c r="I106" s="3">
        <v>8.33</v>
      </c>
      <c r="J106" s="3">
        <v>106</v>
      </c>
      <c r="K106" s="3">
        <v>120</v>
      </c>
      <c r="L106" s="3">
        <v>102.93</v>
      </c>
      <c r="M106" s="3">
        <v>7.13</v>
      </c>
      <c r="N106" s="3">
        <v>106</v>
      </c>
      <c r="O106" s="3">
        <v>123</v>
      </c>
      <c r="P106" s="3">
        <v>109.46</v>
      </c>
      <c r="Q106" s="3">
        <v>3.41</v>
      </c>
      <c r="R106" s="3">
        <v>116</v>
      </c>
      <c r="S106" s="3">
        <v>117</v>
      </c>
      <c r="T106" s="3">
        <v>102.96</v>
      </c>
      <c r="U106" s="3">
        <v>3.01</v>
      </c>
      <c r="V106" s="3">
        <v>110</v>
      </c>
      <c r="W106" s="3">
        <v>118</v>
      </c>
      <c r="X106" s="3">
        <v>101.76</v>
      </c>
      <c r="Y106" s="3">
        <v>3.81</v>
      </c>
      <c r="Z106" s="3">
        <v>109</v>
      </c>
    </row>
    <row r="107" spans="1:26" x14ac:dyDescent="0.3">
      <c r="A107" s="3" t="s">
        <v>88</v>
      </c>
      <c r="B107" s="3" t="s">
        <v>109</v>
      </c>
      <c r="C107" s="3">
        <v>35</v>
      </c>
      <c r="D107" s="3">
        <v>35</v>
      </c>
      <c r="E107" s="3"/>
      <c r="F107" s="3">
        <v>37</v>
      </c>
      <c r="G107" s="3">
        <v>35</v>
      </c>
      <c r="H107" s="3">
        <v>35</v>
      </c>
      <c r="I107" s="3"/>
      <c r="J107" s="3">
        <v>36</v>
      </c>
      <c r="K107" s="3">
        <v>35</v>
      </c>
      <c r="L107" s="3">
        <v>35</v>
      </c>
      <c r="M107" s="3"/>
      <c r="N107" s="3">
        <v>36</v>
      </c>
      <c r="O107" s="3">
        <v>35</v>
      </c>
      <c r="P107" s="3">
        <v>35</v>
      </c>
      <c r="Q107" s="3">
        <v>1</v>
      </c>
      <c r="R107" s="3">
        <v>35</v>
      </c>
      <c r="S107" s="3">
        <v>34</v>
      </c>
      <c r="T107" s="3">
        <v>34</v>
      </c>
      <c r="U107" s="3">
        <v>1</v>
      </c>
      <c r="V107" s="3">
        <v>35</v>
      </c>
      <c r="W107" s="3">
        <v>34</v>
      </c>
      <c r="X107" s="3">
        <v>34</v>
      </c>
      <c r="Y107" s="3"/>
      <c r="Z107" s="3">
        <v>36</v>
      </c>
    </row>
    <row r="108" spans="1:26" x14ac:dyDescent="0.3">
      <c r="A108" s="3" t="s">
        <v>88</v>
      </c>
      <c r="B108" s="3" t="s">
        <v>110</v>
      </c>
      <c r="C108" s="3">
        <v>122</v>
      </c>
      <c r="D108" s="3">
        <v>112.37</v>
      </c>
      <c r="E108" s="3"/>
      <c r="F108" s="3">
        <v>105</v>
      </c>
      <c r="G108" s="3">
        <v>118</v>
      </c>
      <c r="H108" s="3">
        <v>110.62</v>
      </c>
      <c r="I108" s="3"/>
      <c r="J108" s="3">
        <v>105</v>
      </c>
      <c r="K108" s="3">
        <v>118</v>
      </c>
      <c r="L108" s="3">
        <v>111.97</v>
      </c>
      <c r="M108" s="3"/>
      <c r="N108" s="3">
        <v>106</v>
      </c>
      <c r="O108" s="3">
        <v>112</v>
      </c>
      <c r="P108" s="3">
        <v>107.97</v>
      </c>
      <c r="Q108" s="3">
        <v>5.75</v>
      </c>
      <c r="R108" s="3">
        <v>107</v>
      </c>
      <c r="S108" s="3">
        <v>112</v>
      </c>
      <c r="T108" s="3">
        <v>107.17</v>
      </c>
      <c r="U108" s="3">
        <v>3</v>
      </c>
      <c r="V108" s="3">
        <v>109</v>
      </c>
      <c r="W108" s="3">
        <v>111</v>
      </c>
      <c r="X108" s="3">
        <v>106.47</v>
      </c>
      <c r="Y108" s="3">
        <v>1</v>
      </c>
      <c r="Z108" s="3">
        <v>112</v>
      </c>
    </row>
    <row r="109" spans="1:26" x14ac:dyDescent="0.3">
      <c r="A109" s="3" t="s">
        <v>88</v>
      </c>
      <c r="B109" s="3" t="s">
        <v>111</v>
      </c>
      <c r="C109" s="3">
        <v>115</v>
      </c>
      <c r="D109" s="3">
        <v>115</v>
      </c>
      <c r="E109" s="3">
        <v>4</v>
      </c>
      <c r="F109" s="3">
        <v>113</v>
      </c>
      <c r="G109" s="3">
        <v>114</v>
      </c>
      <c r="H109" s="3">
        <v>114</v>
      </c>
      <c r="I109" s="3">
        <v>2</v>
      </c>
      <c r="J109" s="3">
        <v>112</v>
      </c>
      <c r="K109" s="3">
        <v>114</v>
      </c>
      <c r="L109" s="3">
        <v>114</v>
      </c>
      <c r="M109" s="3">
        <v>2</v>
      </c>
      <c r="N109" s="3">
        <v>112</v>
      </c>
      <c r="O109" s="3"/>
      <c r="P109" s="3"/>
      <c r="Q109" s="3"/>
      <c r="R109" s="3"/>
      <c r="S109" s="3"/>
      <c r="T109" s="3"/>
      <c r="U109" s="3"/>
      <c r="V109" s="3"/>
      <c r="W109" s="3"/>
      <c r="X109" s="3"/>
      <c r="Y109" s="3"/>
      <c r="Z109" s="3"/>
    </row>
    <row r="110" spans="1:26" x14ac:dyDescent="0.3">
      <c r="A110" s="3" t="s">
        <v>88</v>
      </c>
      <c r="B110" s="3" t="s">
        <v>112</v>
      </c>
      <c r="C110" s="3">
        <v>45</v>
      </c>
      <c r="D110" s="3">
        <v>35.700000000000003</v>
      </c>
      <c r="E110" s="3"/>
      <c r="F110" s="3">
        <v>39</v>
      </c>
      <c r="G110" s="3">
        <v>45</v>
      </c>
      <c r="H110" s="3">
        <v>35.700000000000003</v>
      </c>
      <c r="I110" s="3">
        <v>0.3</v>
      </c>
      <c r="J110" s="3">
        <v>38</v>
      </c>
      <c r="K110" s="3">
        <v>45</v>
      </c>
      <c r="L110" s="3">
        <v>35.700000000000003</v>
      </c>
      <c r="M110" s="3"/>
      <c r="N110" s="3">
        <v>40</v>
      </c>
      <c r="O110" s="3">
        <v>44</v>
      </c>
      <c r="P110" s="3">
        <v>34.200000000000003</v>
      </c>
      <c r="Q110" s="3">
        <v>4</v>
      </c>
      <c r="R110" s="3">
        <v>34</v>
      </c>
      <c r="S110" s="3">
        <v>42</v>
      </c>
      <c r="T110" s="3">
        <v>32.700000000000003</v>
      </c>
      <c r="U110" s="3">
        <v>3.5</v>
      </c>
      <c r="V110" s="3">
        <v>33</v>
      </c>
      <c r="W110" s="3">
        <v>42</v>
      </c>
      <c r="X110" s="3">
        <v>32.700000000000003</v>
      </c>
      <c r="Y110" s="3">
        <v>4</v>
      </c>
      <c r="Z110" s="3">
        <v>33</v>
      </c>
    </row>
    <row r="111" spans="1:26" x14ac:dyDescent="0.3">
      <c r="A111" s="3" t="s">
        <v>88</v>
      </c>
      <c r="B111" s="3" t="s">
        <v>113</v>
      </c>
      <c r="C111" s="3">
        <v>12</v>
      </c>
      <c r="D111" s="3">
        <v>12</v>
      </c>
      <c r="E111" s="3"/>
      <c r="F111" s="3">
        <v>13</v>
      </c>
      <c r="G111" s="3">
        <v>12</v>
      </c>
      <c r="H111" s="3">
        <v>12</v>
      </c>
      <c r="I111" s="3"/>
      <c r="J111" s="3">
        <v>13</v>
      </c>
      <c r="K111" s="3">
        <v>12</v>
      </c>
      <c r="L111" s="3">
        <v>12</v>
      </c>
      <c r="M111" s="3"/>
      <c r="N111" s="3">
        <v>13</v>
      </c>
      <c r="O111" s="3">
        <v>12</v>
      </c>
      <c r="P111" s="3">
        <v>12</v>
      </c>
      <c r="Q111" s="3"/>
      <c r="R111" s="3">
        <v>12</v>
      </c>
      <c r="S111" s="3">
        <v>12</v>
      </c>
      <c r="T111" s="3">
        <v>12</v>
      </c>
      <c r="U111" s="3"/>
      <c r="V111" s="3">
        <v>12</v>
      </c>
      <c r="W111" s="3">
        <v>12</v>
      </c>
      <c r="X111" s="3">
        <v>12</v>
      </c>
      <c r="Y111" s="3"/>
      <c r="Z111" s="3">
        <v>12</v>
      </c>
    </row>
    <row r="112" spans="1:26" x14ac:dyDescent="0.3">
      <c r="A112" s="3" t="s">
        <v>88</v>
      </c>
      <c r="B112" s="3" t="s">
        <v>114</v>
      </c>
      <c r="C112" s="3">
        <v>23</v>
      </c>
      <c r="D112" s="3">
        <v>23</v>
      </c>
      <c r="E112" s="3"/>
      <c r="F112" s="3">
        <v>23</v>
      </c>
      <c r="G112" s="3">
        <v>22</v>
      </c>
      <c r="H112" s="3">
        <v>22</v>
      </c>
      <c r="I112" s="3"/>
      <c r="J112" s="3">
        <v>22</v>
      </c>
      <c r="K112" s="3">
        <v>22</v>
      </c>
      <c r="L112" s="3">
        <v>22</v>
      </c>
      <c r="M112" s="3"/>
      <c r="N112" s="3">
        <v>22</v>
      </c>
      <c r="O112" s="3">
        <v>23</v>
      </c>
      <c r="P112" s="3">
        <v>23</v>
      </c>
      <c r="Q112" s="3"/>
      <c r="R112" s="3">
        <v>23</v>
      </c>
      <c r="S112" s="3">
        <v>22</v>
      </c>
      <c r="T112" s="3">
        <v>22</v>
      </c>
      <c r="U112" s="3">
        <v>1</v>
      </c>
      <c r="V112" s="3">
        <v>21</v>
      </c>
      <c r="W112" s="3">
        <v>21</v>
      </c>
      <c r="X112" s="3">
        <v>21</v>
      </c>
      <c r="Y112" s="3"/>
      <c r="Z112" s="3">
        <v>21</v>
      </c>
    </row>
    <row r="113" spans="1:26" s="16" customFormat="1" x14ac:dyDescent="0.3">
      <c r="A113" s="92" t="s">
        <v>115</v>
      </c>
      <c r="B113" s="92" t="s">
        <v>507</v>
      </c>
      <c r="C113" s="92">
        <f>SUM(C114:C124)</f>
        <v>5373</v>
      </c>
      <c r="D113" s="92">
        <f t="shared" ref="D113:Z113" si="8">SUM(D114:D124)</f>
        <v>5201.95</v>
      </c>
      <c r="E113" s="92">
        <f t="shared" si="8"/>
        <v>300.55</v>
      </c>
      <c r="F113" s="92">
        <f t="shared" si="8"/>
        <v>5079</v>
      </c>
      <c r="G113" s="92">
        <f t="shared" si="8"/>
        <v>5499</v>
      </c>
      <c r="H113" s="92">
        <f t="shared" si="8"/>
        <v>5295.35</v>
      </c>
      <c r="I113" s="92">
        <f t="shared" si="8"/>
        <v>250.15</v>
      </c>
      <c r="J113" s="92">
        <f t="shared" si="8"/>
        <v>5260</v>
      </c>
      <c r="K113" s="92">
        <f t="shared" si="8"/>
        <v>5506</v>
      </c>
      <c r="L113" s="92">
        <f t="shared" si="8"/>
        <v>5301.7699999999995</v>
      </c>
      <c r="M113" s="92">
        <f t="shared" si="8"/>
        <v>254.25000000000003</v>
      </c>
      <c r="N113" s="92">
        <f t="shared" si="8"/>
        <v>5261</v>
      </c>
      <c r="O113" s="92">
        <f t="shared" si="8"/>
        <v>5515</v>
      </c>
      <c r="P113" s="92">
        <f t="shared" si="8"/>
        <v>5301.7099999999991</v>
      </c>
      <c r="Q113" s="92">
        <f t="shared" si="8"/>
        <v>251.86</v>
      </c>
      <c r="R113" s="92">
        <f t="shared" si="8"/>
        <v>5319</v>
      </c>
      <c r="S113" s="92">
        <f t="shared" si="8"/>
        <v>5505</v>
      </c>
      <c r="T113" s="92">
        <f t="shared" si="8"/>
        <v>5296.1699999999992</v>
      </c>
      <c r="U113" s="92">
        <f t="shared" si="8"/>
        <v>240.61</v>
      </c>
      <c r="V113" s="92">
        <f t="shared" si="8"/>
        <v>5319</v>
      </c>
      <c r="W113" s="92">
        <f t="shared" si="8"/>
        <v>5503</v>
      </c>
      <c r="X113" s="92">
        <f t="shared" si="8"/>
        <v>5298.47</v>
      </c>
      <c r="Y113" s="92">
        <f t="shared" si="8"/>
        <v>227.28000000000003</v>
      </c>
      <c r="Z113" s="92">
        <f t="shared" si="8"/>
        <v>5331</v>
      </c>
    </row>
    <row r="114" spans="1:26" x14ac:dyDescent="0.3">
      <c r="A114" s="3" t="s">
        <v>115</v>
      </c>
      <c r="B114" s="3" t="s">
        <v>116</v>
      </c>
      <c r="C114" s="3">
        <v>117</v>
      </c>
      <c r="D114" s="3">
        <v>109.5</v>
      </c>
      <c r="E114" s="3">
        <v>34.5</v>
      </c>
      <c r="F114" s="3">
        <v>80</v>
      </c>
      <c r="G114" s="3">
        <v>134</v>
      </c>
      <c r="H114" s="3">
        <v>125</v>
      </c>
      <c r="I114" s="3">
        <v>15</v>
      </c>
      <c r="J114" s="3">
        <v>122</v>
      </c>
      <c r="K114" s="3">
        <v>135</v>
      </c>
      <c r="L114" s="3">
        <v>124.5</v>
      </c>
      <c r="M114" s="3">
        <v>11.5</v>
      </c>
      <c r="N114" s="3">
        <v>125</v>
      </c>
      <c r="O114" s="3">
        <v>139</v>
      </c>
      <c r="P114" s="3">
        <v>128.75</v>
      </c>
      <c r="Q114" s="3">
        <v>9</v>
      </c>
      <c r="R114" s="3">
        <v>131</v>
      </c>
      <c r="S114" s="3">
        <v>140</v>
      </c>
      <c r="T114" s="3">
        <v>129.75</v>
      </c>
      <c r="U114" s="3">
        <v>9</v>
      </c>
      <c r="V114" s="3">
        <v>132</v>
      </c>
      <c r="W114" s="3">
        <v>139</v>
      </c>
      <c r="X114" s="3">
        <v>129.15</v>
      </c>
      <c r="Y114" s="3">
        <v>10.9</v>
      </c>
      <c r="Z114" s="3">
        <v>131</v>
      </c>
    </row>
    <row r="115" spans="1:26" x14ac:dyDescent="0.3">
      <c r="A115" s="3" t="s">
        <v>115</v>
      </c>
      <c r="B115" s="3" t="s">
        <v>117</v>
      </c>
      <c r="C115" s="3">
        <v>234</v>
      </c>
      <c r="D115" s="3">
        <v>227.7</v>
      </c>
      <c r="E115" s="3">
        <v>21.6</v>
      </c>
      <c r="F115" s="3">
        <v>208</v>
      </c>
      <c r="G115" s="3">
        <v>284</v>
      </c>
      <c r="H115" s="3">
        <v>264.8</v>
      </c>
      <c r="I115" s="3">
        <v>32.799999999999997</v>
      </c>
      <c r="J115" s="3">
        <v>235</v>
      </c>
      <c r="K115" s="3">
        <v>284</v>
      </c>
      <c r="L115" s="3">
        <v>267</v>
      </c>
      <c r="M115" s="3">
        <v>33</v>
      </c>
      <c r="N115" s="3">
        <v>237</v>
      </c>
      <c r="O115" s="3">
        <v>291</v>
      </c>
      <c r="P115" s="3">
        <v>274.89999999999998</v>
      </c>
      <c r="Q115" s="3">
        <v>32.6</v>
      </c>
      <c r="R115" s="3">
        <v>246</v>
      </c>
      <c r="S115" s="3">
        <v>291</v>
      </c>
      <c r="T115" s="3">
        <v>274.89999999999998</v>
      </c>
      <c r="U115" s="3">
        <v>31.6</v>
      </c>
      <c r="V115" s="3">
        <v>248</v>
      </c>
      <c r="W115" s="3">
        <v>292</v>
      </c>
      <c r="X115" s="3">
        <v>275.89999999999998</v>
      </c>
      <c r="Y115" s="3">
        <v>26.1</v>
      </c>
      <c r="Z115" s="3">
        <v>253</v>
      </c>
    </row>
    <row r="116" spans="1:26" x14ac:dyDescent="0.3">
      <c r="A116" s="3" t="s">
        <v>115</v>
      </c>
      <c r="B116" s="3" t="s">
        <v>118</v>
      </c>
      <c r="C116" s="3">
        <v>579</v>
      </c>
      <c r="D116" s="3">
        <v>578.5</v>
      </c>
      <c r="E116" s="3">
        <v>66</v>
      </c>
      <c r="F116" s="3">
        <v>517</v>
      </c>
      <c r="G116" s="3">
        <v>586</v>
      </c>
      <c r="H116" s="3">
        <v>585.5</v>
      </c>
      <c r="I116" s="3">
        <v>54</v>
      </c>
      <c r="J116" s="3">
        <v>542</v>
      </c>
      <c r="K116" s="3">
        <v>591</v>
      </c>
      <c r="L116" s="3">
        <v>590.5</v>
      </c>
      <c r="M116" s="3">
        <v>56</v>
      </c>
      <c r="N116" s="3">
        <v>542</v>
      </c>
      <c r="O116" s="3">
        <v>586</v>
      </c>
      <c r="P116" s="3">
        <v>582.5</v>
      </c>
      <c r="Q116" s="3">
        <v>62</v>
      </c>
      <c r="R116" s="3">
        <v>527</v>
      </c>
      <c r="S116" s="3">
        <v>586</v>
      </c>
      <c r="T116" s="3">
        <v>582.5</v>
      </c>
      <c r="U116" s="3">
        <v>62.5</v>
      </c>
      <c r="V116" s="3">
        <v>527</v>
      </c>
      <c r="W116" s="3">
        <v>585</v>
      </c>
      <c r="X116" s="3">
        <v>581.5</v>
      </c>
      <c r="Y116" s="3">
        <v>57</v>
      </c>
      <c r="Z116" s="3">
        <v>529</v>
      </c>
    </row>
    <row r="117" spans="1:26" x14ac:dyDescent="0.3">
      <c r="A117" s="3" t="s">
        <v>115</v>
      </c>
      <c r="B117" s="3" t="s">
        <v>119</v>
      </c>
      <c r="C117" s="3">
        <v>290</v>
      </c>
      <c r="D117" s="3">
        <v>282.55</v>
      </c>
      <c r="E117" s="3"/>
      <c r="F117" s="3">
        <v>315</v>
      </c>
      <c r="G117" s="3">
        <v>290</v>
      </c>
      <c r="H117" s="3">
        <v>282.85000000000002</v>
      </c>
      <c r="I117" s="3"/>
      <c r="J117" s="3">
        <v>323</v>
      </c>
      <c r="K117" s="3">
        <v>291</v>
      </c>
      <c r="L117" s="3">
        <v>283.85000000000002</v>
      </c>
      <c r="M117" s="3"/>
      <c r="N117" s="3">
        <v>322</v>
      </c>
      <c r="O117" s="3">
        <v>287</v>
      </c>
      <c r="P117" s="3">
        <v>280.94</v>
      </c>
      <c r="Q117" s="3">
        <v>7.5</v>
      </c>
      <c r="R117" s="3">
        <v>314</v>
      </c>
      <c r="S117" s="3">
        <v>286</v>
      </c>
      <c r="T117" s="3">
        <v>279.39999999999998</v>
      </c>
      <c r="U117" s="3">
        <v>4.5</v>
      </c>
      <c r="V117" s="3">
        <v>312</v>
      </c>
      <c r="W117" s="3">
        <v>287</v>
      </c>
      <c r="X117" s="3">
        <v>281.2</v>
      </c>
      <c r="Y117" s="3">
        <v>5.5</v>
      </c>
      <c r="Z117" s="3">
        <v>314</v>
      </c>
    </row>
    <row r="118" spans="1:26" x14ac:dyDescent="0.3">
      <c r="A118" s="3" t="s">
        <v>115</v>
      </c>
      <c r="B118" s="3" t="s">
        <v>120</v>
      </c>
      <c r="C118" s="3">
        <v>179</v>
      </c>
      <c r="D118" s="3">
        <v>177</v>
      </c>
      <c r="E118" s="3">
        <v>15.5</v>
      </c>
      <c r="F118" s="3">
        <v>164</v>
      </c>
      <c r="G118" s="3">
        <v>185</v>
      </c>
      <c r="H118" s="3">
        <v>181.6</v>
      </c>
      <c r="I118" s="3">
        <v>22.3</v>
      </c>
      <c r="J118" s="3">
        <v>163</v>
      </c>
      <c r="K118" s="3">
        <v>184</v>
      </c>
      <c r="L118" s="3">
        <v>180.6</v>
      </c>
      <c r="M118" s="3">
        <v>23.3</v>
      </c>
      <c r="N118" s="3">
        <v>160</v>
      </c>
      <c r="O118" s="3">
        <v>183</v>
      </c>
      <c r="P118" s="3">
        <v>179.6</v>
      </c>
      <c r="Q118" s="3">
        <v>14.3</v>
      </c>
      <c r="R118" s="3">
        <v>169</v>
      </c>
      <c r="S118" s="3">
        <v>183</v>
      </c>
      <c r="T118" s="3">
        <v>179.6</v>
      </c>
      <c r="U118" s="3">
        <v>14.3</v>
      </c>
      <c r="V118" s="3">
        <v>168</v>
      </c>
      <c r="W118" s="3">
        <v>182</v>
      </c>
      <c r="X118" s="3">
        <v>179.8</v>
      </c>
      <c r="Y118" s="3">
        <v>13.3</v>
      </c>
      <c r="Z118" s="3">
        <v>170</v>
      </c>
    </row>
    <row r="119" spans="1:26" x14ac:dyDescent="0.3">
      <c r="A119" s="3" t="s">
        <v>115</v>
      </c>
      <c r="B119" s="3" t="s">
        <v>121</v>
      </c>
      <c r="C119" s="3">
        <v>916</v>
      </c>
      <c r="D119" s="3">
        <v>908.5</v>
      </c>
      <c r="E119" s="3"/>
      <c r="F119" s="3">
        <v>894</v>
      </c>
      <c r="G119" s="3">
        <v>927</v>
      </c>
      <c r="H119" s="3">
        <v>918</v>
      </c>
      <c r="I119" s="3"/>
      <c r="J119" s="3">
        <v>911</v>
      </c>
      <c r="K119" s="3">
        <v>927</v>
      </c>
      <c r="L119" s="3">
        <v>918</v>
      </c>
      <c r="M119" s="3"/>
      <c r="N119" s="3">
        <v>916</v>
      </c>
      <c r="O119" s="3">
        <v>927</v>
      </c>
      <c r="P119" s="3">
        <v>919</v>
      </c>
      <c r="Q119" s="3">
        <v>31.31</v>
      </c>
      <c r="R119" s="3">
        <v>899</v>
      </c>
      <c r="S119" s="3">
        <v>927</v>
      </c>
      <c r="T119" s="3">
        <v>919</v>
      </c>
      <c r="U119" s="3">
        <v>35.26</v>
      </c>
      <c r="V119" s="3">
        <v>894</v>
      </c>
      <c r="W119" s="3">
        <v>924</v>
      </c>
      <c r="X119" s="3">
        <v>917</v>
      </c>
      <c r="Y119" s="3">
        <v>29.13</v>
      </c>
      <c r="Z119" s="3">
        <v>899</v>
      </c>
    </row>
    <row r="120" spans="1:26" x14ac:dyDescent="0.3">
      <c r="A120" s="3" t="s">
        <v>115</v>
      </c>
      <c r="B120" s="3" t="s">
        <v>243</v>
      </c>
      <c r="C120" s="3">
        <v>149</v>
      </c>
      <c r="D120" s="3">
        <v>124.7</v>
      </c>
      <c r="E120" s="3">
        <v>8.8000000000000007</v>
      </c>
      <c r="F120" s="3">
        <v>138</v>
      </c>
      <c r="G120" s="3">
        <v>165</v>
      </c>
      <c r="H120" s="3">
        <v>134.4</v>
      </c>
      <c r="I120" s="3">
        <v>9</v>
      </c>
      <c r="J120" s="3">
        <v>151</v>
      </c>
      <c r="K120" s="3">
        <v>163</v>
      </c>
      <c r="L120" s="3">
        <v>134</v>
      </c>
      <c r="M120" s="3">
        <v>6</v>
      </c>
      <c r="N120" s="3">
        <v>152</v>
      </c>
      <c r="O120" s="3">
        <v>169</v>
      </c>
      <c r="P120" s="3">
        <v>138.44999999999999</v>
      </c>
      <c r="Q120" s="3">
        <v>8.8000000000000007</v>
      </c>
      <c r="R120" s="3">
        <v>151</v>
      </c>
      <c r="S120" s="3">
        <v>162</v>
      </c>
      <c r="T120" s="3">
        <v>133.94999999999999</v>
      </c>
      <c r="U120" s="3">
        <v>7.75</v>
      </c>
      <c r="V120" s="3">
        <v>148</v>
      </c>
      <c r="W120" s="3">
        <v>161</v>
      </c>
      <c r="X120" s="3">
        <v>134.35</v>
      </c>
      <c r="Y120" s="3">
        <v>8.4</v>
      </c>
      <c r="Z120" s="3">
        <v>146</v>
      </c>
    </row>
    <row r="121" spans="1:26" x14ac:dyDescent="0.3">
      <c r="A121" s="3" t="s">
        <v>115</v>
      </c>
      <c r="B121" s="3" t="s">
        <v>241</v>
      </c>
      <c r="C121" s="3">
        <v>615</v>
      </c>
      <c r="D121" s="3">
        <v>589.6</v>
      </c>
      <c r="E121" s="3">
        <v>5.35</v>
      </c>
      <c r="F121" s="3">
        <v>605</v>
      </c>
      <c r="G121" s="3">
        <v>613</v>
      </c>
      <c r="H121" s="3">
        <v>589.6</v>
      </c>
      <c r="I121" s="3">
        <v>11.4</v>
      </c>
      <c r="J121" s="3">
        <v>596</v>
      </c>
      <c r="K121" s="3">
        <v>613</v>
      </c>
      <c r="L121" s="3">
        <v>590.6</v>
      </c>
      <c r="M121" s="3">
        <v>12.9</v>
      </c>
      <c r="N121" s="3">
        <v>591</v>
      </c>
      <c r="O121" s="3">
        <v>613</v>
      </c>
      <c r="P121" s="3">
        <v>589.6</v>
      </c>
      <c r="Q121" s="3">
        <v>6.55</v>
      </c>
      <c r="R121" s="3">
        <v>629</v>
      </c>
      <c r="S121" s="3">
        <v>613</v>
      </c>
      <c r="T121" s="3">
        <v>589.6</v>
      </c>
      <c r="U121" s="3">
        <v>7.55</v>
      </c>
      <c r="V121" s="3">
        <v>625</v>
      </c>
      <c r="W121" s="3">
        <v>614</v>
      </c>
      <c r="X121" s="3">
        <v>589.6</v>
      </c>
      <c r="Y121" s="3">
        <v>6.55</v>
      </c>
      <c r="Z121" s="3">
        <v>629</v>
      </c>
    </row>
    <row r="122" spans="1:26" x14ac:dyDescent="0.3">
      <c r="A122" s="3" t="s">
        <v>115</v>
      </c>
      <c r="B122" s="3" t="s">
        <v>538</v>
      </c>
      <c r="C122" s="3">
        <v>621</v>
      </c>
      <c r="D122" s="3">
        <v>617.9</v>
      </c>
      <c r="E122" s="3">
        <v>22.9</v>
      </c>
      <c r="F122" s="3">
        <v>607</v>
      </c>
      <c r="G122" s="3">
        <v>633</v>
      </c>
      <c r="H122" s="3">
        <v>625.6</v>
      </c>
      <c r="I122" s="3">
        <v>5.75</v>
      </c>
      <c r="J122" s="3">
        <v>632</v>
      </c>
      <c r="K122" s="3">
        <v>631</v>
      </c>
      <c r="L122" s="3">
        <v>623.72</v>
      </c>
      <c r="M122" s="3">
        <v>4.75</v>
      </c>
      <c r="N122" s="3">
        <v>632</v>
      </c>
      <c r="O122" s="3">
        <v>632</v>
      </c>
      <c r="P122" s="3">
        <v>624.72</v>
      </c>
      <c r="Q122" s="3">
        <v>8</v>
      </c>
      <c r="R122" s="3">
        <v>633</v>
      </c>
      <c r="S122" s="3">
        <v>631</v>
      </c>
      <c r="T122" s="3">
        <v>624.47</v>
      </c>
      <c r="U122" s="3">
        <v>9</v>
      </c>
      <c r="V122" s="3">
        <v>632</v>
      </c>
      <c r="W122" s="3">
        <v>633</v>
      </c>
      <c r="X122" s="3">
        <v>625.97</v>
      </c>
      <c r="Y122" s="3">
        <v>8.75</v>
      </c>
      <c r="Z122" s="3">
        <v>634</v>
      </c>
    </row>
    <row r="123" spans="1:26" x14ac:dyDescent="0.3">
      <c r="A123" s="3" t="s">
        <v>115</v>
      </c>
      <c r="B123" s="3" t="s">
        <v>242</v>
      </c>
      <c r="C123" s="3">
        <v>897</v>
      </c>
      <c r="D123" s="3">
        <v>849.25</v>
      </c>
      <c r="E123" s="3">
        <v>62.5</v>
      </c>
      <c r="F123" s="3">
        <v>841</v>
      </c>
      <c r="G123" s="3">
        <v>897</v>
      </c>
      <c r="H123" s="3">
        <v>851.25</v>
      </c>
      <c r="I123" s="3">
        <v>42.5</v>
      </c>
      <c r="J123" s="3">
        <v>856</v>
      </c>
      <c r="K123" s="3">
        <v>900</v>
      </c>
      <c r="L123" s="3">
        <v>852.25</v>
      </c>
      <c r="M123" s="3">
        <v>50.9</v>
      </c>
      <c r="N123" s="3">
        <v>850</v>
      </c>
      <c r="O123" s="3">
        <v>898</v>
      </c>
      <c r="P123" s="3">
        <v>850</v>
      </c>
      <c r="Q123" s="3">
        <v>31.4</v>
      </c>
      <c r="R123" s="3">
        <v>873</v>
      </c>
      <c r="S123" s="3">
        <v>896</v>
      </c>
      <c r="T123" s="3">
        <v>850.75</v>
      </c>
      <c r="U123" s="3">
        <v>27</v>
      </c>
      <c r="V123" s="3">
        <v>878</v>
      </c>
      <c r="W123" s="3">
        <v>896</v>
      </c>
      <c r="X123" s="3">
        <v>850.75</v>
      </c>
      <c r="Y123" s="3">
        <v>29.75</v>
      </c>
      <c r="Z123" s="3">
        <v>874</v>
      </c>
    </row>
    <row r="124" spans="1:26" x14ac:dyDescent="0.3">
      <c r="A124" s="3" t="s">
        <v>115</v>
      </c>
      <c r="B124" s="3" t="s">
        <v>539</v>
      </c>
      <c r="C124" s="3">
        <v>776</v>
      </c>
      <c r="D124" s="3">
        <v>736.75</v>
      </c>
      <c r="E124" s="3">
        <v>63.4</v>
      </c>
      <c r="F124" s="3">
        <v>710</v>
      </c>
      <c r="G124" s="3">
        <v>785</v>
      </c>
      <c r="H124" s="3">
        <v>736.75</v>
      </c>
      <c r="I124" s="3">
        <v>57.4</v>
      </c>
      <c r="J124" s="3">
        <v>729</v>
      </c>
      <c r="K124" s="3">
        <v>787</v>
      </c>
      <c r="L124" s="3">
        <v>736.75</v>
      </c>
      <c r="M124" s="3">
        <v>55.9</v>
      </c>
      <c r="N124" s="3">
        <v>734</v>
      </c>
      <c r="O124" s="3">
        <v>790</v>
      </c>
      <c r="P124" s="3">
        <v>733.25</v>
      </c>
      <c r="Q124" s="3">
        <v>40.4</v>
      </c>
      <c r="R124" s="3">
        <v>747</v>
      </c>
      <c r="S124" s="3">
        <v>790</v>
      </c>
      <c r="T124" s="3">
        <v>732.25</v>
      </c>
      <c r="U124" s="3">
        <v>32.15</v>
      </c>
      <c r="V124" s="3">
        <v>755</v>
      </c>
      <c r="W124" s="3">
        <v>790</v>
      </c>
      <c r="X124" s="3">
        <v>733.25</v>
      </c>
      <c r="Y124" s="3">
        <v>31.9</v>
      </c>
      <c r="Z124" s="3">
        <v>752</v>
      </c>
    </row>
    <row r="125" spans="1:26" s="16" customFormat="1" x14ac:dyDescent="0.3">
      <c r="A125" s="92" t="s">
        <v>127</v>
      </c>
      <c r="B125" s="92" t="s">
        <v>507</v>
      </c>
      <c r="C125" s="92">
        <f>SUM(C126+C127)</f>
        <v>192</v>
      </c>
      <c r="D125" s="92">
        <f t="shared" ref="D125:Z125" si="9">SUM(D126+D127)</f>
        <v>192</v>
      </c>
      <c r="E125" s="92">
        <f t="shared" si="9"/>
        <v>33</v>
      </c>
      <c r="F125" s="92">
        <f t="shared" si="9"/>
        <v>163</v>
      </c>
      <c r="G125" s="92">
        <f t="shared" si="9"/>
        <v>196</v>
      </c>
      <c r="H125" s="92">
        <f t="shared" si="9"/>
        <v>196</v>
      </c>
      <c r="I125" s="92">
        <f t="shared" si="9"/>
        <v>13</v>
      </c>
      <c r="J125" s="92">
        <f t="shared" si="9"/>
        <v>187</v>
      </c>
      <c r="K125" s="92">
        <f t="shared" si="9"/>
        <v>196</v>
      </c>
      <c r="L125" s="92">
        <f t="shared" si="9"/>
        <v>196</v>
      </c>
      <c r="M125" s="92">
        <f t="shared" si="9"/>
        <v>11</v>
      </c>
      <c r="N125" s="92">
        <f t="shared" si="9"/>
        <v>189</v>
      </c>
      <c r="O125" s="92">
        <f t="shared" si="9"/>
        <v>199</v>
      </c>
      <c r="P125" s="92">
        <f t="shared" si="9"/>
        <v>199</v>
      </c>
      <c r="Q125" s="92">
        <f t="shared" si="9"/>
        <v>14</v>
      </c>
      <c r="R125" s="92">
        <f t="shared" si="9"/>
        <v>189</v>
      </c>
      <c r="S125" s="92">
        <f t="shared" si="9"/>
        <v>203</v>
      </c>
      <c r="T125" s="92">
        <f t="shared" si="9"/>
        <v>203</v>
      </c>
      <c r="U125" s="92">
        <f t="shared" si="9"/>
        <v>17</v>
      </c>
      <c r="V125" s="92">
        <f t="shared" si="9"/>
        <v>192</v>
      </c>
      <c r="W125" s="92">
        <f t="shared" si="9"/>
        <v>202</v>
      </c>
      <c r="X125" s="92">
        <f t="shared" si="9"/>
        <v>202</v>
      </c>
      <c r="Y125" s="92">
        <f t="shared" si="9"/>
        <v>14</v>
      </c>
      <c r="Z125" s="92">
        <f t="shared" si="9"/>
        <v>194</v>
      </c>
    </row>
    <row r="126" spans="1:26" x14ac:dyDescent="0.3">
      <c r="A126" s="3" t="s">
        <v>127</v>
      </c>
      <c r="B126" s="3" t="s">
        <v>128</v>
      </c>
      <c r="C126" s="3">
        <v>31</v>
      </c>
      <c r="D126" s="3">
        <v>31</v>
      </c>
      <c r="E126" s="3">
        <v>14</v>
      </c>
      <c r="F126" s="3">
        <v>17</v>
      </c>
      <c r="G126" s="3">
        <v>33</v>
      </c>
      <c r="H126" s="3">
        <v>33</v>
      </c>
      <c r="I126" s="3">
        <v>2</v>
      </c>
      <c r="J126" s="3">
        <v>31</v>
      </c>
      <c r="K126" s="3">
        <v>33</v>
      </c>
      <c r="L126" s="3">
        <v>33</v>
      </c>
      <c r="M126" s="3">
        <v>2</v>
      </c>
      <c r="N126" s="3">
        <v>31</v>
      </c>
      <c r="O126" s="3">
        <v>34</v>
      </c>
      <c r="P126" s="3">
        <v>34</v>
      </c>
      <c r="Q126" s="3">
        <v>2</v>
      </c>
      <c r="R126" s="3">
        <v>32</v>
      </c>
      <c r="S126" s="3">
        <v>35</v>
      </c>
      <c r="T126" s="3">
        <v>35</v>
      </c>
      <c r="U126" s="3">
        <v>4</v>
      </c>
      <c r="V126" s="3">
        <v>31</v>
      </c>
      <c r="W126" s="3">
        <v>35</v>
      </c>
      <c r="X126" s="3">
        <v>35</v>
      </c>
      <c r="Y126" s="3">
        <v>4</v>
      </c>
      <c r="Z126" s="3">
        <v>32</v>
      </c>
    </row>
    <row r="127" spans="1:26" x14ac:dyDescent="0.3">
      <c r="A127" s="3" t="s">
        <v>127</v>
      </c>
      <c r="B127" s="3" t="s">
        <v>129</v>
      </c>
      <c r="C127" s="3">
        <v>161</v>
      </c>
      <c r="D127" s="3">
        <v>161</v>
      </c>
      <c r="E127" s="3">
        <v>19</v>
      </c>
      <c r="F127" s="3">
        <v>146</v>
      </c>
      <c r="G127" s="3">
        <v>163</v>
      </c>
      <c r="H127" s="3">
        <v>163</v>
      </c>
      <c r="I127" s="3">
        <v>11</v>
      </c>
      <c r="J127" s="3">
        <v>156</v>
      </c>
      <c r="K127" s="3">
        <v>163</v>
      </c>
      <c r="L127" s="3">
        <v>163</v>
      </c>
      <c r="M127" s="3">
        <v>9</v>
      </c>
      <c r="N127" s="3">
        <v>158</v>
      </c>
      <c r="O127" s="3">
        <v>165</v>
      </c>
      <c r="P127" s="3">
        <v>165</v>
      </c>
      <c r="Q127" s="3">
        <v>12</v>
      </c>
      <c r="R127" s="3">
        <v>157</v>
      </c>
      <c r="S127" s="3">
        <v>168</v>
      </c>
      <c r="T127" s="3">
        <v>168</v>
      </c>
      <c r="U127" s="3">
        <v>13</v>
      </c>
      <c r="V127" s="3">
        <v>161</v>
      </c>
      <c r="W127" s="3">
        <v>167</v>
      </c>
      <c r="X127" s="3">
        <v>167</v>
      </c>
      <c r="Y127" s="3">
        <v>10</v>
      </c>
      <c r="Z127" s="3">
        <v>162</v>
      </c>
    </row>
    <row r="128" spans="1:26" s="16" customFormat="1" x14ac:dyDescent="0.3">
      <c r="A128" s="92" t="s">
        <v>130</v>
      </c>
      <c r="B128" s="92" t="s">
        <v>540</v>
      </c>
      <c r="C128" s="92">
        <f>SUM(C129:C139)</f>
        <v>1990</v>
      </c>
      <c r="D128" s="92">
        <f t="shared" ref="D128:Z128" si="10">SUM(D129:D139)</f>
        <v>1979</v>
      </c>
      <c r="E128" s="92">
        <f t="shared" si="10"/>
        <v>140.5</v>
      </c>
      <c r="F128" s="92">
        <f t="shared" si="10"/>
        <v>1877</v>
      </c>
      <c r="G128" s="92">
        <f t="shared" si="10"/>
        <v>2175</v>
      </c>
      <c r="H128" s="92">
        <f t="shared" si="10"/>
        <v>2163</v>
      </c>
      <c r="I128" s="92">
        <f t="shared" si="10"/>
        <v>146.5</v>
      </c>
      <c r="J128" s="92">
        <f t="shared" si="10"/>
        <v>2064</v>
      </c>
      <c r="K128" s="92">
        <f t="shared" si="10"/>
        <v>2191</v>
      </c>
      <c r="L128" s="92">
        <f t="shared" si="10"/>
        <v>2178.5</v>
      </c>
      <c r="M128" s="92">
        <f t="shared" si="10"/>
        <v>140.5</v>
      </c>
      <c r="N128" s="92">
        <f t="shared" si="10"/>
        <v>2087</v>
      </c>
      <c r="O128" s="92">
        <f t="shared" si="10"/>
        <v>2142</v>
      </c>
      <c r="P128" s="92">
        <f t="shared" si="10"/>
        <v>2128.1</v>
      </c>
      <c r="Q128" s="92">
        <f t="shared" si="10"/>
        <v>105</v>
      </c>
      <c r="R128" s="92">
        <f t="shared" si="10"/>
        <v>2097</v>
      </c>
      <c r="S128" s="92">
        <f t="shared" si="10"/>
        <v>2128</v>
      </c>
      <c r="T128" s="92">
        <f t="shared" si="10"/>
        <v>2115.1</v>
      </c>
      <c r="U128" s="92">
        <f t="shared" si="10"/>
        <v>97</v>
      </c>
      <c r="V128" s="92">
        <f t="shared" si="10"/>
        <v>2092</v>
      </c>
      <c r="W128" s="92">
        <f t="shared" si="10"/>
        <v>2131</v>
      </c>
      <c r="X128" s="92">
        <f t="shared" si="10"/>
        <v>2118.1</v>
      </c>
      <c r="Y128" s="92">
        <f t="shared" si="10"/>
        <v>96.5</v>
      </c>
      <c r="Z128" s="92">
        <f t="shared" si="10"/>
        <v>2093</v>
      </c>
    </row>
    <row r="129" spans="1:26" x14ac:dyDescent="0.3">
      <c r="A129" s="3" t="s">
        <v>130</v>
      </c>
      <c r="B129" s="3" t="s">
        <v>131</v>
      </c>
      <c r="C129" s="3">
        <v>152</v>
      </c>
      <c r="D129" s="3">
        <v>152</v>
      </c>
      <c r="E129" s="3">
        <v>4</v>
      </c>
      <c r="F129" s="3">
        <v>151</v>
      </c>
      <c r="G129" s="3">
        <v>152</v>
      </c>
      <c r="H129" s="3">
        <v>152</v>
      </c>
      <c r="I129" s="3">
        <v>5</v>
      </c>
      <c r="J129" s="3">
        <v>157</v>
      </c>
      <c r="K129" s="3">
        <v>152</v>
      </c>
      <c r="L129" s="3">
        <v>152</v>
      </c>
      <c r="M129" s="3">
        <v>7</v>
      </c>
      <c r="N129" s="3">
        <v>155</v>
      </c>
      <c r="O129" s="3">
        <v>152</v>
      </c>
      <c r="P129" s="3">
        <v>151.5</v>
      </c>
      <c r="Q129" s="3">
        <v>4</v>
      </c>
      <c r="R129" s="3">
        <v>155</v>
      </c>
      <c r="S129" s="3">
        <v>149</v>
      </c>
      <c r="T129" s="3">
        <v>148.5</v>
      </c>
      <c r="U129" s="3">
        <v>1</v>
      </c>
      <c r="V129" s="3">
        <v>155</v>
      </c>
      <c r="W129" s="3">
        <v>150</v>
      </c>
      <c r="X129" s="3">
        <v>149.5</v>
      </c>
      <c r="Y129" s="3">
        <v>2</v>
      </c>
      <c r="Z129" s="3">
        <v>153</v>
      </c>
    </row>
    <row r="130" spans="1:26" x14ac:dyDescent="0.3">
      <c r="A130" s="3" t="s">
        <v>130</v>
      </c>
      <c r="B130" s="3" t="s">
        <v>132</v>
      </c>
      <c r="C130" s="3"/>
      <c r="D130" s="3"/>
      <c r="E130" s="3"/>
      <c r="F130" s="3"/>
      <c r="G130" s="3">
        <v>20</v>
      </c>
      <c r="H130" s="3">
        <v>20</v>
      </c>
      <c r="I130" s="3"/>
      <c r="J130" s="3">
        <v>22</v>
      </c>
      <c r="K130" s="3">
        <v>21</v>
      </c>
      <c r="L130" s="3">
        <v>21</v>
      </c>
      <c r="M130" s="3"/>
      <c r="N130" s="3">
        <v>23</v>
      </c>
      <c r="O130" s="3">
        <v>16</v>
      </c>
      <c r="P130" s="3">
        <v>16</v>
      </c>
      <c r="Q130" s="3"/>
      <c r="R130" s="3">
        <v>19</v>
      </c>
      <c r="S130" s="3">
        <v>16</v>
      </c>
      <c r="T130" s="3">
        <v>16</v>
      </c>
      <c r="U130" s="3"/>
      <c r="V130" s="3">
        <v>19</v>
      </c>
      <c r="W130" s="3">
        <v>16</v>
      </c>
      <c r="X130" s="3">
        <v>16</v>
      </c>
      <c r="Y130" s="3"/>
      <c r="Z130" s="3">
        <v>20</v>
      </c>
    </row>
    <row r="131" spans="1:26" x14ac:dyDescent="0.3">
      <c r="A131" s="3" t="s">
        <v>130</v>
      </c>
      <c r="B131" s="3" t="s">
        <v>133</v>
      </c>
      <c r="C131" s="3">
        <v>61</v>
      </c>
      <c r="D131" s="3">
        <v>61</v>
      </c>
      <c r="E131" s="3">
        <v>3</v>
      </c>
      <c r="F131" s="3">
        <v>58</v>
      </c>
      <c r="G131" s="3">
        <v>61</v>
      </c>
      <c r="H131" s="3">
        <v>61</v>
      </c>
      <c r="I131" s="3">
        <v>4</v>
      </c>
      <c r="J131" s="3">
        <v>58</v>
      </c>
      <c r="K131" s="3">
        <v>61</v>
      </c>
      <c r="L131" s="3">
        <v>61</v>
      </c>
      <c r="M131" s="3">
        <v>5</v>
      </c>
      <c r="N131" s="3">
        <v>57</v>
      </c>
      <c r="O131" s="3">
        <v>61</v>
      </c>
      <c r="P131" s="3">
        <v>61</v>
      </c>
      <c r="Q131" s="3">
        <v>4</v>
      </c>
      <c r="R131" s="3">
        <v>59</v>
      </c>
      <c r="S131" s="3">
        <v>61</v>
      </c>
      <c r="T131" s="3">
        <v>61</v>
      </c>
      <c r="U131" s="3">
        <v>3</v>
      </c>
      <c r="V131" s="3">
        <v>60</v>
      </c>
      <c r="W131" s="3">
        <v>61</v>
      </c>
      <c r="X131" s="3">
        <v>61</v>
      </c>
      <c r="Y131" s="3">
        <v>3</v>
      </c>
      <c r="Z131" s="3">
        <v>60</v>
      </c>
    </row>
    <row r="132" spans="1:26" x14ac:dyDescent="0.3">
      <c r="A132" s="3" t="s">
        <v>130</v>
      </c>
      <c r="B132" s="3" t="s">
        <v>134</v>
      </c>
      <c r="C132" s="3">
        <v>23</v>
      </c>
      <c r="D132" s="3">
        <v>23</v>
      </c>
      <c r="E132" s="3"/>
      <c r="F132" s="3">
        <v>23</v>
      </c>
      <c r="G132" s="3">
        <v>26</v>
      </c>
      <c r="H132" s="3">
        <v>26</v>
      </c>
      <c r="I132" s="3"/>
      <c r="J132" s="3">
        <v>26</v>
      </c>
      <c r="K132" s="3">
        <v>26</v>
      </c>
      <c r="L132" s="3">
        <v>26</v>
      </c>
      <c r="M132" s="3"/>
      <c r="N132" s="3">
        <v>26</v>
      </c>
      <c r="O132" s="3">
        <v>27</v>
      </c>
      <c r="P132" s="3">
        <v>27</v>
      </c>
      <c r="Q132" s="3">
        <v>1</v>
      </c>
      <c r="R132" s="3">
        <v>26</v>
      </c>
      <c r="S132" s="3">
        <v>29</v>
      </c>
      <c r="T132" s="3">
        <v>29</v>
      </c>
      <c r="U132" s="3">
        <v>3</v>
      </c>
      <c r="V132" s="3">
        <v>26</v>
      </c>
      <c r="W132" s="3">
        <v>29</v>
      </c>
      <c r="X132" s="3">
        <v>29</v>
      </c>
      <c r="Y132" s="3">
        <v>1</v>
      </c>
      <c r="Z132" s="3">
        <v>28</v>
      </c>
    </row>
    <row r="133" spans="1:26" x14ac:dyDescent="0.3">
      <c r="A133" s="3" t="s">
        <v>130</v>
      </c>
      <c r="B133" s="3" t="s">
        <v>135</v>
      </c>
      <c r="C133" s="3">
        <v>881</v>
      </c>
      <c r="D133" s="3">
        <v>870</v>
      </c>
      <c r="E133" s="3">
        <v>81.5</v>
      </c>
      <c r="F133" s="3">
        <v>802</v>
      </c>
      <c r="G133" s="3">
        <v>914</v>
      </c>
      <c r="H133" s="3">
        <v>903</v>
      </c>
      <c r="I133" s="3">
        <v>109.5</v>
      </c>
      <c r="J133" s="3">
        <v>807</v>
      </c>
      <c r="K133" s="3">
        <v>916</v>
      </c>
      <c r="L133" s="3">
        <v>905</v>
      </c>
      <c r="M133" s="3">
        <v>107.5</v>
      </c>
      <c r="N133" s="3">
        <v>811</v>
      </c>
      <c r="O133" s="3">
        <v>893</v>
      </c>
      <c r="P133" s="3">
        <v>882</v>
      </c>
      <c r="Q133" s="3">
        <v>60.5</v>
      </c>
      <c r="R133" s="3">
        <v>834</v>
      </c>
      <c r="S133" s="3">
        <v>890</v>
      </c>
      <c r="T133" s="3">
        <v>879.5</v>
      </c>
      <c r="U133" s="3">
        <v>56.5</v>
      </c>
      <c r="V133" s="3">
        <v>834</v>
      </c>
      <c r="W133" s="3">
        <v>893</v>
      </c>
      <c r="X133" s="3">
        <v>882.5</v>
      </c>
      <c r="Y133" s="3">
        <v>60</v>
      </c>
      <c r="Z133" s="3">
        <v>834</v>
      </c>
    </row>
    <row r="134" spans="1:26" x14ac:dyDescent="0.3">
      <c r="A134" s="3" t="s">
        <v>130</v>
      </c>
      <c r="B134" s="3" t="s">
        <v>136</v>
      </c>
      <c r="C134" s="3"/>
      <c r="D134" s="3"/>
      <c r="E134" s="3"/>
      <c r="F134" s="3"/>
      <c r="G134" s="3"/>
      <c r="H134" s="3"/>
      <c r="I134" s="3"/>
      <c r="J134" s="3"/>
      <c r="K134" s="3">
        <v>11</v>
      </c>
      <c r="L134" s="3">
        <v>10.5</v>
      </c>
      <c r="M134" s="3"/>
      <c r="N134" s="3">
        <v>11</v>
      </c>
      <c r="O134" s="3">
        <v>11</v>
      </c>
      <c r="P134" s="3">
        <v>10.5</v>
      </c>
      <c r="Q134" s="3">
        <v>1</v>
      </c>
      <c r="R134" s="3">
        <v>10</v>
      </c>
      <c r="S134" s="3">
        <v>11</v>
      </c>
      <c r="T134" s="3">
        <v>10.5</v>
      </c>
      <c r="U134" s="3">
        <v>1</v>
      </c>
      <c r="V134" s="3">
        <v>10</v>
      </c>
      <c r="W134" s="3">
        <v>11</v>
      </c>
      <c r="X134" s="3">
        <v>10.5</v>
      </c>
      <c r="Y134" s="3"/>
      <c r="Z134" s="3">
        <v>11</v>
      </c>
    </row>
    <row r="135" spans="1:26" x14ac:dyDescent="0.3">
      <c r="A135" s="3" t="s">
        <v>130</v>
      </c>
      <c r="B135" s="3" t="s">
        <v>137</v>
      </c>
      <c r="C135" s="3"/>
      <c r="D135" s="3"/>
      <c r="E135" s="3"/>
      <c r="F135" s="3"/>
      <c r="G135" s="3">
        <v>120</v>
      </c>
      <c r="H135" s="3">
        <v>120</v>
      </c>
      <c r="I135" s="3">
        <v>3</v>
      </c>
      <c r="J135" s="3">
        <v>119</v>
      </c>
      <c r="K135" s="3">
        <v>120</v>
      </c>
      <c r="L135" s="3">
        <v>120</v>
      </c>
      <c r="M135" s="3">
        <v>2</v>
      </c>
      <c r="N135" s="3">
        <v>120</v>
      </c>
      <c r="O135" s="3">
        <v>120</v>
      </c>
      <c r="P135" s="3">
        <v>120</v>
      </c>
      <c r="Q135" s="3">
        <v>4</v>
      </c>
      <c r="R135" s="3">
        <v>118</v>
      </c>
      <c r="S135" s="3">
        <v>120</v>
      </c>
      <c r="T135" s="3">
        <v>120</v>
      </c>
      <c r="U135" s="3">
        <v>3</v>
      </c>
      <c r="V135" s="3">
        <v>119</v>
      </c>
      <c r="W135" s="3">
        <v>120</v>
      </c>
      <c r="X135" s="3">
        <v>120</v>
      </c>
      <c r="Y135" s="3">
        <v>3</v>
      </c>
      <c r="Z135" s="3">
        <v>119</v>
      </c>
    </row>
    <row r="136" spans="1:26" x14ac:dyDescent="0.3">
      <c r="A136" s="3" t="s">
        <v>130</v>
      </c>
      <c r="B136" s="3" t="s">
        <v>138</v>
      </c>
      <c r="C136" s="3">
        <v>639</v>
      </c>
      <c r="D136" s="3">
        <v>639</v>
      </c>
      <c r="E136" s="3">
        <v>45</v>
      </c>
      <c r="F136" s="3">
        <v>631</v>
      </c>
      <c r="G136" s="3">
        <v>595</v>
      </c>
      <c r="H136" s="3">
        <v>594</v>
      </c>
      <c r="I136" s="3">
        <v>22</v>
      </c>
      <c r="J136" s="3">
        <v>609</v>
      </c>
      <c r="K136" s="3">
        <v>595</v>
      </c>
      <c r="L136" s="3">
        <v>594</v>
      </c>
      <c r="M136" s="3">
        <v>16</v>
      </c>
      <c r="N136" s="3">
        <v>616</v>
      </c>
      <c r="O136" s="3">
        <v>587</v>
      </c>
      <c r="P136" s="3">
        <v>585.5</v>
      </c>
      <c r="Q136" s="3">
        <v>12.5</v>
      </c>
      <c r="R136" s="3">
        <v>617</v>
      </c>
      <c r="S136" s="3">
        <v>583</v>
      </c>
      <c r="T136" s="3">
        <v>582</v>
      </c>
      <c r="U136" s="3">
        <v>18.5</v>
      </c>
      <c r="V136" s="3">
        <v>608</v>
      </c>
      <c r="W136" s="3">
        <v>580</v>
      </c>
      <c r="X136" s="3">
        <v>579</v>
      </c>
      <c r="Y136" s="3">
        <v>11.5</v>
      </c>
      <c r="Z136" s="3">
        <v>610</v>
      </c>
    </row>
    <row r="137" spans="1:26" x14ac:dyDescent="0.3">
      <c r="A137" s="3" t="s">
        <v>130</v>
      </c>
      <c r="B137" s="3" t="s">
        <v>139</v>
      </c>
      <c r="C137" s="3">
        <v>54</v>
      </c>
      <c r="D137" s="3">
        <v>54</v>
      </c>
      <c r="E137" s="3">
        <v>7</v>
      </c>
      <c r="F137" s="3">
        <v>49</v>
      </c>
      <c r="G137" s="3">
        <v>55</v>
      </c>
      <c r="H137" s="3">
        <v>55</v>
      </c>
      <c r="I137" s="3">
        <v>3</v>
      </c>
      <c r="J137" s="3">
        <v>54</v>
      </c>
      <c r="K137" s="3">
        <v>55</v>
      </c>
      <c r="L137" s="3">
        <v>55</v>
      </c>
      <c r="M137" s="3">
        <v>3</v>
      </c>
      <c r="N137" s="3">
        <v>54</v>
      </c>
      <c r="O137" s="3">
        <v>55</v>
      </c>
      <c r="P137" s="3">
        <v>55</v>
      </c>
      <c r="Q137" s="3">
        <v>5</v>
      </c>
      <c r="R137" s="3">
        <v>52</v>
      </c>
      <c r="S137" s="3">
        <v>51</v>
      </c>
      <c r="T137" s="3">
        <v>51</v>
      </c>
      <c r="U137" s="3"/>
      <c r="V137" s="3">
        <v>53</v>
      </c>
      <c r="W137" s="3">
        <v>51</v>
      </c>
      <c r="X137" s="3">
        <v>51</v>
      </c>
      <c r="Y137" s="3"/>
      <c r="Z137" s="3">
        <v>53</v>
      </c>
    </row>
    <row r="138" spans="1:26" x14ac:dyDescent="0.3">
      <c r="A138" s="3" t="s">
        <v>130</v>
      </c>
      <c r="B138" s="3" t="s">
        <v>140</v>
      </c>
      <c r="C138" s="3"/>
      <c r="D138" s="3"/>
      <c r="E138" s="3"/>
      <c r="F138" s="3"/>
      <c r="G138" s="3">
        <v>56</v>
      </c>
      <c r="H138" s="3">
        <v>56</v>
      </c>
      <c r="I138" s="3"/>
      <c r="J138" s="3">
        <v>57</v>
      </c>
      <c r="K138" s="3">
        <v>56</v>
      </c>
      <c r="L138" s="3">
        <v>56</v>
      </c>
      <c r="M138" s="3"/>
      <c r="N138" s="3">
        <v>57</v>
      </c>
      <c r="O138" s="3">
        <v>55</v>
      </c>
      <c r="P138" s="3">
        <v>54.6</v>
      </c>
      <c r="Q138" s="3">
        <v>1</v>
      </c>
      <c r="R138" s="3">
        <v>54</v>
      </c>
      <c r="S138" s="3">
        <v>53</v>
      </c>
      <c r="T138" s="3">
        <v>52.6</v>
      </c>
      <c r="U138" s="3"/>
      <c r="V138" s="3">
        <v>54</v>
      </c>
      <c r="W138" s="3">
        <v>55</v>
      </c>
      <c r="X138" s="3">
        <v>54.6</v>
      </c>
      <c r="Y138" s="3"/>
      <c r="Z138" s="3">
        <v>56</v>
      </c>
    </row>
    <row r="139" spans="1:26" x14ac:dyDescent="0.3">
      <c r="A139" s="3" t="s">
        <v>130</v>
      </c>
      <c r="B139" s="3" t="s">
        <v>141</v>
      </c>
      <c r="C139" s="3">
        <v>180</v>
      </c>
      <c r="D139" s="3">
        <v>180</v>
      </c>
      <c r="E139" s="3"/>
      <c r="F139" s="3">
        <v>163</v>
      </c>
      <c r="G139" s="3">
        <v>176</v>
      </c>
      <c r="H139" s="3">
        <v>176</v>
      </c>
      <c r="I139" s="3"/>
      <c r="J139" s="3">
        <v>155</v>
      </c>
      <c r="K139" s="3">
        <v>178</v>
      </c>
      <c r="L139" s="3">
        <v>178</v>
      </c>
      <c r="M139" s="3"/>
      <c r="N139" s="3">
        <v>157</v>
      </c>
      <c r="O139" s="3">
        <v>165</v>
      </c>
      <c r="P139" s="3">
        <v>165</v>
      </c>
      <c r="Q139" s="3">
        <v>12</v>
      </c>
      <c r="R139" s="3">
        <v>153</v>
      </c>
      <c r="S139" s="3">
        <v>165</v>
      </c>
      <c r="T139" s="3">
        <v>165</v>
      </c>
      <c r="U139" s="3">
        <v>11</v>
      </c>
      <c r="V139" s="3">
        <v>154</v>
      </c>
      <c r="W139" s="3">
        <v>165</v>
      </c>
      <c r="X139" s="3">
        <v>165</v>
      </c>
      <c r="Y139" s="3">
        <v>16</v>
      </c>
      <c r="Z139" s="3">
        <v>149</v>
      </c>
    </row>
    <row r="140" spans="1:26" s="16" customFormat="1" x14ac:dyDescent="0.3">
      <c r="A140" s="92" t="s">
        <v>142</v>
      </c>
      <c r="B140" s="92" t="s">
        <v>507</v>
      </c>
      <c r="C140" s="92">
        <f>SUM(C141:C145)</f>
        <v>294</v>
      </c>
      <c r="D140" s="92">
        <f t="shared" ref="D140:Z140" si="11">SUM(D141:D145)</f>
        <v>290</v>
      </c>
      <c r="E140" s="92">
        <f t="shared" si="11"/>
        <v>13</v>
      </c>
      <c r="F140" s="92">
        <f t="shared" si="11"/>
        <v>281</v>
      </c>
      <c r="G140" s="92">
        <f t="shared" si="11"/>
        <v>305</v>
      </c>
      <c r="H140" s="92">
        <f t="shared" si="11"/>
        <v>301.5</v>
      </c>
      <c r="I140" s="92">
        <f t="shared" si="11"/>
        <v>17</v>
      </c>
      <c r="J140" s="92">
        <f t="shared" si="11"/>
        <v>287</v>
      </c>
      <c r="K140" s="92">
        <f t="shared" si="11"/>
        <v>309</v>
      </c>
      <c r="L140" s="92">
        <f t="shared" si="11"/>
        <v>305.5</v>
      </c>
      <c r="M140" s="92">
        <f t="shared" si="11"/>
        <v>21</v>
      </c>
      <c r="N140" s="92">
        <f t="shared" si="11"/>
        <v>284</v>
      </c>
      <c r="O140" s="92">
        <f t="shared" si="11"/>
        <v>311</v>
      </c>
      <c r="P140" s="92">
        <f t="shared" si="11"/>
        <v>307.5</v>
      </c>
      <c r="Q140" s="92">
        <f t="shared" si="11"/>
        <v>18.5</v>
      </c>
      <c r="R140" s="92">
        <f t="shared" si="11"/>
        <v>295</v>
      </c>
      <c r="S140" s="92">
        <f t="shared" si="11"/>
        <v>309</v>
      </c>
      <c r="T140" s="92">
        <f t="shared" si="11"/>
        <v>305.5</v>
      </c>
      <c r="U140" s="92">
        <f t="shared" si="11"/>
        <v>22.5</v>
      </c>
      <c r="V140" s="92">
        <f t="shared" si="11"/>
        <v>290</v>
      </c>
      <c r="W140" s="92">
        <f t="shared" si="11"/>
        <v>310</v>
      </c>
      <c r="X140" s="92">
        <f t="shared" si="11"/>
        <v>306.5</v>
      </c>
      <c r="Y140" s="92">
        <f t="shared" si="11"/>
        <v>20.5</v>
      </c>
      <c r="Z140" s="92">
        <f t="shared" si="11"/>
        <v>294</v>
      </c>
    </row>
    <row r="141" spans="1:26" x14ac:dyDescent="0.3">
      <c r="A141" s="3" t="s">
        <v>142</v>
      </c>
      <c r="B141" s="3" t="s">
        <v>143</v>
      </c>
      <c r="C141" s="3">
        <v>171</v>
      </c>
      <c r="D141" s="3">
        <v>171</v>
      </c>
      <c r="E141" s="3">
        <v>9</v>
      </c>
      <c r="F141" s="3">
        <v>163</v>
      </c>
      <c r="G141" s="3">
        <v>175</v>
      </c>
      <c r="H141" s="3">
        <v>175</v>
      </c>
      <c r="I141" s="3">
        <v>15</v>
      </c>
      <c r="J141" s="3">
        <v>160</v>
      </c>
      <c r="K141" s="3">
        <v>175</v>
      </c>
      <c r="L141" s="3">
        <v>175</v>
      </c>
      <c r="M141" s="3">
        <v>19</v>
      </c>
      <c r="N141" s="3">
        <v>156</v>
      </c>
      <c r="O141" s="3">
        <v>174</v>
      </c>
      <c r="P141" s="3">
        <v>174</v>
      </c>
      <c r="Q141" s="3">
        <v>11</v>
      </c>
      <c r="R141" s="3">
        <v>165</v>
      </c>
      <c r="S141" s="3">
        <v>172</v>
      </c>
      <c r="T141" s="3">
        <v>172</v>
      </c>
      <c r="U141" s="3">
        <v>14</v>
      </c>
      <c r="V141" s="3">
        <v>161</v>
      </c>
      <c r="W141" s="3">
        <v>172</v>
      </c>
      <c r="X141" s="3">
        <v>172</v>
      </c>
      <c r="Y141" s="3">
        <v>13</v>
      </c>
      <c r="Z141" s="3">
        <v>164</v>
      </c>
    </row>
    <row r="142" spans="1:26" x14ac:dyDescent="0.3">
      <c r="A142" s="3" t="s">
        <v>142</v>
      </c>
      <c r="B142" s="3" t="s">
        <v>144</v>
      </c>
      <c r="C142" s="3"/>
      <c r="D142" s="3"/>
      <c r="E142" s="3"/>
      <c r="F142" s="3"/>
      <c r="G142" s="3">
        <v>10</v>
      </c>
      <c r="H142" s="3">
        <v>10</v>
      </c>
      <c r="I142" s="3"/>
      <c r="J142" s="3">
        <v>10</v>
      </c>
      <c r="K142" s="3">
        <v>10</v>
      </c>
      <c r="L142" s="3">
        <v>10</v>
      </c>
      <c r="M142" s="3"/>
      <c r="N142" s="3">
        <v>10</v>
      </c>
      <c r="O142" s="3">
        <v>10</v>
      </c>
      <c r="P142" s="3">
        <v>10</v>
      </c>
      <c r="Q142" s="3"/>
      <c r="R142" s="3">
        <v>10</v>
      </c>
      <c r="S142" s="3">
        <v>10</v>
      </c>
      <c r="T142" s="3">
        <v>10</v>
      </c>
      <c r="U142" s="3">
        <v>1</v>
      </c>
      <c r="V142" s="3">
        <v>9</v>
      </c>
      <c r="W142" s="3">
        <v>10</v>
      </c>
      <c r="X142" s="3">
        <v>10</v>
      </c>
      <c r="Y142" s="3">
        <v>1</v>
      </c>
      <c r="Z142" s="3">
        <v>9</v>
      </c>
    </row>
    <row r="143" spans="1:26" x14ac:dyDescent="0.3">
      <c r="A143" s="3" t="s">
        <v>142</v>
      </c>
      <c r="B143" s="3" t="s">
        <v>541</v>
      </c>
      <c r="C143" s="3">
        <v>78</v>
      </c>
      <c r="D143" s="3">
        <v>74</v>
      </c>
      <c r="E143" s="3"/>
      <c r="F143" s="3">
        <v>77</v>
      </c>
      <c r="G143" s="3">
        <v>79</v>
      </c>
      <c r="H143" s="3">
        <v>75.5</v>
      </c>
      <c r="I143" s="3"/>
      <c r="J143" s="3">
        <v>78</v>
      </c>
      <c r="K143" s="3">
        <v>82</v>
      </c>
      <c r="L143" s="3">
        <v>78.5</v>
      </c>
      <c r="M143" s="3"/>
      <c r="N143" s="3">
        <v>78</v>
      </c>
      <c r="O143" s="3">
        <v>85</v>
      </c>
      <c r="P143" s="3">
        <v>81.5</v>
      </c>
      <c r="Q143" s="3">
        <v>5.5</v>
      </c>
      <c r="R143" s="3">
        <v>80</v>
      </c>
      <c r="S143" s="3">
        <v>85</v>
      </c>
      <c r="T143" s="3">
        <v>81.5</v>
      </c>
      <c r="U143" s="3">
        <v>5.5</v>
      </c>
      <c r="V143" s="3">
        <v>80</v>
      </c>
      <c r="W143" s="3">
        <v>86</v>
      </c>
      <c r="X143" s="3">
        <v>82.5</v>
      </c>
      <c r="Y143" s="3">
        <v>5.5</v>
      </c>
      <c r="Z143" s="3">
        <v>81</v>
      </c>
    </row>
    <row r="144" spans="1:26" x14ac:dyDescent="0.3">
      <c r="A144" s="3" t="s">
        <v>142</v>
      </c>
      <c r="B144" s="3" t="s">
        <v>146</v>
      </c>
      <c r="C144" s="3">
        <v>15</v>
      </c>
      <c r="D144" s="3">
        <v>15</v>
      </c>
      <c r="E144" s="3">
        <v>1</v>
      </c>
      <c r="F144" s="3">
        <v>14</v>
      </c>
      <c r="G144" s="3">
        <v>12</v>
      </c>
      <c r="H144" s="3">
        <v>12</v>
      </c>
      <c r="I144" s="3">
        <v>1</v>
      </c>
      <c r="J144" s="3">
        <v>11</v>
      </c>
      <c r="K144" s="3">
        <v>12</v>
      </c>
      <c r="L144" s="3">
        <v>12</v>
      </c>
      <c r="M144" s="3">
        <v>1</v>
      </c>
      <c r="N144" s="3">
        <v>11</v>
      </c>
      <c r="O144" s="3">
        <v>12</v>
      </c>
      <c r="P144" s="3">
        <v>12</v>
      </c>
      <c r="Q144" s="3">
        <v>1</v>
      </c>
      <c r="R144" s="3">
        <v>11</v>
      </c>
      <c r="S144" s="3">
        <v>12</v>
      </c>
      <c r="T144" s="3">
        <v>12</v>
      </c>
      <c r="U144" s="3">
        <v>1</v>
      </c>
      <c r="V144" s="3">
        <v>11</v>
      </c>
      <c r="W144" s="3">
        <v>12</v>
      </c>
      <c r="X144" s="3">
        <v>12</v>
      </c>
      <c r="Y144" s="3">
        <v>1</v>
      </c>
      <c r="Z144" s="3">
        <v>11</v>
      </c>
    </row>
    <row r="145" spans="1:26" x14ac:dyDescent="0.3">
      <c r="A145" s="3" t="s">
        <v>142</v>
      </c>
      <c r="B145" s="3" t="s">
        <v>147</v>
      </c>
      <c r="C145" s="3">
        <v>30</v>
      </c>
      <c r="D145" s="3">
        <v>30</v>
      </c>
      <c r="E145" s="3">
        <v>3</v>
      </c>
      <c r="F145" s="3">
        <v>27</v>
      </c>
      <c r="G145" s="3">
        <v>29</v>
      </c>
      <c r="H145" s="3">
        <v>29</v>
      </c>
      <c r="I145" s="3">
        <v>1</v>
      </c>
      <c r="J145" s="3">
        <v>28</v>
      </c>
      <c r="K145" s="3">
        <v>30</v>
      </c>
      <c r="L145" s="3">
        <v>30</v>
      </c>
      <c r="M145" s="3">
        <v>1</v>
      </c>
      <c r="N145" s="3">
        <v>29</v>
      </c>
      <c r="O145" s="3">
        <v>30</v>
      </c>
      <c r="P145" s="3">
        <v>30</v>
      </c>
      <c r="Q145" s="3">
        <v>1</v>
      </c>
      <c r="R145" s="3">
        <v>29</v>
      </c>
      <c r="S145" s="3">
        <v>30</v>
      </c>
      <c r="T145" s="3">
        <v>30</v>
      </c>
      <c r="U145" s="3">
        <v>1</v>
      </c>
      <c r="V145" s="3">
        <v>29</v>
      </c>
      <c r="W145" s="3">
        <v>30</v>
      </c>
      <c r="X145" s="3">
        <v>30</v>
      </c>
      <c r="Y145" s="3"/>
      <c r="Z145" s="3">
        <v>29</v>
      </c>
    </row>
    <row r="146" spans="1:26" s="16" customFormat="1" x14ac:dyDescent="0.3">
      <c r="A146" s="92" t="s">
        <v>148</v>
      </c>
      <c r="B146" s="92" t="s">
        <v>507</v>
      </c>
      <c r="C146" s="92">
        <f>SUM(C147:C159)</f>
        <v>6428</v>
      </c>
      <c r="D146" s="92">
        <f t="shared" ref="D146:Z146" si="12">SUM(D147:D159)</f>
        <v>6403.5</v>
      </c>
      <c r="E146" s="92">
        <f t="shared" si="12"/>
        <v>727.25</v>
      </c>
      <c r="F146" s="92">
        <f t="shared" si="12"/>
        <v>5798</v>
      </c>
      <c r="G146" s="92">
        <f t="shared" si="12"/>
        <v>6437</v>
      </c>
      <c r="H146" s="92">
        <f t="shared" si="12"/>
        <v>6411.5</v>
      </c>
      <c r="I146" s="92">
        <f t="shared" si="12"/>
        <v>766.5</v>
      </c>
      <c r="J146" s="92">
        <f t="shared" si="12"/>
        <v>5745</v>
      </c>
      <c r="K146" s="92">
        <f t="shared" si="12"/>
        <v>6436</v>
      </c>
      <c r="L146" s="92">
        <f t="shared" si="12"/>
        <v>6413.25</v>
      </c>
      <c r="M146" s="92">
        <f t="shared" si="12"/>
        <v>780.25</v>
      </c>
      <c r="N146" s="92">
        <f t="shared" si="12"/>
        <v>5732</v>
      </c>
      <c r="O146" s="92">
        <f t="shared" si="12"/>
        <v>6399</v>
      </c>
      <c r="P146" s="92">
        <f t="shared" si="12"/>
        <v>6373.25</v>
      </c>
      <c r="Q146" s="92">
        <f t="shared" si="12"/>
        <v>746.5</v>
      </c>
      <c r="R146" s="92">
        <f t="shared" si="12"/>
        <v>5710</v>
      </c>
      <c r="S146" s="92">
        <f t="shared" si="12"/>
        <v>6317</v>
      </c>
      <c r="T146" s="92">
        <f t="shared" si="12"/>
        <v>6289.25</v>
      </c>
      <c r="U146" s="92">
        <f t="shared" si="12"/>
        <v>715</v>
      </c>
      <c r="V146" s="92">
        <f t="shared" si="12"/>
        <v>5658</v>
      </c>
      <c r="W146" s="92">
        <f t="shared" si="12"/>
        <v>6460</v>
      </c>
      <c r="X146" s="92">
        <f t="shared" si="12"/>
        <v>6433.25</v>
      </c>
      <c r="Y146" s="92">
        <f t="shared" si="12"/>
        <v>713.25</v>
      </c>
      <c r="Z146" s="92">
        <f t="shared" si="12"/>
        <v>5806</v>
      </c>
    </row>
    <row r="147" spans="1:26" x14ac:dyDescent="0.3">
      <c r="A147" s="3" t="s">
        <v>148</v>
      </c>
      <c r="B147" s="3" t="s">
        <v>149</v>
      </c>
      <c r="C147" s="3">
        <v>36</v>
      </c>
      <c r="D147" s="3">
        <v>35.5</v>
      </c>
      <c r="E147" s="3">
        <v>2</v>
      </c>
      <c r="F147" s="3">
        <v>35</v>
      </c>
      <c r="G147" s="3">
        <v>36</v>
      </c>
      <c r="H147" s="3">
        <v>35.5</v>
      </c>
      <c r="I147" s="3">
        <v>1</v>
      </c>
      <c r="J147" s="3">
        <v>36</v>
      </c>
      <c r="K147" s="3">
        <v>35</v>
      </c>
      <c r="L147" s="3">
        <v>34.5</v>
      </c>
      <c r="M147" s="3"/>
      <c r="N147" s="3">
        <v>36</v>
      </c>
      <c r="O147" s="3">
        <v>34</v>
      </c>
      <c r="P147" s="3">
        <v>33.5</v>
      </c>
      <c r="Q147" s="3">
        <v>2</v>
      </c>
      <c r="R147" s="3">
        <v>32</v>
      </c>
      <c r="S147" s="3">
        <v>34</v>
      </c>
      <c r="T147" s="3">
        <v>33.5</v>
      </c>
      <c r="U147" s="3"/>
      <c r="V147" s="3">
        <v>34</v>
      </c>
      <c r="W147" s="3">
        <v>34</v>
      </c>
      <c r="X147" s="3">
        <v>33.5</v>
      </c>
      <c r="Y147" s="3"/>
      <c r="Z147" s="3">
        <v>34</v>
      </c>
    </row>
    <row r="148" spans="1:26" x14ac:dyDescent="0.3">
      <c r="A148" s="3" t="s">
        <v>148</v>
      </c>
      <c r="B148" s="3" t="s">
        <v>150</v>
      </c>
      <c r="C148" s="3">
        <v>2463</v>
      </c>
      <c r="D148" s="3">
        <v>2442.5</v>
      </c>
      <c r="E148" s="3">
        <v>423.75</v>
      </c>
      <c r="F148" s="3">
        <v>2040</v>
      </c>
      <c r="G148" s="3">
        <v>2471</v>
      </c>
      <c r="H148" s="3">
        <v>2449</v>
      </c>
      <c r="I148" s="3">
        <v>488.5</v>
      </c>
      <c r="J148" s="3">
        <v>1978</v>
      </c>
      <c r="K148" s="3">
        <v>2471</v>
      </c>
      <c r="L148" s="3">
        <v>2451.75</v>
      </c>
      <c r="M148" s="3">
        <v>494.25</v>
      </c>
      <c r="N148" s="3">
        <v>1976</v>
      </c>
      <c r="O148" s="3">
        <v>2445</v>
      </c>
      <c r="P148" s="3">
        <v>2422.75</v>
      </c>
      <c r="Q148" s="3">
        <v>435.5</v>
      </c>
      <c r="R148" s="3">
        <v>2005</v>
      </c>
      <c r="S148" s="3">
        <v>2399</v>
      </c>
      <c r="T148" s="3">
        <v>2374.75</v>
      </c>
      <c r="U148" s="3">
        <v>407</v>
      </c>
      <c r="V148" s="3">
        <v>1985</v>
      </c>
      <c r="W148" s="3">
        <v>2398</v>
      </c>
      <c r="X148" s="3">
        <v>2374.75</v>
      </c>
      <c r="Y148" s="3">
        <v>391.25</v>
      </c>
      <c r="Z148" s="3">
        <v>2001</v>
      </c>
    </row>
    <row r="149" spans="1:26" x14ac:dyDescent="0.3">
      <c r="A149" s="3" t="s">
        <v>148</v>
      </c>
      <c r="B149" s="3" t="s">
        <v>151</v>
      </c>
      <c r="C149" s="3">
        <v>66</v>
      </c>
      <c r="D149" s="3">
        <v>66</v>
      </c>
      <c r="E149" s="3">
        <v>12</v>
      </c>
      <c r="F149" s="3">
        <v>54</v>
      </c>
      <c r="G149" s="3">
        <v>62</v>
      </c>
      <c r="H149" s="3">
        <v>62</v>
      </c>
      <c r="I149" s="3">
        <v>7</v>
      </c>
      <c r="J149" s="3">
        <v>56</v>
      </c>
      <c r="K149" s="3">
        <v>61</v>
      </c>
      <c r="L149" s="3">
        <v>61</v>
      </c>
      <c r="M149" s="3">
        <v>7</v>
      </c>
      <c r="N149" s="3">
        <v>56</v>
      </c>
      <c r="O149" s="3">
        <v>61</v>
      </c>
      <c r="P149" s="3">
        <v>61</v>
      </c>
      <c r="Q149" s="3">
        <v>7</v>
      </c>
      <c r="R149" s="3">
        <v>56</v>
      </c>
      <c r="S149" s="3">
        <v>55</v>
      </c>
      <c r="T149" s="3">
        <v>55</v>
      </c>
      <c r="U149" s="3">
        <v>4</v>
      </c>
      <c r="V149" s="3">
        <v>53</v>
      </c>
      <c r="W149" s="3">
        <v>55</v>
      </c>
      <c r="X149" s="3">
        <v>55</v>
      </c>
      <c r="Y149" s="3">
        <v>3</v>
      </c>
      <c r="Z149" s="3">
        <v>53</v>
      </c>
    </row>
    <row r="150" spans="1:26" x14ac:dyDescent="0.3">
      <c r="A150" s="3" t="s">
        <v>148</v>
      </c>
      <c r="B150" s="3" t="s">
        <v>152</v>
      </c>
      <c r="C150" s="3">
        <v>66</v>
      </c>
      <c r="D150" s="3">
        <v>66</v>
      </c>
      <c r="E150" s="3">
        <v>7</v>
      </c>
      <c r="F150" s="3">
        <v>61</v>
      </c>
      <c r="G150" s="3">
        <v>64</v>
      </c>
      <c r="H150" s="3">
        <v>64</v>
      </c>
      <c r="I150" s="3">
        <v>5</v>
      </c>
      <c r="J150" s="3">
        <v>62</v>
      </c>
      <c r="K150" s="3">
        <v>63</v>
      </c>
      <c r="L150" s="3">
        <v>63</v>
      </c>
      <c r="M150" s="3">
        <v>3</v>
      </c>
      <c r="N150" s="3">
        <v>63</v>
      </c>
      <c r="O150" s="3">
        <v>66</v>
      </c>
      <c r="P150" s="3">
        <v>66</v>
      </c>
      <c r="Q150" s="3">
        <v>9</v>
      </c>
      <c r="R150" s="3">
        <v>57</v>
      </c>
      <c r="S150" s="3">
        <v>66</v>
      </c>
      <c r="T150" s="3">
        <v>66</v>
      </c>
      <c r="U150" s="3">
        <v>10</v>
      </c>
      <c r="V150" s="3">
        <v>56</v>
      </c>
      <c r="W150" s="3">
        <v>64</v>
      </c>
      <c r="X150" s="3">
        <v>64</v>
      </c>
      <c r="Y150" s="3">
        <v>7</v>
      </c>
      <c r="Z150" s="3">
        <v>58</v>
      </c>
    </row>
    <row r="151" spans="1:26" x14ac:dyDescent="0.3">
      <c r="A151" s="3" t="s">
        <v>148</v>
      </c>
      <c r="B151" s="3" t="s">
        <v>153</v>
      </c>
      <c r="C151" s="3"/>
      <c r="D151" s="3"/>
      <c r="E151" s="3"/>
      <c r="F151" s="3"/>
      <c r="G151" s="3"/>
      <c r="H151" s="3"/>
      <c r="I151" s="3"/>
      <c r="J151" s="3"/>
      <c r="K151" s="3">
        <v>1</v>
      </c>
      <c r="L151" s="3">
        <v>1</v>
      </c>
      <c r="M151" s="3"/>
      <c r="N151" s="3">
        <v>1</v>
      </c>
      <c r="O151" s="3">
        <v>6</v>
      </c>
      <c r="P151" s="3">
        <v>6</v>
      </c>
      <c r="Q151" s="3">
        <v>1</v>
      </c>
      <c r="R151" s="3">
        <v>5</v>
      </c>
      <c r="S151" s="3">
        <v>5</v>
      </c>
      <c r="T151" s="3">
        <v>5</v>
      </c>
      <c r="U151" s="3">
        <v>1</v>
      </c>
      <c r="V151" s="3">
        <v>4</v>
      </c>
      <c r="W151" s="3">
        <v>5</v>
      </c>
      <c r="X151" s="3">
        <v>5</v>
      </c>
      <c r="Y151" s="3"/>
      <c r="Z151" s="3">
        <v>5</v>
      </c>
    </row>
    <row r="152" spans="1:26" x14ac:dyDescent="0.3">
      <c r="A152" s="3" t="s">
        <v>148</v>
      </c>
      <c r="B152" s="3" t="s">
        <v>154</v>
      </c>
      <c r="C152" s="3">
        <v>230</v>
      </c>
      <c r="D152" s="3">
        <v>230</v>
      </c>
      <c r="E152" s="3">
        <v>22</v>
      </c>
      <c r="F152" s="3">
        <v>213</v>
      </c>
      <c r="G152" s="3">
        <v>229</v>
      </c>
      <c r="H152" s="3">
        <v>229</v>
      </c>
      <c r="I152" s="3">
        <v>19</v>
      </c>
      <c r="J152" s="3">
        <v>215</v>
      </c>
      <c r="K152" s="3">
        <v>229</v>
      </c>
      <c r="L152" s="3">
        <v>229</v>
      </c>
      <c r="M152" s="3">
        <v>21</v>
      </c>
      <c r="N152" s="3">
        <v>214</v>
      </c>
      <c r="O152" s="3">
        <v>229</v>
      </c>
      <c r="P152" s="3">
        <v>229</v>
      </c>
      <c r="Q152" s="3">
        <v>18</v>
      </c>
      <c r="R152" s="3">
        <v>217</v>
      </c>
      <c r="S152" s="3">
        <v>226</v>
      </c>
      <c r="T152" s="3">
        <v>226</v>
      </c>
      <c r="U152" s="3">
        <v>18</v>
      </c>
      <c r="V152" s="3">
        <v>215</v>
      </c>
      <c r="W152" s="3">
        <v>225</v>
      </c>
      <c r="X152" s="3">
        <v>225</v>
      </c>
      <c r="Y152" s="3">
        <v>21</v>
      </c>
      <c r="Z152" s="3">
        <v>212</v>
      </c>
    </row>
    <row r="153" spans="1:26" x14ac:dyDescent="0.3">
      <c r="A153" s="3" t="s">
        <v>148</v>
      </c>
      <c r="B153" s="3" t="s">
        <v>155</v>
      </c>
      <c r="C153" s="3">
        <v>2098</v>
      </c>
      <c r="D153" s="3">
        <v>2096.5</v>
      </c>
      <c r="E153" s="3">
        <v>135</v>
      </c>
      <c r="F153" s="3">
        <v>2021</v>
      </c>
      <c r="G153" s="3">
        <v>2104</v>
      </c>
      <c r="H153" s="3">
        <v>2103</v>
      </c>
      <c r="I153" s="3">
        <v>154.5</v>
      </c>
      <c r="J153" s="3">
        <v>2003</v>
      </c>
      <c r="K153" s="3">
        <v>2106</v>
      </c>
      <c r="L153" s="3">
        <v>2105</v>
      </c>
      <c r="M153" s="3">
        <v>158.5</v>
      </c>
      <c r="N153" s="3">
        <v>1999</v>
      </c>
      <c r="O153" s="3">
        <v>2107</v>
      </c>
      <c r="P153" s="3">
        <v>2106</v>
      </c>
      <c r="Q153" s="3">
        <v>183.5</v>
      </c>
      <c r="R153" s="3">
        <v>1965</v>
      </c>
      <c r="S153" s="3">
        <v>2093</v>
      </c>
      <c r="T153" s="3">
        <v>2092</v>
      </c>
      <c r="U153" s="3">
        <v>185.5</v>
      </c>
      <c r="V153" s="3">
        <v>1951</v>
      </c>
      <c r="W153" s="3">
        <v>2250</v>
      </c>
      <c r="X153" s="3">
        <v>2249</v>
      </c>
      <c r="Y153" s="3">
        <v>201.5</v>
      </c>
      <c r="Z153" s="3">
        <v>2093</v>
      </c>
    </row>
    <row r="154" spans="1:26" x14ac:dyDescent="0.3">
      <c r="A154" s="3" t="s">
        <v>148</v>
      </c>
      <c r="B154" s="3" t="s">
        <v>156</v>
      </c>
      <c r="C154" s="3">
        <v>182</v>
      </c>
      <c r="D154" s="3">
        <v>182</v>
      </c>
      <c r="E154" s="3">
        <v>13</v>
      </c>
      <c r="F154" s="3">
        <v>184</v>
      </c>
      <c r="G154" s="3">
        <v>183</v>
      </c>
      <c r="H154" s="3">
        <v>183</v>
      </c>
      <c r="I154" s="3">
        <v>9</v>
      </c>
      <c r="J154" s="3">
        <v>179</v>
      </c>
      <c r="K154" s="3">
        <v>183</v>
      </c>
      <c r="L154" s="3">
        <v>183</v>
      </c>
      <c r="M154" s="3">
        <v>9</v>
      </c>
      <c r="N154" s="3">
        <v>178</v>
      </c>
      <c r="O154" s="3">
        <v>177</v>
      </c>
      <c r="P154" s="3">
        <v>177</v>
      </c>
      <c r="Q154" s="3">
        <v>12</v>
      </c>
      <c r="R154" s="3">
        <v>170</v>
      </c>
      <c r="S154" s="3">
        <v>175</v>
      </c>
      <c r="T154" s="3">
        <v>175</v>
      </c>
      <c r="U154" s="3">
        <v>11</v>
      </c>
      <c r="V154" s="3">
        <v>169</v>
      </c>
      <c r="W154" s="3">
        <v>172</v>
      </c>
      <c r="X154" s="3">
        <v>172</v>
      </c>
      <c r="Y154" s="3">
        <v>9</v>
      </c>
      <c r="Z154" s="3">
        <v>167</v>
      </c>
    </row>
    <row r="155" spans="1:26" x14ac:dyDescent="0.3">
      <c r="A155" s="3" t="s">
        <v>148</v>
      </c>
      <c r="B155" s="3" t="s">
        <v>157</v>
      </c>
      <c r="C155" s="3">
        <v>39</v>
      </c>
      <c r="D155" s="3">
        <v>39</v>
      </c>
      <c r="E155" s="3"/>
      <c r="F155" s="3">
        <v>41</v>
      </c>
      <c r="G155" s="3">
        <v>39</v>
      </c>
      <c r="H155" s="3">
        <v>39</v>
      </c>
      <c r="I155" s="3"/>
      <c r="J155" s="3">
        <v>40</v>
      </c>
      <c r="K155" s="3">
        <v>45</v>
      </c>
      <c r="L155" s="3">
        <v>45</v>
      </c>
      <c r="M155" s="3">
        <v>7</v>
      </c>
      <c r="N155" s="3">
        <v>38</v>
      </c>
      <c r="O155" s="3">
        <v>45</v>
      </c>
      <c r="P155" s="3">
        <v>45</v>
      </c>
      <c r="Q155" s="3">
        <v>3</v>
      </c>
      <c r="R155" s="3">
        <v>42</v>
      </c>
      <c r="S155" s="3">
        <v>44</v>
      </c>
      <c r="T155" s="3">
        <v>44</v>
      </c>
      <c r="U155" s="3">
        <v>2</v>
      </c>
      <c r="V155" s="3">
        <v>42</v>
      </c>
      <c r="W155" s="3">
        <v>44</v>
      </c>
      <c r="X155" s="3">
        <v>44</v>
      </c>
      <c r="Y155" s="3">
        <v>4</v>
      </c>
      <c r="Z155" s="3">
        <v>41</v>
      </c>
    </row>
    <row r="156" spans="1:26" x14ac:dyDescent="0.3">
      <c r="A156" s="3" t="s">
        <v>148</v>
      </c>
      <c r="B156" s="3" t="s">
        <v>158</v>
      </c>
      <c r="C156" s="3">
        <v>459</v>
      </c>
      <c r="D156" s="3">
        <v>457</v>
      </c>
      <c r="E156" s="3">
        <v>52.5</v>
      </c>
      <c r="F156" s="3">
        <v>414</v>
      </c>
      <c r="G156" s="3">
        <v>459</v>
      </c>
      <c r="H156" s="3">
        <v>457</v>
      </c>
      <c r="I156" s="3">
        <v>27.5</v>
      </c>
      <c r="J156" s="3">
        <v>435</v>
      </c>
      <c r="K156" s="3">
        <v>459</v>
      </c>
      <c r="L156" s="3">
        <v>457</v>
      </c>
      <c r="M156" s="3">
        <v>31.5</v>
      </c>
      <c r="N156" s="3">
        <v>432</v>
      </c>
      <c r="O156" s="3">
        <v>459</v>
      </c>
      <c r="P156" s="3">
        <v>457</v>
      </c>
      <c r="Q156" s="3">
        <v>25.5</v>
      </c>
      <c r="R156" s="3">
        <v>437</v>
      </c>
      <c r="S156" s="3">
        <v>458</v>
      </c>
      <c r="T156" s="3">
        <v>456</v>
      </c>
      <c r="U156" s="3">
        <v>25.5</v>
      </c>
      <c r="V156" s="3">
        <v>434</v>
      </c>
      <c r="W156" s="3">
        <v>458</v>
      </c>
      <c r="X156" s="3">
        <v>456</v>
      </c>
      <c r="Y156" s="3">
        <v>25.5</v>
      </c>
      <c r="Z156" s="3">
        <v>435</v>
      </c>
    </row>
    <row r="157" spans="1:26" x14ac:dyDescent="0.3">
      <c r="A157" s="3" t="s">
        <v>148</v>
      </c>
      <c r="B157" s="3" t="s">
        <v>159</v>
      </c>
      <c r="C157" s="3">
        <v>54</v>
      </c>
      <c r="D157" s="3">
        <v>54</v>
      </c>
      <c r="E157" s="3">
        <v>4</v>
      </c>
      <c r="F157" s="3">
        <v>52</v>
      </c>
      <c r="G157" s="3">
        <v>54</v>
      </c>
      <c r="H157" s="3">
        <v>54</v>
      </c>
      <c r="I157" s="3">
        <v>2</v>
      </c>
      <c r="J157" s="3">
        <v>52</v>
      </c>
      <c r="K157" s="3">
        <v>54</v>
      </c>
      <c r="L157" s="3">
        <v>54</v>
      </c>
      <c r="M157" s="3">
        <v>2</v>
      </c>
      <c r="N157" s="3">
        <v>52</v>
      </c>
      <c r="O157" s="3">
        <v>54</v>
      </c>
      <c r="P157" s="3">
        <v>54</v>
      </c>
      <c r="Q157" s="3">
        <v>6</v>
      </c>
      <c r="R157" s="3">
        <v>48</v>
      </c>
      <c r="S157" s="3">
        <v>53</v>
      </c>
      <c r="T157" s="3">
        <v>53</v>
      </c>
      <c r="U157" s="3">
        <v>4</v>
      </c>
      <c r="V157" s="3">
        <v>49</v>
      </c>
      <c r="W157" s="3">
        <v>53</v>
      </c>
      <c r="X157" s="3">
        <v>53</v>
      </c>
      <c r="Y157" s="3">
        <v>4</v>
      </c>
      <c r="Z157" s="3">
        <v>49</v>
      </c>
    </row>
    <row r="158" spans="1:26" x14ac:dyDescent="0.3">
      <c r="A158" s="3" t="s">
        <v>148</v>
      </c>
      <c r="B158" s="3" t="s">
        <v>160</v>
      </c>
      <c r="C158" s="3">
        <v>43</v>
      </c>
      <c r="D158" s="3">
        <v>43</v>
      </c>
      <c r="E158" s="3">
        <v>4</v>
      </c>
      <c r="F158" s="3">
        <v>39</v>
      </c>
      <c r="G158" s="3">
        <v>43</v>
      </c>
      <c r="H158" s="3">
        <v>43</v>
      </c>
      <c r="I158" s="3">
        <v>3</v>
      </c>
      <c r="J158" s="3">
        <v>40</v>
      </c>
      <c r="K158" s="3">
        <v>43</v>
      </c>
      <c r="L158" s="3">
        <v>43</v>
      </c>
      <c r="M158" s="3">
        <v>4</v>
      </c>
      <c r="N158" s="3">
        <v>39</v>
      </c>
      <c r="O158" s="3">
        <v>43</v>
      </c>
      <c r="P158" s="3">
        <v>43</v>
      </c>
      <c r="Q158" s="3">
        <v>4</v>
      </c>
      <c r="R158" s="3">
        <v>39</v>
      </c>
      <c r="S158" s="3">
        <v>42</v>
      </c>
      <c r="T158" s="3">
        <v>42</v>
      </c>
      <c r="U158" s="3">
        <v>3</v>
      </c>
      <c r="V158" s="3">
        <v>39</v>
      </c>
      <c r="W158" s="3">
        <v>43</v>
      </c>
      <c r="X158" s="3">
        <v>43</v>
      </c>
      <c r="Y158" s="3">
        <v>4</v>
      </c>
      <c r="Z158" s="3">
        <v>39</v>
      </c>
    </row>
    <row r="159" spans="1:26" x14ac:dyDescent="0.3">
      <c r="A159" s="3" t="s">
        <v>148</v>
      </c>
      <c r="B159" s="3" t="s">
        <v>161</v>
      </c>
      <c r="C159" s="3">
        <v>692</v>
      </c>
      <c r="D159" s="3">
        <v>692</v>
      </c>
      <c r="E159" s="3">
        <v>52</v>
      </c>
      <c r="F159" s="3">
        <v>644</v>
      </c>
      <c r="G159" s="3">
        <v>693</v>
      </c>
      <c r="H159" s="3">
        <v>693</v>
      </c>
      <c r="I159" s="3">
        <v>50</v>
      </c>
      <c r="J159" s="3">
        <v>649</v>
      </c>
      <c r="K159" s="3">
        <v>686</v>
      </c>
      <c r="L159" s="3">
        <v>686</v>
      </c>
      <c r="M159" s="3">
        <v>43</v>
      </c>
      <c r="N159" s="3">
        <v>648</v>
      </c>
      <c r="O159" s="3">
        <v>673</v>
      </c>
      <c r="P159" s="3">
        <v>673</v>
      </c>
      <c r="Q159" s="3">
        <v>40</v>
      </c>
      <c r="R159" s="3">
        <v>637</v>
      </c>
      <c r="S159" s="3">
        <v>667</v>
      </c>
      <c r="T159" s="3">
        <v>667</v>
      </c>
      <c r="U159" s="3">
        <v>44</v>
      </c>
      <c r="V159" s="3">
        <v>627</v>
      </c>
      <c r="W159" s="3">
        <v>659</v>
      </c>
      <c r="X159" s="3">
        <v>659</v>
      </c>
      <c r="Y159" s="3">
        <v>43</v>
      </c>
      <c r="Z159" s="3">
        <v>619</v>
      </c>
    </row>
    <row r="160" spans="1:26" s="16" customFormat="1" x14ac:dyDescent="0.3">
      <c r="A160" s="92" t="s">
        <v>162</v>
      </c>
      <c r="B160" s="92" t="s">
        <v>507</v>
      </c>
      <c r="C160" s="92">
        <f>SUM(C161:C165)</f>
        <v>636</v>
      </c>
      <c r="D160" s="92">
        <f t="shared" ref="D160:Z160" si="13">SUM(D161:D165)</f>
        <v>636</v>
      </c>
      <c r="E160" s="92">
        <f t="shared" si="13"/>
        <v>55</v>
      </c>
      <c r="F160" s="92">
        <f t="shared" si="13"/>
        <v>604</v>
      </c>
      <c r="G160" s="92">
        <f t="shared" si="13"/>
        <v>675</v>
      </c>
      <c r="H160" s="92">
        <f t="shared" si="13"/>
        <v>674.5</v>
      </c>
      <c r="I160" s="92">
        <f t="shared" si="13"/>
        <v>48.5</v>
      </c>
      <c r="J160" s="92">
        <f t="shared" si="13"/>
        <v>644</v>
      </c>
      <c r="K160" s="92">
        <f t="shared" si="13"/>
        <v>775</v>
      </c>
      <c r="L160" s="92">
        <f t="shared" si="13"/>
        <v>774.2</v>
      </c>
      <c r="M160" s="92">
        <f t="shared" si="13"/>
        <v>72.5</v>
      </c>
      <c r="N160" s="92">
        <f t="shared" si="13"/>
        <v>719</v>
      </c>
      <c r="O160" s="92">
        <f t="shared" si="13"/>
        <v>791</v>
      </c>
      <c r="P160" s="92">
        <f t="shared" si="13"/>
        <v>790.2</v>
      </c>
      <c r="Q160" s="92">
        <f t="shared" si="13"/>
        <v>109.5</v>
      </c>
      <c r="R160" s="92">
        <f t="shared" si="13"/>
        <v>695</v>
      </c>
      <c r="S160" s="92">
        <f t="shared" si="13"/>
        <v>781</v>
      </c>
      <c r="T160" s="92">
        <f t="shared" si="13"/>
        <v>780.5</v>
      </c>
      <c r="U160" s="92">
        <f t="shared" si="13"/>
        <v>103.5</v>
      </c>
      <c r="V160" s="92">
        <f t="shared" si="13"/>
        <v>692</v>
      </c>
      <c r="W160" s="92">
        <f t="shared" si="13"/>
        <v>781</v>
      </c>
      <c r="X160" s="92">
        <f t="shared" si="13"/>
        <v>780.5</v>
      </c>
      <c r="Y160" s="92">
        <f t="shared" si="13"/>
        <v>90.5</v>
      </c>
      <c r="Z160" s="92">
        <f t="shared" si="13"/>
        <v>707</v>
      </c>
    </row>
    <row r="161" spans="1:26" x14ac:dyDescent="0.3">
      <c r="A161" s="3" t="s">
        <v>162</v>
      </c>
      <c r="B161" s="3" t="s">
        <v>163</v>
      </c>
      <c r="C161" s="3">
        <v>135</v>
      </c>
      <c r="D161" s="3">
        <v>135</v>
      </c>
      <c r="E161" s="3">
        <v>8</v>
      </c>
      <c r="F161" s="3">
        <v>138</v>
      </c>
      <c r="G161" s="3">
        <v>135</v>
      </c>
      <c r="H161" s="3">
        <v>135</v>
      </c>
      <c r="I161" s="3">
        <v>2</v>
      </c>
      <c r="J161" s="3">
        <v>143</v>
      </c>
      <c r="K161" s="3">
        <v>135</v>
      </c>
      <c r="L161" s="3">
        <v>135</v>
      </c>
      <c r="M161" s="3">
        <v>1</v>
      </c>
      <c r="N161" s="3">
        <v>144</v>
      </c>
      <c r="O161" s="3">
        <v>140</v>
      </c>
      <c r="P161" s="3">
        <v>140</v>
      </c>
      <c r="Q161" s="3">
        <v>10</v>
      </c>
      <c r="R161" s="3">
        <v>136</v>
      </c>
      <c r="S161" s="3">
        <v>241</v>
      </c>
      <c r="T161" s="3">
        <v>241</v>
      </c>
      <c r="U161" s="3">
        <v>48</v>
      </c>
      <c r="V161" s="3">
        <v>198</v>
      </c>
      <c r="W161" s="3">
        <v>242</v>
      </c>
      <c r="X161" s="3">
        <v>242</v>
      </c>
      <c r="Y161" s="3">
        <v>41</v>
      </c>
      <c r="Z161" s="3">
        <v>206</v>
      </c>
    </row>
    <row r="162" spans="1:26" x14ac:dyDescent="0.3">
      <c r="A162" s="3" t="s">
        <v>162</v>
      </c>
      <c r="B162" s="3" t="s">
        <v>164</v>
      </c>
      <c r="C162" s="3"/>
      <c r="D162" s="3"/>
      <c r="E162" s="3"/>
      <c r="F162" s="3"/>
      <c r="G162" s="3">
        <v>53</v>
      </c>
      <c r="H162" s="3">
        <v>53</v>
      </c>
      <c r="I162" s="3">
        <v>1</v>
      </c>
      <c r="J162" s="3">
        <v>55</v>
      </c>
      <c r="K162" s="3">
        <v>55</v>
      </c>
      <c r="L162" s="3">
        <v>55</v>
      </c>
      <c r="M162" s="3">
        <v>1</v>
      </c>
      <c r="N162" s="3">
        <v>57</v>
      </c>
      <c r="O162" s="3">
        <v>55</v>
      </c>
      <c r="P162" s="3">
        <v>55</v>
      </c>
      <c r="Q162" s="3">
        <v>2</v>
      </c>
      <c r="R162" s="3">
        <v>55</v>
      </c>
      <c r="S162" s="3">
        <v>55</v>
      </c>
      <c r="T162" s="3">
        <v>55</v>
      </c>
      <c r="U162" s="3">
        <v>4</v>
      </c>
      <c r="V162" s="3">
        <v>53</v>
      </c>
      <c r="W162" s="3">
        <v>56</v>
      </c>
      <c r="X162" s="3">
        <v>56</v>
      </c>
      <c r="Y162" s="3">
        <v>4</v>
      </c>
      <c r="Z162" s="3">
        <v>56</v>
      </c>
    </row>
    <row r="163" spans="1:26" x14ac:dyDescent="0.3">
      <c r="A163" s="3" t="s">
        <v>162</v>
      </c>
      <c r="B163" s="3" t="s">
        <v>165</v>
      </c>
      <c r="C163" s="3"/>
      <c r="D163" s="3"/>
      <c r="E163" s="3"/>
      <c r="F163" s="3"/>
      <c r="G163" s="3"/>
      <c r="H163" s="3"/>
      <c r="I163" s="3"/>
      <c r="J163" s="3"/>
      <c r="K163" s="3">
        <v>108</v>
      </c>
      <c r="L163" s="3">
        <v>108</v>
      </c>
      <c r="M163" s="3">
        <v>27</v>
      </c>
      <c r="N163" s="3">
        <v>81</v>
      </c>
      <c r="O163" s="3">
        <v>106</v>
      </c>
      <c r="P163" s="3">
        <v>106</v>
      </c>
      <c r="Q163" s="3">
        <v>39</v>
      </c>
      <c r="R163" s="3">
        <v>67</v>
      </c>
      <c r="S163" s="3"/>
      <c r="T163" s="3"/>
      <c r="U163" s="3"/>
      <c r="V163" s="3"/>
      <c r="W163" s="3"/>
      <c r="X163" s="3"/>
      <c r="Y163" s="3"/>
      <c r="Z163" s="3"/>
    </row>
    <row r="164" spans="1:26" x14ac:dyDescent="0.3">
      <c r="A164" s="3" t="s">
        <v>162</v>
      </c>
      <c r="B164" s="3" t="s">
        <v>166</v>
      </c>
      <c r="C164" s="3">
        <v>135</v>
      </c>
      <c r="D164" s="3">
        <v>135</v>
      </c>
      <c r="E164" s="3">
        <v>10</v>
      </c>
      <c r="F164" s="3">
        <v>128</v>
      </c>
      <c r="G164" s="3">
        <v>147</v>
      </c>
      <c r="H164" s="3">
        <v>146.5</v>
      </c>
      <c r="I164" s="3">
        <v>12.5</v>
      </c>
      <c r="J164" s="3">
        <v>136</v>
      </c>
      <c r="K164" s="3">
        <v>144</v>
      </c>
      <c r="L164" s="3">
        <v>143.5</v>
      </c>
      <c r="M164" s="3">
        <v>11.5</v>
      </c>
      <c r="N164" s="3">
        <v>133</v>
      </c>
      <c r="O164" s="3">
        <v>161</v>
      </c>
      <c r="P164" s="3">
        <v>160.5</v>
      </c>
      <c r="Q164" s="3">
        <v>11.5</v>
      </c>
      <c r="R164" s="3">
        <v>148</v>
      </c>
      <c r="S164" s="3">
        <v>158</v>
      </c>
      <c r="T164" s="3">
        <v>157.5</v>
      </c>
      <c r="U164" s="3">
        <v>9.5</v>
      </c>
      <c r="V164" s="3">
        <v>149</v>
      </c>
      <c r="W164" s="3">
        <v>157</v>
      </c>
      <c r="X164" s="3">
        <v>156.5</v>
      </c>
      <c r="Y164" s="3">
        <v>7.5</v>
      </c>
      <c r="Z164" s="3">
        <v>151</v>
      </c>
    </row>
    <row r="165" spans="1:26" x14ac:dyDescent="0.3">
      <c r="A165" s="3" t="s">
        <v>162</v>
      </c>
      <c r="B165" s="3" t="s">
        <v>167</v>
      </c>
      <c r="C165" s="3">
        <v>366</v>
      </c>
      <c r="D165" s="3">
        <v>366</v>
      </c>
      <c r="E165" s="3">
        <v>37</v>
      </c>
      <c r="F165" s="3">
        <v>338</v>
      </c>
      <c r="G165" s="3">
        <v>340</v>
      </c>
      <c r="H165" s="3">
        <v>340</v>
      </c>
      <c r="I165" s="3">
        <v>33</v>
      </c>
      <c r="J165" s="3">
        <v>310</v>
      </c>
      <c r="K165" s="3">
        <v>333</v>
      </c>
      <c r="L165" s="3">
        <v>332.7</v>
      </c>
      <c r="M165" s="3">
        <v>32</v>
      </c>
      <c r="N165" s="3">
        <v>304</v>
      </c>
      <c r="O165" s="3">
        <v>329</v>
      </c>
      <c r="P165" s="3">
        <v>328.7</v>
      </c>
      <c r="Q165" s="3">
        <v>47</v>
      </c>
      <c r="R165" s="3">
        <v>289</v>
      </c>
      <c r="S165" s="3">
        <v>327</v>
      </c>
      <c r="T165" s="3">
        <v>327</v>
      </c>
      <c r="U165" s="3">
        <v>42</v>
      </c>
      <c r="V165" s="3">
        <v>292</v>
      </c>
      <c r="W165" s="3">
        <v>326</v>
      </c>
      <c r="X165" s="3">
        <v>326</v>
      </c>
      <c r="Y165" s="3">
        <v>38</v>
      </c>
      <c r="Z165" s="3">
        <v>294</v>
      </c>
    </row>
    <row r="166" spans="1:26" s="16" customFormat="1" x14ac:dyDescent="0.3">
      <c r="A166" s="92" t="s">
        <v>168</v>
      </c>
      <c r="B166" s="92" t="s">
        <v>507</v>
      </c>
      <c r="C166" s="92">
        <f>SUM(C167:C176)</f>
        <v>5437</v>
      </c>
      <c r="D166" s="92">
        <f t="shared" ref="D166:Z166" si="14">SUM(D167:D176)</f>
        <v>4652.4250000000002</v>
      </c>
      <c r="E166" s="92">
        <f t="shared" si="14"/>
        <v>430.31200000000001</v>
      </c>
      <c r="F166" s="92">
        <f t="shared" si="14"/>
        <v>4661</v>
      </c>
      <c r="G166" s="92">
        <f t="shared" si="14"/>
        <v>5461</v>
      </c>
      <c r="H166" s="92">
        <f t="shared" si="14"/>
        <v>4653.8999999999996</v>
      </c>
      <c r="I166" s="92">
        <f t="shared" si="14"/>
        <v>405.399</v>
      </c>
      <c r="J166" s="92">
        <f t="shared" si="14"/>
        <v>4643</v>
      </c>
      <c r="K166" s="92">
        <f t="shared" si="14"/>
        <v>5431</v>
      </c>
      <c r="L166" s="92">
        <f t="shared" si="14"/>
        <v>4625.8999999999996</v>
      </c>
      <c r="M166" s="92">
        <f t="shared" si="14"/>
        <v>404.649</v>
      </c>
      <c r="N166" s="92">
        <f t="shared" si="14"/>
        <v>4618</v>
      </c>
      <c r="O166" s="92">
        <f t="shared" si="14"/>
        <v>5239</v>
      </c>
      <c r="P166" s="92">
        <f t="shared" si="14"/>
        <v>4542.3050000000003</v>
      </c>
      <c r="Q166" s="92">
        <f t="shared" si="14"/>
        <v>263</v>
      </c>
      <c r="R166" s="92">
        <f t="shared" si="14"/>
        <v>4646</v>
      </c>
      <c r="S166" s="92">
        <f t="shared" si="14"/>
        <v>6305</v>
      </c>
      <c r="T166" s="92">
        <f t="shared" si="14"/>
        <v>4524.3050000000003</v>
      </c>
      <c r="U166" s="92">
        <f t="shared" si="14"/>
        <v>295.64999999999998</v>
      </c>
      <c r="V166" s="92">
        <f t="shared" si="14"/>
        <v>4634</v>
      </c>
      <c r="W166" s="92">
        <f t="shared" si="14"/>
        <v>6314</v>
      </c>
      <c r="X166" s="92">
        <f t="shared" si="14"/>
        <v>4524.4050000000007</v>
      </c>
      <c r="Y166" s="92">
        <f t="shared" si="14"/>
        <v>308.97500000000002</v>
      </c>
      <c r="Z166" s="92">
        <f t="shared" si="14"/>
        <v>4629</v>
      </c>
    </row>
    <row r="167" spans="1:26" x14ac:dyDescent="0.3">
      <c r="A167" s="3" t="s">
        <v>168</v>
      </c>
      <c r="B167" s="3" t="s">
        <v>169</v>
      </c>
      <c r="C167" s="3">
        <v>11</v>
      </c>
      <c r="D167" s="3">
        <v>10</v>
      </c>
      <c r="E167" s="3"/>
      <c r="F167" s="3">
        <v>11</v>
      </c>
      <c r="G167" s="3">
        <v>11</v>
      </c>
      <c r="H167" s="3">
        <v>10</v>
      </c>
      <c r="I167" s="3"/>
      <c r="J167" s="3">
        <v>11</v>
      </c>
      <c r="K167" s="3">
        <v>11</v>
      </c>
      <c r="L167" s="3">
        <v>10</v>
      </c>
      <c r="M167" s="3"/>
      <c r="N167" s="3">
        <v>11</v>
      </c>
      <c r="O167" s="3">
        <v>11</v>
      </c>
      <c r="P167" s="3">
        <v>10</v>
      </c>
      <c r="Q167" s="3">
        <v>1</v>
      </c>
      <c r="R167" s="3">
        <v>10</v>
      </c>
      <c r="S167" s="3">
        <v>11</v>
      </c>
      <c r="T167" s="3">
        <v>10</v>
      </c>
      <c r="U167" s="3"/>
      <c r="V167" s="3">
        <v>11</v>
      </c>
      <c r="W167" s="3">
        <v>11</v>
      </c>
      <c r="X167" s="3">
        <v>10</v>
      </c>
      <c r="Y167" s="3"/>
      <c r="Z167" s="3">
        <v>11</v>
      </c>
    </row>
    <row r="168" spans="1:26" x14ac:dyDescent="0.3">
      <c r="A168" s="3" t="s">
        <v>168</v>
      </c>
      <c r="B168" s="3" t="s">
        <v>170</v>
      </c>
      <c r="C168" s="3">
        <v>224</v>
      </c>
      <c r="D168" s="3">
        <v>222</v>
      </c>
      <c r="E168" s="3">
        <v>9.5</v>
      </c>
      <c r="F168" s="3">
        <v>217</v>
      </c>
      <c r="G168" s="3">
        <v>235</v>
      </c>
      <c r="H168" s="3">
        <v>233</v>
      </c>
      <c r="I168" s="3">
        <v>16.5</v>
      </c>
      <c r="J168" s="3">
        <v>221</v>
      </c>
      <c r="K168" s="3">
        <v>209</v>
      </c>
      <c r="L168" s="3">
        <v>207</v>
      </c>
      <c r="M168" s="3">
        <v>19.5</v>
      </c>
      <c r="N168" s="3">
        <v>192</v>
      </c>
      <c r="O168" s="3">
        <v>209</v>
      </c>
      <c r="P168" s="3">
        <v>207</v>
      </c>
      <c r="Q168" s="3">
        <v>18</v>
      </c>
      <c r="R168" s="3">
        <v>196</v>
      </c>
      <c r="S168" s="3">
        <v>209</v>
      </c>
      <c r="T168" s="3">
        <v>207</v>
      </c>
      <c r="U168" s="3">
        <v>14.5</v>
      </c>
      <c r="V168" s="3">
        <v>200</v>
      </c>
      <c r="W168" s="3">
        <v>209</v>
      </c>
      <c r="X168" s="3">
        <v>207</v>
      </c>
      <c r="Y168" s="3">
        <v>18.5</v>
      </c>
      <c r="Z168" s="3">
        <v>196</v>
      </c>
    </row>
    <row r="169" spans="1:26" x14ac:dyDescent="0.3">
      <c r="A169" s="3" t="s">
        <v>168</v>
      </c>
      <c r="B169" s="3" t="s">
        <v>171</v>
      </c>
      <c r="C169" s="3">
        <v>4088</v>
      </c>
      <c r="D169" s="3">
        <v>3337.9250000000002</v>
      </c>
      <c r="E169" s="3">
        <v>340.262</v>
      </c>
      <c r="F169" s="3">
        <v>3389</v>
      </c>
      <c r="G169" s="3">
        <v>4087</v>
      </c>
      <c r="H169" s="3">
        <v>3307.4</v>
      </c>
      <c r="I169" s="3">
        <v>269.899</v>
      </c>
      <c r="J169" s="3">
        <v>3394</v>
      </c>
      <c r="K169" s="3">
        <v>4087</v>
      </c>
      <c r="L169" s="3">
        <v>3307.4</v>
      </c>
      <c r="M169" s="3">
        <v>269.899</v>
      </c>
      <c r="N169" s="3">
        <v>3394</v>
      </c>
      <c r="O169" s="3">
        <v>3906</v>
      </c>
      <c r="P169" s="3">
        <v>3229.5549999999998</v>
      </c>
      <c r="Q169" s="3">
        <v>148.25</v>
      </c>
      <c r="R169" s="3">
        <v>3408</v>
      </c>
      <c r="S169" s="3">
        <v>4986</v>
      </c>
      <c r="T169" s="3">
        <v>3224.3049999999998</v>
      </c>
      <c r="U169" s="3">
        <v>194.65</v>
      </c>
      <c r="V169" s="3">
        <v>3395</v>
      </c>
      <c r="W169" s="3">
        <v>4995</v>
      </c>
      <c r="X169" s="3">
        <v>3224.4050000000002</v>
      </c>
      <c r="Y169" s="3">
        <v>202.97499999999999</v>
      </c>
      <c r="Z169" s="3">
        <v>3398</v>
      </c>
    </row>
    <row r="170" spans="1:26" x14ac:dyDescent="0.3">
      <c r="A170" s="3" t="s">
        <v>168</v>
      </c>
      <c r="B170" s="3" t="s">
        <v>172</v>
      </c>
      <c r="C170" s="3">
        <v>72</v>
      </c>
      <c r="D170" s="3">
        <v>65</v>
      </c>
      <c r="E170" s="3">
        <v>7.25</v>
      </c>
      <c r="F170" s="3">
        <v>63</v>
      </c>
      <c r="G170" s="3">
        <v>72</v>
      </c>
      <c r="H170" s="3">
        <v>65</v>
      </c>
      <c r="I170" s="3">
        <v>6.5</v>
      </c>
      <c r="J170" s="3">
        <v>63</v>
      </c>
      <c r="K170" s="3">
        <v>79</v>
      </c>
      <c r="L170" s="3">
        <v>72</v>
      </c>
      <c r="M170" s="3">
        <v>14.5</v>
      </c>
      <c r="N170" s="3">
        <v>64</v>
      </c>
      <c r="O170" s="3">
        <v>71</v>
      </c>
      <c r="P170" s="3">
        <v>65</v>
      </c>
      <c r="Q170" s="3">
        <v>5.25</v>
      </c>
      <c r="R170" s="3">
        <v>66</v>
      </c>
      <c r="S170" s="3">
        <v>71</v>
      </c>
      <c r="T170" s="3">
        <v>65</v>
      </c>
      <c r="U170" s="3">
        <v>6.25</v>
      </c>
      <c r="V170" s="3">
        <v>65</v>
      </c>
      <c r="W170" s="3">
        <v>71</v>
      </c>
      <c r="X170" s="3">
        <v>65</v>
      </c>
      <c r="Y170" s="3">
        <v>4.25</v>
      </c>
      <c r="Z170" s="3">
        <v>67</v>
      </c>
    </row>
    <row r="171" spans="1:26" x14ac:dyDescent="0.3">
      <c r="A171" s="3" t="s">
        <v>168</v>
      </c>
      <c r="B171" s="3" t="s">
        <v>173</v>
      </c>
      <c r="C171" s="3">
        <v>156</v>
      </c>
      <c r="D171" s="3">
        <v>152</v>
      </c>
      <c r="E171" s="3">
        <v>15</v>
      </c>
      <c r="F171" s="3">
        <v>146</v>
      </c>
      <c r="G171" s="3">
        <v>153</v>
      </c>
      <c r="H171" s="3">
        <v>151</v>
      </c>
      <c r="I171" s="3">
        <v>21</v>
      </c>
      <c r="J171" s="3">
        <v>134</v>
      </c>
      <c r="K171" s="3">
        <v>149</v>
      </c>
      <c r="L171" s="3">
        <v>147</v>
      </c>
      <c r="M171" s="3">
        <v>17</v>
      </c>
      <c r="N171" s="3">
        <v>134</v>
      </c>
      <c r="O171" s="3">
        <v>149</v>
      </c>
      <c r="P171" s="3">
        <v>147</v>
      </c>
      <c r="Q171" s="3">
        <v>13</v>
      </c>
      <c r="R171" s="3">
        <v>140</v>
      </c>
      <c r="S171" s="3">
        <v>149</v>
      </c>
      <c r="T171" s="3">
        <v>147</v>
      </c>
      <c r="U171" s="3">
        <v>11</v>
      </c>
      <c r="V171" s="3">
        <v>142</v>
      </c>
      <c r="W171" s="3">
        <v>149</v>
      </c>
      <c r="X171" s="3">
        <v>147</v>
      </c>
      <c r="Y171" s="3">
        <v>12</v>
      </c>
      <c r="Z171" s="3">
        <v>140</v>
      </c>
    </row>
    <row r="172" spans="1:26" x14ac:dyDescent="0.3">
      <c r="A172" s="3" t="s">
        <v>168</v>
      </c>
      <c r="B172" s="3" t="s">
        <v>174</v>
      </c>
      <c r="C172" s="3">
        <v>197</v>
      </c>
      <c r="D172" s="3">
        <v>191</v>
      </c>
      <c r="E172" s="3">
        <v>10.25</v>
      </c>
      <c r="F172" s="3">
        <v>187</v>
      </c>
      <c r="G172" s="3">
        <v>198</v>
      </c>
      <c r="H172" s="3">
        <v>192</v>
      </c>
      <c r="I172" s="3">
        <v>9.75</v>
      </c>
      <c r="J172" s="3">
        <v>189</v>
      </c>
      <c r="K172" s="3">
        <v>197</v>
      </c>
      <c r="L172" s="3">
        <v>191</v>
      </c>
      <c r="M172" s="3">
        <v>6.75</v>
      </c>
      <c r="N172" s="3">
        <v>191</v>
      </c>
      <c r="O172" s="3">
        <v>197</v>
      </c>
      <c r="P172" s="3">
        <v>191</v>
      </c>
      <c r="Q172" s="3">
        <v>9.5</v>
      </c>
      <c r="R172" s="3">
        <v>188</v>
      </c>
      <c r="S172" s="3">
        <v>196</v>
      </c>
      <c r="T172" s="3">
        <v>191</v>
      </c>
      <c r="U172" s="3">
        <v>12.25</v>
      </c>
      <c r="V172" s="3">
        <v>185</v>
      </c>
      <c r="W172" s="3">
        <v>196</v>
      </c>
      <c r="X172" s="3">
        <v>191</v>
      </c>
      <c r="Y172" s="3">
        <v>8.75</v>
      </c>
      <c r="Z172" s="3">
        <v>188</v>
      </c>
    </row>
    <row r="173" spans="1:26" x14ac:dyDescent="0.3">
      <c r="A173" s="3" t="s">
        <v>168</v>
      </c>
      <c r="B173" s="3" t="s">
        <v>175</v>
      </c>
      <c r="C173" s="3">
        <v>164</v>
      </c>
      <c r="D173" s="3">
        <v>164</v>
      </c>
      <c r="E173" s="3">
        <v>7</v>
      </c>
      <c r="F173" s="3">
        <v>160</v>
      </c>
      <c r="G173" s="3">
        <v>164</v>
      </c>
      <c r="H173" s="3">
        <v>164</v>
      </c>
      <c r="I173" s="3">
        <v>14</v>
      </c>
      <c r="J173" s="3">
        <v>152</v>
      </c>
      <c r="K173" s="3">
        <v>163</v>
      </c>
      <c r="L173" s="3">
        <v>163</v>
      </c>
      <c r="M173" s="3">
        <v>14</v>
      </c>
      <c r="N173" s="3">
        <v>149</v>
      </c>
      <c r="O173" s="3">
        <v>164</v>
      </c>
      <c r="P173" s="3">
        <v>164</v>
      </c>
      <c r="Q173" s="3">
        <v>14</v>
      </c>
      <c r="R173" s="3">
        <v>151</v>
      </c>
      <c r="S173" s="3">
        <v>164</v>
      </c>
      <c r="T173" s="3">
        <v>164</v>
      </c>
      <c r="U173" s="3">
        <v>17</v>
      </c>
      <c r="V173" s="3">
        <v>148</v>
      </c>
      <c r="W173" s="3">
        <v>164</v>
      </c>
      <c r="X173" s="3">
        <v>164</v>
      </c>
      <c r="Y173" s="3">
        <v>18</v>
      </c>
      <c r="Z173" s="3">
        <v>147</v>
      </c>
    </row>
    <row r="174" spans="1:26" x14ac:dyDescent="0.3">
      <c r="A174" s="3" t="s">
        <v>168</v>
      </c>
      <c r="B174" s="3" t="s">
        <v>176</v>
      </c>
      <c r="C174" s="3">
        <v>211</v>
      </c>
      <c r="D174" s="3">
        <v>197</v>
      </c>
      <c r="E174" s="3">
        <v>22.05</v>
      </c>
      <c r="F174" s="3">
        <v>185</v>
      </c>
      <c r="G174" s="3">
        <v>206</v>
      </c>
      <c r="H174" s="3">
        <v>197</v>
      </c>
      <c r="I174" s="3">
        <v>22.25</v>
      </c>
      <c r="J174" s="3">
        <v>184</v>
      </c>
      <c r="K174" s="3">
        <v>196</v>
      </c>
      <c r="L174" s="3">
        <v>189</v>
      </c>
      <c r="M174" s="3">
        <v>14</v>
      </c>
      <c r="N174" s="3">
        <v>184</v>
      </c>
      <c r="O174" s="3">
        <v>192</v>
      </c>
      <c r="P174" s="3">
        <v>189.25</v>
      </c>
      <c r="Q174" s="3">
        <v>13</v>
      </c>
      <c r="R174" s="3">
        <v>181</v>
      </c>
      <c r="S174" s="3">
        <v>185</v>
      </c>
      <c r="T174" s="3">
        <v>182.5</v>
      </c>
      <c r="U174" s="3">
        <v>5</v>
      </c>
      <c r="V174" s="3">
        <v>182</v>
      </c>
      <c r="W174" s="3">
        <v>185</v>
      </c>
      <c r="X174" s="3">
        <v>182.5</v>
      </c>
      <c r="Y174" s="3">
        <v>8.5</v>
      </c>
      <c r="Z174" s="3">
        <v>178</v>
      </c>
    </row>
    <row r="175" spans="1:26" x14ac:dyDescent="0.3">
      <c r="A175" s="3" t="s">
        <v>168</v>
      </c>
      <c r="B175" s="3" t="s">
        <v>177</v>
      </c>
      <c r="C175" s="3">
        <v>161</v>
      </c>
      <c r="D175" s="3">
        <v>160.5</v>
      </c>
      <c r="E175" s="3">
        <v>11</v>
      </c>
      <c r="F175" s="3">
        <v>156</v>
      </c>
      <c r="G175" s="3">
        <v>182</v>
      </c>
      <c r="H175" s="3">
        <v>181.5</v>
      </c>
      <c r="I175" s="3">
        <v>38.5</v>
      </c>
      <c r="J175" s="3">
        <v>146</v>
      </c>
      <c r="K175" s="3">
        <v>184</v>
      </c>
      <c r="L175" s="3">
        <v>183.5</v>
      </c>
      <c r="M175" s="3">
        <v>38</v>
      </c>
      <c r="N175" s="3">
        <v>151</v>
      </c>
      <c r="O175" s="3">
        <v>186</v>
      </c>
      <c r="P175" s="3">
        <v>185.5</v>
      </c>
      <c r="Q175" s="3">
        <v>33</v>
      </c>
      <c r="R175" s="3">
        <v>155</v>
      </c>
      <c r="S175" s="3">
        <v>180</v>
      </c>
      <c r="T175" s="3">
        <v>179.5</v>
      </c>
      <c r="U175" s="3">
        <v>27</v>
      </c>
      <c r="V175" s="3">
        <v>156</v>
      </c>
      <c r="W175" s="3">
        <v>180</v>
      </c>
      <c r="X175" s="3">
        <v>179.5</v>
      </c>
      <c r="Y175" s="3">
        <v>29</v>
      </c>
      <c r="Z175" s="3">
        <v>153</v>
      </c>
    </row>
    <row r="176" spans="1:26" x14ac:dyDescent="0.3">
      <c r="A176" s="3" t="s">
        <v>168</v>
      </c>
      <c r="B176" s="3" t="s">
        <v>178</v>
      </c>
      <c r="C176" s="3">
        <v>153</v>
      </c>
      <c r="D176" s="3">
        <v>153</v>
      </c>
      <c r="E176" s="3">
        <v>8</v>
      </c>
      <c r="F176" s="3">
        <v>147</v>
      </c>
      <c r="G176" s="3">
        <v>153</v>
      </c>
      <c r="H176" s="3">
        <v>153</v>
      </c>
      <c r="I176" s="3">
        <v>7</v>
      </c>
      <c r="J176" s="3">
        <v>149</v>
      </c>
      <c r="K176" s="3">
        <v>156</v>
      </c>
      <c r="L176" s="3">
        <v>156</v>
      </c>
      <c r="M176" s="3">
        <v>11</v>
      </c>
      <c r="N176" s="3">
        <v>148</v>
      </c>
      <c r="O176" s="3">
        <v>154</v>
      </c>
      <c r="P176" s="3">
        <v>154</v>
      </c>
      <c r="Q176" s="3">
        <v>8</v>
      </c>
      <c r="R176" s="3">
        <v>151</v>
      </c>
      <c r="S176" s="3">
        <v>154</v>
      </c>
      <c r="T176" s="3">
        <v>154</v>
      </c>
      <c r="U176" s="3">
        <v>8</v>
      </c>
      <c r="V176" s="3">
        <v>150</v>
      </c>
      <c r="W176" s="3">
        <v>154</v>
      </c>
      <c r="X176" s="3">
        <v>154</v>
      </c>
      <c r="Y176" s="3">
        <v>7</v>
      </c>
      <c r="Z176" s="3">
        <v>151</v>
      </c>
    </row>
    <row r="177" spans="1:26" s="16" customFormat="1" x14ac:dyDescent="0.3">
      <c r="A177" s="92" t="s">
        <v>179</v>
      </c>
      <c r="B177" s="92" t="s">
        <v>507</v>
      </c>
      <c r="C177" s="92">
        <f>SUM(C178:C184)</f>
        <v>2557</v>
      </c>
      <c r="D177" s="92">
        <f t="shared" ref="D177:Z177" si="15">SUM(D178:D184)</f>
        <v>2550.1999999999998</v>
      </c>
      <c r="E177" s="92">
        <f t="shared" si="15"/>
        <v>190</v>
      </c>
      <c r="F177" s="92">
        <f t="shared" si="15"/>
        <v>2402</v>
      </c>
      <c r="G177" s="92">
        <f t="shared" si="15"/>
        <v>2474</v>
      </c>
      <c r="H177" s="92">
        <f t="shared" si="15"/>
        <v>2466.6999999999998</v>
      </c>
      <c r="I177" s="92">
        <f t="shared" si="15"/>
        <v>153</v>
      </c>
      <c r="J177" s="92">
        <f t="shared" si="15"/>
        <v>2354</v>
      </c>
      <c r="K177" s="92">
        <f t="shared" si="15"/>
        <v>2416</v>
      </c>
      <c r="L177" s="92">
        <f t="shared" si="15"/>
        <v>2409.1999999999998</v>
      </c>
      <c r="M177" s="92">
        <f t="shared" si="15"/>
        <v>126</v>
      </c>
      <c r="N177" s="92">
        <f t="shared" si="15"/>
        <v>2319</v>
      </c>
      <c r="O177" s="92">
        <f t="shared" si="15"/>
        <v>2352</v>
      </c>
      <c r="P177" s="92">
        <f t="shared" si="15"/>
        <v>2342.1999999999998</v>
      </c>
      <c r="Q177" s="92">
        <f t="shared" si="15"/>
        <v>93.2</v>
      </c>
      <c r="R177" s="92">
        <f t="shared" si="15"/>
        <v>2279</v>
      </c>
      <c r="S177" s="92">
        <f t="shared" si="15"/>
        <v>2329</v>
      </c>
      <c r="T177" s="92">
        <f t="shared" si="15"/>
        <v>2319.6999999999998</v>
      </c>
      <c r="U177" s="92">
        <f t="shared" si="15"/>
        <v>76.2</v>
      </c>
      <c r="V177" s="92">
        <f t="shared" si="15"/>
        <v>2277</v>
      </c>
      <c r="W177" s="92">
        <f t="shared" si="15"/>
        <v>2317</v>
      </c>
      <c r="X177" s="92">
        <f t="shared" si="15"/>
        <v>2307.6999999999998</v>
      </c>
      <c r="Y177" s="92">
        <f t="shared" si="15"/>
        <v>83.2</v>
      </c>
      <c r="Z177" s="92">
        <f t="shared" si="15"/>
        <v>2252</v>
      </c>
    </row>
    <row r="178" spans="1:26" x14ac:dyDescent="0.3">
      <c r="A178" s="3" t="s">
        <v>179</v>
      </c>
      <c r="B178" s="3" t="s">
        <v>180</v>
      </c>
      <c r="C178" s="3">
        <v>73</v>
      </c>
      <c r="D178" s="3">
        <v>73</v>
      </c>
      <c r="E178" s="3">
        <v>5</v>
      </c>
      <c r="F178" s="3">
        <v>70</v>
      </c>
      <c r="G178" s="3">
        <v>73</v>
      </c>
      <c r="H178" s="3">
        <v>73</v>
      </c>
      <c r="I178" s="3">
        <v>7</v>
      </c>
      <c r="J178" s="3">
        <v>68</v>
      </c>
      <c r="K178" s="3"/>
      <c r="L178" s="3"/>
      <c r="M178" s="3"/>
      <c r="N178" s="3"/>
      <c r="O178" s="3"/>
      <c r="P178" s="3"/>
      <c r="Q178" s="3"/>
      <c r="R178" s="3"/>
      <c r="S178" s="3"/>
      <c r="T178" s="3"/>
      <c r="U178" s="3"/>
      <c r="V178" s="3"/>
      <c r="W178" s="3"/>
      <c r="X178" s="3"/>
      <c r="Y178" s="3"/>
      <c r="Z178" s="3"/>
    </row>
    <row r="179" spans="1:26" x14ac:dyDescent="0.3">
      <c r="A179" s="3" t="s">
        <v>179</v>
      </c>
      <c r="B179" s="3" t="s">
        <v>181</v>
      </c>
      <c r="C179" s="3">
        <v>669</v>
      </c>
      <c r="D179" s="3">
        <v>669</v>
      </c>
      <c r="E179" s="3">
        <v>50</v>
      </c>
      <c r="F179" s="3">
        <v>624</v>
      </c>
      <c r="G179" s="3">
        <v>642</v>
      </c>
      <c r="H179" s="3">
        <v>642</v>
      </c>
      <c r="I179" s="3">
        <v>39</v>
      </c>
      <c r="J179" s="3">
        <v>610</v>
      </c>
      <c r="K179" s="3">
        <v>691</v>
      </c>
      <c r="L179" s="3">
        <v>691</v>
      </c>
      <c r="M179" s="3">
        <v>39</v>
      </c>
      <c r="N179" s="3">
        <v>658</v>
      </c>
      <c r="O179" s="3">
        <v>645</v>
      </c>
      <c r="P179" s="3">
        <v>645</v>
      </c>
      <c r="Q179" s="3">
        <v>11</v>
      </c>
      <c r="R179" s="3">
        <v>640</v>
      </c>
      <c r="S179" s="3">
        <v>645</v>
      </c>
      <c r="T179" s="3">
        <v>645</v>
      </c>
      <c r="U179" s="3">
        <v>15</v>
      </c>
      <c r="V179" s="3">
        <v>637</v>
      </c>
      <c r="W179" s="3">
        <v>644</v>
      </c>
      <c r="X179" s="3">
        <v>644</v>
      </c>
      <c r="Y179" s="3">
        <v>19</v>
      </c>
      <c r="Z179" s="3">
        <v>632</v>
      </c>
    </row>
    <row r="180" spans="1:26" x14ac:dyDescent="0.3">
      <c r="A180" s="3" t="s">
        <v>179</v>
      </c>
      <c r="B180" s="3" t="s">
        <v>182</v>
      </c>
      <c r="C180" s="3">
        <v>632</v>
      </c>
      <c r="D180" s="3">
        <v>626.70000000000005</v>
      </c>
      <c r="E180" s="3">
        <v>53</v>
      </c>
      <c r="F180" s="3">
        <v>588</v>
      </c>
      <c r="G180" s="3">
        <v>632</v>
      </c>
      <c r="H180" s="3">
        <v>626.70000000000005</v>
      </c>
      <c r="I180" s="3">
        <v>54</v>
      </c>
      <c r="J180" s="3">
        <v>581</v>
      </c>
      <c r="K180" s="3">
        <v>609</v>
      </c>
      <c r="L180" s="3">
        <v>604.20000000000005</v>
      </c>
      <c r="M180" s="3">
        <v>40</v>
      </c>
      <c r="N180" s="3">
        <v>572</v>
      </c>
      <c r="O180" s="3">
        <v>588</v>
      </c>
      <c r="P180" s="3">
        <v>583.20000000000005</v>
      </c>
      <c r="Q180" s="3">
        <v>19.2</v>
      </c>
      <c r="R180" s="3">
        <v>569</v>
      </c>
      <c r="S180" s="3">
        <v>583</v>
      </c>
      <c r="T180" s="3">
        <v>578.20000000000005</v>
      </c>
      <c r="U180" s="3">
        <v>16.2</v>
      </c>
      <c r="V180" s="3">
        <v>568</v>
      </c>
      <c r="W180" s="3">
        <v>578</v>
      </c>
      <c r="X180" s="3">
        <v>573.20000000000005</v>
      </c>
      <c r="Y180" s="3">
        <v>22.2</v>
      </c>
      <c r="Z180" s="3">
        <v>557</v>
      </c>
    </row>
    <row r="181" spans="1:26" x14ac:dyDescent="0.3">
      <c r="A181" s="3" t="s">
        <v>179</v>
      </c>
      <c r="B181" s="3" t="s">
        <v>183</v>
      </c>
      <c r="C181" s="3">
        <v>217</v>
      </c>
      <c r="D181" s="3">
        <v>220</v>
      </c>
      <c r="E181" s="3">
        <v>9</v>
      </c>
      <c r="F181" s="3">
        <v>214</v>
      </c>
      <c r="G181" s="3">
        <v>218</v>
      </c>
      <c r="H181" s="3">
        <v>221</v>
      </c>
      <c r="I181" s="3">
        <v>16</v>
      </c>
      <c r="J181" s="3">
        <v>212</v>
      </c>
      <c r="K181" s="3">
        <v>216</v>
      </c>
      <c r="L181" s="3">
        <v>219</v>
      </c>
      <c r="M181" s="3">
        <v>15</v>
      </c>
      <c r="N181" s="3">
        <v>210</v>
      </c>
      <c r="O181" s="3">
        <v>219</v>
      </c>
      <c r="P181" s="3">
        <v>219</v>
      </c>
      <c r="Q181" s="3">
        <v>19</v>
      </c>
      <c r="R181" s="3">
        <v>205</v>
      </c>
      <c r="S181" s="3">
        <v>214</v>
      </c>
      <c r="T181" s="3">
        <v>214</v>
      </c>
      <c r="U181" s="3">
        <v>13</v>
      </c>
      <c r="V181" s="3">
        <v>207</v>
      </c>
      <c r="W181" s="3">
        <v>213</v>
      </c>
      <c r="X181" s="3">
        <v>213</v>
      </c>
      <c r="Y181" s="3">
        <v>10</v>
      </c>
      <c r="Z181" s="3">
        <v>207</v>
      </c>
    </row>
    <row r="182" spans="1:26" x14ac:dyDescent="0.3">
      <c r="A182" s="3" t="s">
        <v>179</v>
      </c>
      <c r="B182" s="3" t="s">
        <v>184</v>
      </c>
      <c r="C182" s="3">
        <v>647</v>
      </c>
      <c r="D182" s="3">
        <v>642.5</v>
      </c>
      <c r="E182" s="3">
        <v>64</v>
      </c>
      <c r="F182" s="3">
        <v>590</v>
      </c>
      <c r="G182" s="3">
        <v>587</v>
      </c>
      <c r="H182" s="3">
        <v>582</v>
      </c>
      <c r="I182" s="3">
        <v>16</v>
      </c>
      <c r="J182" s="3">
        <v>580</v>
      </c>
      <c r="K182" s="3">
        <v>581</v>
      </c>
      <c r="L182" s="3">
        <v>576</v>
      </c>
      <c r="M182" s="3">
        <v>14</v>
      </c>
      <c r="N182" s="3">
        <v>575</v>
      </c>
      <c r="O182" s="3">
        <v>581</v>
      </c>
      <c r="P182" s="3">
        <v>576</v>
      </c>
      <c r="Q182" s="3">
        <v>30</v>
      </c>
      <c r="R182" s="3">
        <v>557</v>
      </c>
      <c r="S182" s="3">
        <v>568</v>
      </c>
      <c r="T182" s="3">
        <v>563.5</v>
      </c>
      <c r="U182" s="3">
        <v>17</v>
      </c>
      <c r="V182" s="3">
        <v>558</v>
      </c>
      <c r="W182" s="3">
        <v>568</v>
      </c>
      <c r="X182" s="3">
        <v>563.5</v>
      </c>
      <c r="Y182" s="3">
        <v>17</v>
      </c>
      <c r="Z182" s="3">
        <v>554</v>
      </c>
    </row>
    <row r="183" spans="1:26" x14ac:dyDescent="0.3">
      <c r="A183" s="3" t="s">
        <v>179</v>
      </c>
      <c r="B183" s="3" t="s">
        <v>185</v>
      </c>
      <c r="C183" s="3">
        <v>80</v>
      </c>
      <c r="D183" s="3">
        <v>80</v>
      </c>
      <c r="E183" s="3">
        <v>1</v>
      </c>
      <c r="F183" s="3">
        <v>79</v>
      </c>
      <c r="G183" s="3">
        <v>80</v>
      </c>
      <c r="H183" s="3">
        <v>80</v>
      </c>
      <c r="I183" s="3">
        <v>2</v>
      </c>
      <c r="J183" s="3">
        <v>78</v>
      </c>
      <c r="K183" s="3">
        <v>79</v>
      </c>
      <c r="L183" s="3">
        <v>79</v>
      </c>
      <c r="M183" s="3">
        <v>1</v>
      </c>
      <c r="N183" s="3">
        <v>79</v>
      </c>
      <c r="O183" s="3">
        <v>79</v>
      </c>
      <c r="P183" s="3">
        <v>79</v>
      </c>
      <c r="Q183" s="3">
        <v>1</v>
      </c>
      <c r="R183" s="3">
        <v>79</v>
      </c>
      <c r="S183" s="3">
        <v>79</v>
      </c>
      <c r="T183" s="3">
        <v>79</v>
      </c>
      <c r="U183" s="3">
        <v>1</v>
      </c>
      <c r="V183" s="3">
        <v>79</v>
      </c>
      <c r="W183" s="3">
        <v>79</v>
      </c>
      <c r="X183" s="3">
        <v>79</v>
      </c>
      <c r="Y183" s="3">
        <v>2</v>
      </c>
      <c r="Z183" s="3">
        <v>78</v>
      </c>
    </row>
    <row r="184" spans="1:26" x14ac:dyDescent="0.3">
      <c r="A184" s="3" t="s">
        <v>179</v>
      </c>
      <c r="B184" s="3" t="s">
        <v>186</v>
      </c>
      <c r="C184" s="3">
        <v>239</v>
      </c>
      <c r="D184" s="3">
        <v>239</v>
      </c>
      <c r="E184" s="3">
        <v>8</v>
      </c>
      <c r="F184" s="3">
        <v>237</v>
      </c>
      <c r="G184" s="3">
        <v>242</v>
      </c>
      <c r="H184" s="3">
        <v>242</v>
      </c>
      <c r="I184" s="3">
        <v>19</v>
      </c>
      <c r="J184" s="3">
        <v>225</v>
      </c>
      <c r="K184" s="3">
        <v>240</v>
      </c>
      <c r="L184" s="3">
        <v>240</v>
      </c>
      <c r="M184" s="3">
        <v>17</v>
      </c>
      <c r="N184" s="3">
        <v>225</v>
      </c>
      <c r="O184" s="3">
        <v>240</v>
      </c>
      <c r="P184" s="3">
        <v>240</v>
      </c>
      <c r="Q184" s="3">
        <v>13</v>
      </c>
      <c r="R184" s="3">
        <v>229</v>
      </c>
      <c r="S184" s="3">
        <v>240</v>
      </c>
      <c r="T184" s="3">
        <v>240</v>
      </c>
      <c r="U184" s="3">
        <v>14</v>
      </c>
      <c r="V184" s="3">
        <v>228</v>
      </c>
      <c r="W184" s="3">
        <v>235</v>
      </c>
      <c r="X184" s="3">
        <v>235</v>
      </c>
      <c r="Y184" s="3">
        <v>13</v>
      </c>
      <c r="Z184" s="3">
        <v>224</v>
      </c>
    </row>
    <row r="185" spans="1:26" s="16" customFormat="1" x14ac:dyDescent="0.3">
      <c r="A185" s="92" t="s">
        <v>508</v>
      </c>
      <c r="B185" s="92" t="s">
        <v>509</v>
      </c>
      <c r="C185" s="114">
        <f t="shared" ref="C185:Z185" si="16">C177+C166+C160+C146+C140+C128+C125+C113+C86+C82+C49+C34+C26+C18+C13+C5+C16+C17</f>
        <v>52286</v>
      </c>
      <c r="D185" s="114">
        <f t="shared" si="16"/>
        <v>51035.105000000003</v>
      </c>
      <c r="E185" s="114">
        <f t="shared" si="16"/>
        <v>5855.9169999999995</v>
      </c>
      <c r="F185" s="114">
        <f t="shared" si="16"/>
        <v>46434</v>
      </c>
      <c r="G185" s="114">
        <f t="shared" si="16"/>
        <v>52958</v>
      </c>
      <c r="H185" s="114">
        <f t="shared" si="16"/>
        <v>51593.365999999995</v>
      </c>
      <c r="I185" s="114">
        <f t="shared" si="16"/>
        <v>5692.598</v>
      </c>
      <c r="J185" s="114">
        <f t="shared" si="16"/>
        <v>47087</v>
      </c>
      <c r="K185" s="114">
        <f t="shared" si="16"/>
        <v>52762</v>
      </c>
      <c r="L185" s="114">
        <f t="shared" si="16"/>
        <v>51423.64</v>
      </c>
      <c r="M185" s="114">
        <f t="shared" si="16"/>
        <v>5327.1270000000004</v>
      </c>
      <c r="N185" s="114">
        <f t="shared" si="16"/>
        <v>47277</v>
      </c>
      <c r="O185" s="114">
        <f t="shared" si="16"/>
        <v>52189</v>
      </c>
      <c r="P185" s="114">
        <f t="shared" si="16"/>
        <v>50965.877999999997</v>
      </c>
      <c r="Q185" s="114">
        <f t="shared" si="16"/>
        <v>4902.49</v>
      </c>
      <c r="R185" s="114">
        <f t="shared" si="16"/>
        <v>47331</v>
      </c>
      <c r="S185" s="114">
        <f t="shared" si="16"/>
        <v>52864</v>
      </c>
      <c r="T185" s="114">
        <f t="shared" si="16"/>
        <v>50575.464999999997</v>
      </c>
      <c r="U185" s="114">
        <f t="shared" si="16"/>
        <v>4528.3150000000005</v>
      </c>
      <c r="V185" s="114">
        <f t="shared" si="16"/>
        <v>47393</v>
      </c>
      <c r="W185" s="114">
        <f t="shared" si="16"/>
        <v>52950</v>
      </c>
      <c r="X185" s="114">
        <f t="shared" si="16"/>
        <v>50657.014999999992</v>
      </c>
      <c r="Y185" s="114">
        <f t="shared" si="16"/>
        <v>4351.91</v>
      </c>
      <c r="Z185" s="114">
        <f t="shared" si="16"/>
        <v>47663</v>
      </c>
    </row>
    <row r="187" spans="1:26" x14ac:dyDescent="0.3">
      <c r="B187" s="21" t="s">
        <v>542</v>
      </c>
    </row>
    <row r="189" spans="1:26" x14ac:dyDescent="0.3">
      <c r="B189" t="s">
        <v>543</v>
      </c>
    </row>
    <row r="191" spans="1:26" x14ac:dyDescent="0.3">
      <c r="B191" t="s">
        <v>260</v>
      </c>
    </row>
  </sheetData>
  <mergeCells count="1">
    <mergeCell ref="B2:V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02E6EF-3436-4B83-8075-198046EC43F2}">
  <dimension ref="A1:U111"/>
  <sheetViews>
    <sheetView topLeftCell="A68" workbookViewId="0">
      <selection activeCell="T2" sqref="T2"/>
    </sheetView>
  </sheetViews>
  <sheetFormatPr defaultRowHeight="14.4" x14ac:dyDescent="0.3"/>
  <cols>
    <col min="1" max="1" width="10.88671875" customWidth="1"/>
    <col min="2" max="2" width="39.77734375" customWidth="1"/>
    <col min="3" max="3" width="12.21875" customWidth="1"/>
    <col min="4" max="4" width="4.44140625" customWidth="1"/>
    <col min="5" max="5" width="5.5546875" customWidth="1"/>
    <col min="6" max="6" width="4.6640625" customWidth="1"/>
    <col min="7" max="7" width="4.88671875" customWidth="1"/>
    <col min="8" max="8" width="4.6640625" customWidth="1"/>
    <col min="9" max="9" width="4.44140625" customWidth="1"/>
    <col min="10" max="10" width="5.88671875" customWidth="1"/>
    <col min="11" max="11" width="5" customWidth="1"/>
    <col min="12" max="12" width="4.44140625" customWidth="1"/>
    <col min="13" max="13" width="7.6640625" customWidth="1"/>
    <col min="14" max="14" width="7.77734375" customWidth="1"/>
    <col min="15" max="15" width="10.109375" customWidth="1"/>
    <col min="16" max="16" width="9.88671875" customWidth="1"/>
    <col min="17" max="17" width="10" customWidth="1"/>
    <col min="18" max="19" width="10.109375" customWidth="1"/>
    <col min="20" max="20" width="15.88671875" customWidth="1"/>
    <col min="21" max="21" width="12.5546875" customWidth="1"/>
  </cols>
  <sheetData>
    <row r="1" spans="1:21" x14ac:dyDescent="0.3">
      <c r="T1" t="s">
        <v>261</v>
      </c>
    </row>
    <row r="2" spans="1:21" ht="48" customHeight="1" x14ac:dyDescent="0.3">
      <c r="B2" s="129" t="s">
        <v>214</v>
      </c>
      <c r="C2" s="129"/>
      <c r="D2" s="129"/>
      <c r="E2" s="129"/>
      <c r="F2" s="129"/>
      <c r="G2" s="129"/>
      <c r="H2" s="129"/>
      <c r="I2" s="129"/>
      <c r="J2" s="129"/>
      <c r="K2" s="129"/>
      <c r="L2" s="129"/>
      <c r="M2" s="129"/>
      <c r="N2" s="129"/>
      <c r="O2" s="129"/>
      <c r="P2" s="129"/>
      <c r="Q2" s="129"/>
      <c r="R2" s="129"/>
      <c r="S2" s="129"/>
    </row>
    <row r="5" spans="1:21" x14ac:dyDescent="0.3">
      <c r="N5" s="130" t="s">
        <v>215</v>
      </c>
      <c r="O5" s="130"/>
      <c r="P5" s="130"/>
      <c r="Q5" s="130"/>
      <c r="R5" s="130"/>
      <c r="S5" s="130"/>
    </row>
    <row r="6" spans="1:21" s="8" customFormat="1" ht="89.4" customHeight="1" x14ac:dyDescent="0.3">
      <c r="A6" s="8" t="s">
        <v>202</v>
      </c>
      <c r="B6" s="8" t="s">
        <v>203</v>
      </c>
      <c r="C6" s="8" t="s">
        <v>216</v>
      </c>
      <c r="D6" s="8" t="s">
        <v>217</v>
      </c>
      <c r="E6" s="13" t="s">
        <v>218</v>
      </c>
      <c r="F6" s="8" t="s">
        <v>219</v>
      </c>
      <c r="G6" s="8" t="s">
        <v>220</v>
      </c>
      <c r="H6" s="13" t="s">
        <v>221</v>
      </c>
      <c r="I6" s="13" t="s">
        <v>222</v>
      </c>
      <c r="J6" s="13" t="s">
        <v>223</v>
      </c>
      <c r="K6" s="13" t="s">
        <v>224</v>
      </c>
      <c r="L6" s="8" t="s">
        <v>225</v>
      </c>
      <c r="M6" s="14" t="s">
        <v>226</v>
      </c>
      <c r="N6" s="13" t="s">
        <v>227</v>
      </c>
      <c r="O6" s="13" t="s">
        <v>228</v>
      </c>
      <c r="P6" s="13" t="s">
        <v>229</v>
      </c>
      <c r="Q6" s="13" t="s">
        <v>230</v>
      </c>
      <c r="R6" s="13" t="s">
        <v>231</v>
      </c>
      <c r="S6" s="13" t="s">
        <v>232</v>
      </c>
      <c r="T6" s="8" t="s">
        <v>233</v>
      </c>
      <c r="U6" s="15" t="s">
        <v>234</v>
      </c>
    </row>
    <row r="7" spans="1:21" x14ac:dyDescent="0.3">
      <c r="A7" t="s">
        <v>5</v>
      </c>
      <c r="B7" t="s">
        <v>6</v>
      </c>
      <c r="C7" s="3">
        <v>456</v>
      </c>
      <c r="D7">
        <v>0</v>
      </c>
      <c r="E7">
        <v>0</v>
      </c>
      <c r="F7">
        <v>1</v>
      </c>
      <c r="G7">
        <v>2</v>
      </c>
      <c r="H7">
        <v>0</v>
      </c>
      <c r="I7">
        <v>2</v>
      </c>
      <c r="J7">
        <v>0</v>
      </c>
      <c r="K7">
        <v>0</v>
      </c>
      <c r="L7">
        <v>0</v>
      </c>
      <c r="M7" s="16">
        <v>5</v>
      </c>
      <c r="T7">
        <f>skaits[[#This Row],[Kopā]]-skaits[[#This Row],[Ap]]-skaits[[#This Row],[Iz]]-skaits[[#This Row],[PD]]-skaits[[#This Row],[PI]]-skaits[[#This Row],[iest.vadītājis]]-skaits[[#This Row],[brigNMPD]]-skaits[[#This Row],[tiesu eksperti]]-skaits[[#This Row],[tiesu darbinieki]]-skaits[[#This Row],[ārstniecības personas]]-skaits[[#This Row],[psihologi]]-skaits[[#This Row],[K]]</f>
        <v>3</v>
      </c>
    </row>
    <row r="8" spans="1:21" x14ac:dyDescent="0.3">
      <c r="A8" t="s">
        <v>5</v>
      </c>
      <c r="B8" t="s">
        <v>7</v>
      </c>
      <c r="C8" s="3">
        <v>432</v>
      </c>
      <c r="D8">
        <v>7</v>
      </c>
      <c r="E8">
        <v>0</v>
      </c>
      <c r="F8">
        <v>0</v>
      </c>
      <c r="G8">
        <v>0</v>
      </c>
      <c r="H8">
        <v>0</v>
      </c>
      <c r="I8">
        <v>0</v>
      </c>
      <c r="J8">
        <v>0</v>
      </c>
      <c r="K8">
        <v>0</v>
      </c>
      <c r="L8">
        <v>0</v>
      </c>
      <c r="M8" s="16">
        <v>7</v>
      </c>
      <c r="T8">
        <f>skaits[[#This Row],[Kopā]]-skaits[[#This Row],[Ap]]-skaits[[#This Row],[Iz]]-skaits[[#This Row],[PD]]-skaits[[#This Row],[PI]]-skaits[[#This Row],[iest.vadītājis]]-skaits[[#This Row],[brigNMPD]]-skaits[[#This Row],[tiesu eksperti]]-skaits[[#This Row],[tiesu darbinieki]]-skaits[[#This Row],[ārstniecības personas]]-skaits[[#This Row],[psihologi]]-skaits[[#This Row],[K]]</f>
        <v>7</v>
      </c>
    </row>
    <row r="9" spans="1:21" x14ac:dyDescent="0.3">
      <c r="A9" t="s">
        <v>5</v>
      </c>
      <c r="B9" t="s">
        <v>9</v>
      </c>
      <c r="C9" s="3">
        <v>67</v>
      </c>
      <c r="D9">
        <v>0</v>
      </c>
      <c r="E9">
        <v>0</v>
      </c>
      <c r="F9">
        <v>1</v>
      </c>
      <c r="G9">
        <v>0</v>
      </c>
      <c r="H9">
        <v>0</v>
      </c>
      <c r="I9">
        <v>0</v>
      </c>
      <c r="J9">
        <v>0</v>
      </c>
      <c r="K9">
        <v>0</v>
      </c>
      <c r="L9">
        <v>0</v>
      </c>
      <c r="M9" s="16">
        <v>1</v>
      </c>
      <c r="T9">
        <f>skaits[[#This Row],[Kopā]]-skaits[[#This Row],[Ap]]-skaits[[#This Row],[Iz]]-skaits[[#This Row],[PD]]-skaits[[#This Row],[PI]]-skaits[[#This Row],[iest.vadītājis]]-skaits[[#This Row],[brigNMPD]]-skaits[[#This Row],[tiesu eksperti]]-skaits[[#This Row],[tiesu darbinieki]]-skaits[[#This Row],[ārstniecības personas]]-skaits[[#This Row],[psihologi]]-skaits[[#This Row],[K]]</f>
        <v>1</v>
      </c>
    </row>
    <row r="10" spans="1:21" x14ac:dyDescent="0.3">
      <c r="A10" t="s">
        <v>5</v>
      </c>
      <c r="B10" t="s">
        <v>8</v>
      </c>
      <c r="C10" s="3">
        <v>277</v>
      </c>
      <c r="D10">
        <v>0</v>
      </c>
      <c r="E10">
        <v>0</v>
      </c>
      <c r="F10">
        <v>2</v>
      </c>
      <c r="G10">
        <v>0</v>
      </c>
      <c r="H10">
        <v>0</v>
      </c>
      <c r="I10">
        <v>0</v>
      </c>
      <c r="J10">
        <v>0</v>
      </c>
      <c r="K10">
        <v>0</v>
      </c>
      <c r="L10">
        <v>0</v>
      </c>
      <c r="M10" s="16">
        <v>2</v>
      </c>
      <c r="T10">
        <f>skaits[[#This Row],[Kopā]]-skaits[[#This Row],[Ap]]-skaits[[#This Row],[Iz]]-skaits[[#This Row],[PD]]-skaits[[#This Row],[PI]]-skaits[[#This Row],[iest.vadītājis]]-skaits[[#This Row],[brigNMPD]]-skaits[[#This Row],[tiesu eksperti]]-skaits[[#This Row],[tiesu darbinieki]]-skaits[[#This Row],[ārstniecības personas]]-skaits[[#This Row],[psihologi]]-skaits[[#This Row],[K]]</f>
        <v>2</v>
      </c>
    </row>
    <row r="11" spans="1:21" x14ac:dyDescent="0.3">
      <c r="A11" t="s">
        <v>5</v>
      </c>
      <c r="B11" t="s">
        <v>11</v>
      </c>
      <c r="C11" s="3">
        <v>32</v>
      </c>
      <c r="D11">
        <v>0</v>
      </c>
      <c r="E11">
        <v>0</v>
      </c>
      <c r="F11">
        <v>2</v>
      </c>
      <c r="G11">
        <v>0</v>
      </c>
      <c r="H11">
        <v>0</v>
      </c>
      <c r="I11">
        <v>1</v>
      </c>
      <c r="J11">
        <v>0</v>
      </c>
      <c r="K11">
        <v>0</v>
      </c>
      <c r="L11">
        <v>0</v>
      </c>
      <c r="M11" s="16">
        <v>3</v>
      </c>
      <c r="T11">
        <f>skaits[[#This Row],[Kopā]]-skaits[[#This Row],[Ap]]-skaits[[#This Row],[Iz]]-skaits[[#This Row],[PD]]-skaits[[#This Row],[PI]]-skaits[[#This Row],[iest.vadītājis]]-skaits[[#This Row],[brigNMPD]]-skaits[[#This Row],[tiesu eksperti]]-skaits[[#This Row],[tiesu darbinieki]]-skaits[[#This Row],[ārstniecības personas]]-skaits[[#This Row],[psihologi]]-skaits[[#This Row],[K]]</f>
        <v>2</v>
      </c>
    </row>
    <row r="12" spans="1:21" x14ac:dyDescent="0.3">
      <c r="A12" t="s">
        <v>5</v>
      </c>
      <c r="B12" t="s">
        <v>13</v>
      </c>
      <c r="C12" s="3">
        <v>413</v>
      </c>
      <c r="D12">
        <v>0</v>
      </c>
      <c r="E12">
        <v>0</v>
      </c>
      <c r="F12">
        <v>6</v>
      </c>
      <c r="G12">
        <v>0</v>
      </c>
      <c r="H12">
        <v>0</v>
      </c>
      <c r="I12">
        <v>0</v>
      </c>
      <c r="J12">
        <v>0</v>
      </c>
      <c r="K12">
        <v>0</v>
      </c>
      <c r="L12">
        <v>0</v>
      </c>
      <c r="M12" s="16">
        <v>6</v>
      </c>
      <c r="T12">
        <f>skaits[[#This Row],[Kopā]]-skaits[[#This Row],[Ap]]-skaits[[#This Row],[Iz]]-skaits[[#This Row],[PD]]-skaits[[#This Row],[PI]]-skaits[[#This Row],[iest.vadītājis]]-skaits[[#This Row],[brigNMPD]]-skaits[[#This Row],[tiesu eksperti]]-skaits[[#This Row],[tiesu darbinieki]]-skaits[[#This Row],[ārstniecības personas]]-skaits[[#This Row],[psihologi]]-skaits[[#This Row],[K]]</f>
        <v>6</v>
      </c>
    </row>
    <row r="13" spans="1:21" x14ac:dyDescent="0.3">
      <c r="A13" t="s">
        <v>235</v>
      </c>
      <c r="B13" t="s">
        <v>18</v>
      </c>
      <c r="C13" s="3">
        <v>172</v>
      </c>
      <c r="D13">
        <v>11</v>
      </c>
      <c r="E13">
        <v>0</v>
      </c>
      <c r="F13">
        <v>0</v>
      </c>
      <c r="G13">
        <v>0</v>
      </c>
      <c r="H13">
        <v>1</v>
      </c>
      <c r="I13">
        <v>0</v>
      </c>
      <c r="J13">
        <v>0</v>
      </c>
      <c r="K13">
        <v>0</v>
      </c>
      <c r="L13">
        <v>0</v>
      </c>
      <c r="M13" s="16">
        <v>12</v>
      </c>
      <c r="T13">
        <f>skaits[[#This Row],[Kopā]]-skaits[[#This Row],[Ap]]-skaits[[#This Row],[Iz]]-skaits[[#This Row],[PD]]-skaits[[#This Row],[PI]]-skaits[[#This Row],[iest.vadītājis]]-skaits[[#This Row],[brigNMPD]]-skaits[[#This Row],[tiesu eksperti]]-skaits[[#This Row],[tiesu darbinieki]]-skaits[[#This Row],[ārstniecības personas]]-skaits[[#This Row],[psihologi]]-skaits[[#This Row],[K]]</f>
        <v>11</v>
      </c>
    </row>
    <row r="14" spans="1:21" x14ac:dyDescent="0.3">
      <c r="A14" t="s">
        <v>20</v>
      </c>
      <c r="B14" t="s">
        <v>21</v>
      </c>
      <c r="C14" s="3">
        <v>77</v>
      </c>
      <c r="D14">
        <v>0</v>
      </c>
      <c r="E14">
        <v>0</v>
      </c>
      <c r="F14">
        <v>0</v>
      </c>
      <c r="G14">
        <v>4</v>
      </c>
      <c r="H14">
        <v>0</v>
      </c>
      <c r="I14">
        <v>0</v>
      </c>
      <c r="J14">
        <v>0</v>
      </c>
      <c r="K14">
        <v>0</v>
      </c>
      <c r="L14">
        <v>0</v>
      </c>
      <c r="M14" s="16">
        <v>4</v>
      </c>
      <c r="T14">
        <f>skaits[[#This Row],[Kopā]]-skaits[[#This Row],[Ap]]-skaits[[#This Row],[Iz]]-skaits[[#This Row],[PD]]-skaits[[#This Row],[PI]]-skaits[[#This Row],[iest.vadītājis]]-skaits[[#This Row],[brigNMPD]]-skaits[[#This Row],[tiesu eksperti]]-skaits[[#This Row],[tiesu darbinieki]]-skaits[[#This Row],[ārstniecības personas]]-skaits[[#This Row],[psihologi]]-skaits[[#This Row],[K]]</f>
        <v>4</v>
      </c>
      <c r="U14">
        <v>1</v>
      </c>
    </row>
    <row r="15" spans="1:21" x14ac:dyDescent="0.3">
      <c r="A15" t="s">
        <v>20</v>
      </c>
      <c r="B15" t="s">
        <v>22</v>
      </c>
      <c r="C15" s="3">
        <v>436</v>
      </c>
      <c r="D15">
        <v>0</v>
      </c>
      <c r="E15">
        <v>0</v>
      </c>
      <c r="F15">
        <v>2</v>
      </c>
      <c r="G15">
        <v>3</v>
      </c>
      <c r="H15">
        <v>0</v>
      </c>
      <c r="I15">
        <v>0</v>
      </c>
      <c r="J15">
        <v>0</v>
      </c>
      <c r="K15">
        <v>0</v>
      </c>
      <c r="L15">
        <v>0</v>
      </c>
      <c r="M15" s="16">
        <v>5</v>
      </c>
      <c r="T15">
        <f>skaits[[#This Row],[Kopā]]-skaits[[#This Row],[Ap]]-skaits[[#This Row],[Iz]]-skaits[[#This Row],[PD]]-skaits[[#This Row],[PI]]-skaits[[#This Row],[iest.vadītājis]]-skaits[[#This Row],[brigNMPD]]-skaits[[#This Row],[tiesu eksperti]]-skaits[[#This Row],[tiesu darbinieki]]-skaits[[#This Row],[ārstniecības personas]]-skaits[[#This Row],[psihologi]]-skaits[[#This Row],[K]]</f>
        <v>5</v>
      </c>
    </row>
    <row r="16" spans="1:21" x14ac:dyDescent="0.3">
      <c r="A16" t="s">
        <v>20</v>
      </c>
      <c r="B16" t="s">
        <v>24</v>
      </c>
      <c r="C16" s="3">
        <v>75</v>
      </c>
      <c r="D16">
        <v>0</v>
      </c>
      <c r="E16">
        <v>0</v>
      </c>
      <c r="F16">
        <v>0</v>
      </c>
      <c r="G16">
        <v>3</v>
      </c>
      <c r="H16">
        <v>0</v>
      </c>
      <c r="I16">
        <v>0</v>
      </c>
      <c r="J16">
        <v>0</v>
      </c>
      <c r="K16">
        <v>0</v>
      </c>
      <c r="L16">
        <v>0</v>
      </c>
      <c r="M16" s="16">
        <v>3</v>
      </c>
      <c r="T16">
        <f>skaits[[#This Row],[Kopā]]-skaits[[#This Row],[Ap]]-skaits[[#This Row],[Iz]]-skaits[[#This Row],[PD]]-skaits[[#This Row],[PI]]-skaits[[#This Row],[iest.vadītājis]]-skaits[[#This Row],[brigNMPD]]-skaits[[#This Row],[tiesu eksperti]]-skaits[[#This Row],[tiesu darbinieki]]-skaits[[#This Row],[ārstniecības personas]]-skaits[[#This Row],[psihologi]]-skaits[[#This Row],[K]]</f>
        <v>3</v>
      </c>
    </row>
    <row r="17" spans="1:21" x14ac:dyDescent="0.3">
      <c r="A17" t="s">
        <v>20</v>
      </c>
      <c r="B17" t="s">
        <v>25</v>
      </c>
      <c r="C17" s="3">
        <v>294</v>
      </c>
      <c r="D17">
        <v>0</v>
      </c>
      <c r="E17">
        <v>0</v>
      </c>
      <c r="F17">
        <v>4</v>
      </c>
      <c r="G17">
        <v>2</v>
      </c>
      <c r="H17">
        <v>0</v>
      </c>
      <c r="I17">
        <v>0</v>
      </c>
      <c r="J17">
        <v>0</v>
      </c>
      <c r="K17">
        <v>0</v>
      </c>
      <c r="L17">
        <v>0</v>
      </c>
      <c r="M17" s="16">
        <v>6</v>
      </c>
      <c r="T17">
        <f>skaits[[#This Row],[Kopā]]-skaits[[#This Row],[Ap]]-skaits[[#This Row],[Iz]]-skaits[[#This Row],[PD]]-skaits[[#This Row],[PI]]-skaits[[#This Row],[iest.vadītājis]]-skaits[[#This Row],[brigNMPD]]-skaits[[#This Row],[tiesu eksperti]]-skaits[[#This Row],[tiesu darbinieki]]-skaits[[#This Row],[ārstniecības personas]]-skaits[[#This Row],[psihologi]]-skaits[[#This Row],[K]]</f>
        <v>6</v>
      </c>
      <c r="U17">
        <v>1</v>
      </c>
    </row>
    <row r="18" spans="1:21" x14ac:dyDescent="0.3">
      <c r="A18" t="s">
        <v>28</v>
      </c>
      <c r="B18" t="s">
        <v>29</v>
      </c>
      <c r="C18" s="3">
        <v>429</v>
      </c>
      <c r="D18">
        <v>0</v>
      </c>
      <c r="E18">
        <v>0</v>
      </c>
      <c r="F18">
        <v>0</v>
      </c>
      <c r="G18">
        <v>1</v>
      </c>
      <c r="H18">
        <v>0</v>
      </c>
      <c r="I18">
        <v>0</v>
      </c>
      <c r="J18">
        <v>0</v>
      </c>
      <c r="K18">
        <v>0</v>
      </c>
      <c r="L18">
        <v>0</v>
      </c>
      <c r="M18" s="16">
        <v>1</v>
      </c>
      <c r="T18">
        <f>skaits[[#This Row],[Kopā]]-skaits[[#This Row],[Ap]]-skaits[[#This Row],[Iz]]-skaits[[#This Row],[PD]]-skaits[[#This Row],[PI]]-skaits[[#This Row],[iest.vadītājis]]-skaits[[#This Row],[brigNMPD]]-skaits[[#This Row],[tiesu eksperti]]-skaits[[#This Row],[tiesu darbinieki]]-skaits[[#This Row],[ārstniecības personas]]-skaits[[#This Row],[psihologi]]-skaits[[#This Row],[K]]</f>
        <v>1</v>
      </c>
    </row>
    <row r="19" spans="1:21" x14ac:dyDescent="0.3">
      <c r="A19" t="s">
        <v>28</v>
      </c>
      <c r="B19" t="s">
        <v>30</v>
      </c>
      <c r="C19" s="3">
        <v>414</v>
      </c>
      <c r="D19">
        <v>0</v>
      </c>
      <c r="E19">
        <v>0</v>
      </c>
      <c r="F19">
        <v>0</v>
      </c>
      <c r="G19">
        <v>6</v>
      </c>
      <c r="H19">
        <v>0</v>
      </c>
      <c r="I19">
        <v>0</v>
      </c>
      <c r="J19">
        <v>0</v>
      </c>
      <c r="K19">
        <v>0</v>
      </c>
      <c r="L19">
        <v>0</v>
      </c>
      <c r="M19" s="16">
        <v>6</v>
      </c>
      <c r="T19">
        <f>skaits[[#This Row],[Kopā]]-skaits[[#This Row],[Ap]]-skaits[[#This Row],[Iz]]-skaits[[#This Row],[PD]]-skaits[[#This Row],[PI]]-skaits[[#This Row],[iest.vadītājis]]-skaits[[#This Row],[brigNMPD]]-skaits[[#This Row],[tiesu eksperti]]-skaits[[#This Row],[tiesu darbinieki]]-skaits[[#This Row],[ārstniecības personas]]-skaits[[#This Row],[psihologi]]-skaits[[#This Row],[K]]</f>
        <v>6</v>
      </c>
    </row>
    <row r="20" spans="1:21" x14ac:dyDescent="0.3">
      <c r="A20" t="s">
        <v>28</v>
      </c>
      <c r="B20" t="s">
        <v>34</v>
      </c>
      <c r="C20" s="3">
        <v>2804</v>
      </c>
      <c r="D20">
        <v>0</v>
      </c>
      <c r="E20">
        <v>0</v>
      </c>
      <c r="F20">
        <v>0</v>
      </c>
      <c r="G20">
        <v>0</v>
      </c>
      <c r="H20">
        <v>0</v>
      </c>
      <c r="I20">
        <v>0</v>
      </c>
      <c r="J20">
        <v>0</v>
      </c>
      <c r="K20">
        <v>0</v>
      </c>
      <c r="L20">
        <v>9</v>
      </c>
      <c r="M20" s="16">
        <v>9</v>
      </c>
      <c r="T20">
        <f>skaits[[#This Row],[Kopā]]-skaits[[#This Row],[Ap]]-skaits[[#This Row],[Iz]]-skaits[[#This Row],[PD]]-skaits[[#This Row],[PI]]-skaits[[#This Row],[iest.vadītājis]]-skaits[[#This Row],[brigNMPD]]-skaits[[#This Row],[tiesu eksperti]]-skaits[[#This Row],[tiesu darbinieki]]-skaits[[#This Row],[ārstniecības personas]]-skaits[[#This Row],[psihologi]]-skaits[[#This Row],[K]]</f>
        <v>9</v>
      </c>
    </row>
    <row r="21" spans="1:21" x14ac:dyDescent="0.3">
      <c r="A21" t="s">
        <v>28</v>
      </c>
      <c r="B21" t="s">
        <v>35</v>
      </c>
      <c r="C21" s="3">
        <v>494</v>
      </c>
      <c r="D21">
        <v>0</v>
      </c>
      <c r="E21">
        <v>0</v>
      </c>
      <c r="F21">
        <v>2</v>
      </c>
      <c r="G21">
        <v>8</v>
      </c>
      <c r="H21">
        <v>0</v>
      </c>
      <c r="I21">
        <v>0</v>
      </c>
      <c r="J21">
        <v>0</v>
      </c>
      <c r="K21">
        <v>0</v>
      </c>
      <c r="L21">
        <v>0</v>
      </c>
      <c r="M21" s="16">
        <v>10</v>
      </c>
      <c r="T21">
        <f>skaits[[#This Row],[Kopā]]-skaits[[#This Row],[Ap]]-skaits[[#This Row],[Iz]]-skaits[[#This Row],[PD]]-skaits[[#This Row],[PI]]-skaits[[#This Row],[iest.vadītājis]]-skaits[[#This Row],[brigNMPD]]-skaits[[#This Row],[tiesu eksperti]]-skaits[[#This Row],[tiesu darbinieki]]-skaits[[#This Row],[ārstniecības personas]]-skaits[[#This Row],[psihologi]]-skaits[[#This Row],[K]]</f>
        <v>10</v>
      </c>
    </row>
    <row r="22" spans="1:21" x14ac:dyDescent="0.3">
      <c r="A22" t="s">
        <v>36</v>
      </c>
      <c r="B22" t="s">
        <v>37</v>
      </c>
      <c r="C22" s="3">
        <v>92</v>
      </c>
      <c r="D22">
        <v>0</v>
      </c>
      <c r="E22">
        <v>0</v>
      </c>
      <c r="F22">
        <v>2</v>
      </c>
      <c r="G22">
        <v>0</v>
      </c>
      <c r="H22">
        <v>0</v>
      </c>
      <c r="I22">
        <v>0</v>
      </c>
      <c r="J22">
        <v>0</v>
      </c>
      <c r="K22">
        <v>0</v>
      </c>
      <c r="L22">
        <v>0</v>
      </c>
      <c r="M22" s="16">
        <v>2</v>
      </c>
      <c r="T22">
        <f>skaits[[#This Row],[Kopā]]-skaits[[#This Row],[Ap]]-skaits[[#This Row],[Iz]]-skaits[[#This Row],[PD]]-skaits[[#This Row],[PI]]-skaits[[#This Row],[iest.vadītājis]]-skaits[[#This Row],[brigNMPD]]-skaits[[#This Row],[tiesu eksperti]]-skaits[[#This Row],[tiesu darbinieki]]-skaits[[#This Row],[ārstniecības personas]]-skaits[[#This Row],[psihologi]]-skaits[[#This Row],[K]]</f>
        <v>2</v>
      </c>
    </row>
    <row r="23" spans="1:21" x14ac:dyDescent="0.3">
      <c r="A23" t="s">
        <v>36</v>
      </c>
      <c r="B23" t="s">
        <v>39</v>
      </c>
      <c r="C23" s="3">
        <v>147</v>
      </c>
      <c r="D23">
        <v>0</v>
      </c>
      <c r="E23">
        <v>0</v>
      </c>
      <c r="F23">
        <v>1</v>
      </c>
      <c r="G23">
        <v>6</v>
      </c>
      <c r="H23">
        <v>0</v>
      </c>
      <c r="I23">
        <v>0</v>
      </c>
      <c r="J23">
        <v>0</v>
      </c>
      <c r="K23">
        <v>0</v>
      </c>
      <c r="L23">
        <v>0</v>
      </c>
      <c r="M23" s="16">
        <v>7</v>
      </c>
      <c r="T23">
        <f>skaits[[#This Row],[Kopā]]-skaits[[#This Row],[Ap]]-skaits[[#This Row],[Iz]]-skaits[[#This Row],[PD]]-skaits[[#This Row],[PI]]-skaits[[#This Row],[iest.vadītājis]]-skaits[[#This Row],[brigNMPD]]-skaits[[#This Row],[tiesu eksperti]]-skaits[[#This Row],[tiesu darbinieki]]-skaits[[#This Row],[ārstniecības personas]]-skaits[[#This Row],[psihologi]]-skaits[[#This Row],[K]]</f>
        <v>7</v>
      </c>
    </row>
    <row r="24" spans="1:21" x14ac:dyDescent="0.3">
      <c r="A24" t="s">
        <v>36</v>
      </c>
      <c r="B24" t="s">
        <v>38</v>
      </c>
      <c r="C24" s="3">
        <v>96</v>
      </c>
      <c r="D24">
        <v>0</v>
      </c>
      <c r="E24">
        <v>4</v>
      </c>
      <c r="F24">
        <v>1</v>
      </c>
      <c r="G24">
        <v>0</v>
      </c>
      <c r="H24">
        <v>0</v>
      </c>
      <c r="I24">
        <v>0</v>
      </c>
      <c r="J24">
        <v>0</v>
      </c>
      <c r="K24">
        <v>0</v>
      </c>
      <c r="L24">
        <v>0</v>
      </c>
      <c r="M24" s="16">
        <v>5</v>
      </c>
      <c r="T24">
        <f>skaits[[#This Row],[Kopā]]-skaits[[#This Row],[Ap]]-skaits[[#This Row],[Iz]]-skaits[[#This Row],[PD]]-skaits[[#This Row],[PI]]-skaits[[#This Row],[iest.vadītājis]]-skaits[[#This Row],[brigNMPD]]-skaits[[#This Row],[tiesu eksperti]]-skaits[[#This Row],[tiesu darbinieki]]-skaits[[#This Row],[ārstniecības personas]]-skaits[[#This Row],[psihologi]]-skaits[[#This Row],[K]]</f>
        <v>1</v>
      </c>
    </row>
    <row r="25" spans="1:21" x14ac:dyDescent="0.3">
      <c r="A25" t="s">
        <v>36</v>
      </c>
      <c r="B25" t="s">
        <v>43</v>
      </c>
      <c r="C25" s="3">
        <v>309</v>
      </c>
      <c r="D25">
        <v>0</v>
      </c>
      <c r="E25">
        <v>0</v>
      </c>
      <c r="F25">
        <v>9</v>
      </c>
      <c r="G25">
        <v>3</v>
      </c>
      <c r="H25">
        <v>0</v>
      </c>
      <c r="I25">
        <v>0</v>
      </c>
      <c r="J25">
        <v>0</v>
      </c>
      <c r="K25">
        <v>0</v>
      </c>
      <c r="L25">
        <v>0</v>
      </c>
      <c r="M25" s="16">
        <v>12</v>
      </c>
      <c r="T25">
        <f>skaits[[#This Row],[Kopā]]-skaits[[#This Row],[Ap]]-skaits[[#This Row],[Iz]]-skaits[[#This Row],[PD]]-skaits[[#This Row],[PI]]-skaits[[#This Row],[iest.vadītājis]]-skaits[[#This Row],[brigNMPD]]-skaits[[#This Row],[tiesu eksperti]]-skaits[[#This Row],[tiesu darbinieki]]-skaits[[#This Row],[ārstniecības personas]]-skaits[[#This Row],[psihologi]]-skaits[[#This Row],[K]]</f>
        <v>12</v>
      </c>
      <c r="U25">
        <v>8</v>
      </c>
    </row>
    <row r="26" spans="1:21" x14ac:dyDescent="0.3">
      <c r="A26" t="s">
        <v>36</v>
      </c>
      <c r="B26" t="s">
        <v>44</v>
      </c>
      <c r="C26" s="3">
        <v>666</v>
      </c>
      <c r="D26">
        <v>0</v>
      </c>
      <c r="E26">
        <v>0</v>
      </c>
      <c r="F26">
        <v>0</v>
      </c>
      <c r="G26">
        <v>0</v>
      </c>
      <c r="H26">
        <v>0</v>
      </c>
      <c r="I26">
        <v>0</v>
      </c>
      <c r="J26">
        <v>1</v>
      </c>
      <c r="K26">
        <v>0</v>
      </c>
      <c r="L26">
        <v>0</v>
      </c>
      <c r="M26" s="16">
        <v>1</v>
      </c>
      <c r="T26">
        <f>skaits[[#This Row],[Kopā]]-skaits[[#This Row],[Ap]]-skaits[[#This Row],[Iz]]-skaits[[#This Row],[PD]]-skaits[[#This Row],[PI]]-skaits[[#This Row],[iest.vadītājis]]-skaits[[#This Row],[brigNMPD]]-skaits[[#This Row],[tiesu eksperti]]-skaits[[#This Row],[tiesu darbinieki]]-skaits[[#This Row],[ārstniecības personas]]-skaits[[#This Row],[psihologi]]-skaits[[#This Row],[K]]</f>
        <v>0</v>
      </c>
    </row>
    <row r="27" spans="1:21" x14ac:dyDescent="0.3">
      <c r="A27" t="s">
        <v>36</v>
      </c>
      <c r="B27" t="s">
        <v>46</v>
      </c>
      <c r="C27" s="3">
        <v>6743</v>
      </c>
      <c r="D27">
        <v>0</v>
      </c>
      <c r="E27">
        <v>715</v>
      </c>
      <c r="F27">
        <v>44</v>
      </c>
      <c r="G27">
        <v>0</v>
      </c>
      <c r="H27">
        <v>9</v>
      </c>
      <c r="I27">
        <v>0</v>
      </c>
      <c r="J27">
        <v>0</v>
      </c>
      <c r="K27">
        <v>0</v>
      </c>
      <c r="L27">
        <v>0</v>
      </c>
      <c r="M27" s="16">
        <v>768</v>
      </c>
      <c r="T27">
        <f>skaits[[#This Row],[Kopā]]-skaits[[#This Row],[Ap]]-skaits[[#This Row],[Iz]]-skaits[[#This Row],[PD]]-skaits[[#This Row],[PI]]-skaits[[#This Row],[iest.vadītājis]]-skaits[[#This Row],[brigNMPD]]-skaits[[#This Row],[tiesu eksperti]]-skaits[[#This Row],[tiesu darbinieki]]-skaits[[#This Row],[ārstniecības personas]]-skaits[[#This Row],[psihologi]]-skaits[[#This Row],[K]]</f>
        <v>44</v>
      </c>
    </row>
    <row r="28" spans="1:21" x14ac:dyDescent="0.3">
      <c r="A28" t="s">
        <v>36</v>
      </c>
      <c r="B28" t="s">
        <v>47</v>
      </c>
      <c r="C28" s="3">
        <v>569</v>
      </c>
      <c r="D28">
        <v>0</v>
      </c>
      <c r="E28">
        <v>13</v>
      </c>
      <c r="F28">
        <v>0</v>
      </c>
      <c r="G28">
        <v>0</v>
      </c>
      <c r="H28">
        <v>0</v>
      </c>
      <c r="I28">
        <v>0</v>
      </c>
      <c r="J28">
        <v>0</v>
      </c>
      <c r="K28">
        <v>0</v>
      </c>
      <c r="L28">
        <v>0</v>
      </c>
      <c r="M28" s="16">
        <v>13</v>
      </c>
      <c r="T28">
        <f>skaits[[#This Row],[Kopā]]-skaits[[#This Row],[Ap]]-skaits[[#This Row],[Iz]]-skaits[[#This Row],[PD]]-skaits[[#This Row],[PI]]-skaits[[#This Row],[iest.vadītājis]]-skaits[[#This Row],[brigNMPD]]-skaits[[#This Row],[tiesu eksperti]]-skaits[[#This Row],[tiesu darbinieki]]-skaits[[#This Row],[ārstniecības personas]]-skaits[[#This Row],[psihologi]]-skaits[[#This Row],[K]]</f>
        <v>0</v>
      </c>
    </row>
    <row r="29" spans="1:21" x14ac:dyDescent="0.3">
      <c r="A29" t="s">
        <v>36</v>
      </c>
      <c r="B29" t="s">
        <v>48</v>
      </c>
      <c r="C29" s="3">
        <v>2359</v>
      </c>
      <c r="D29">
        <v>0</v>
      </c>
      <c r="E29">
        <v>102</v>
      </c>
      <c r="F29">
        <v>3</v>
      </c>
      <c r="G29">
        <v>0</v>
      </c>
      <c r="H29">
        <v>0</v>
      </c>
      <c r="I29">
        <v>0</v>
      </c>
      <c r="J29">
        <v>0</v>
      </c>
      <c r="K29">
        <v>0</v>
      </c>
      <c r="L29">
        <v>0</v>
      </c>
      <c r="M29" s="16">
        <v>105</v>
      </c>
      <c r="T29">
        <f>skaits[[#This Row],[Kopā]]-skaits[[#This Row],[Ap]]-skaits[[#This Row],[Iz]]-skaits[[#This Row],[PD]]-skaits[[#This Row],[PI]]-skaits[[#This Row],[iest.vadītājis]]-skaits[[#This Row],[brigNMPD]]-skaits[[#This Row],[tiesu eksperti]]-skaits[[#This Row],[tiesu darbinieki]]-skaits[[#This Row],[ārstniecības personas]]-skaits[[#This Row],[psihologi]]-skaits[[#This Row],[K]]</f>
        <v>3</v>
      </c>
    </row>
    <row r="30" spans="1:21" x14ac:dyDescent="0.3">
      <c r="A30" t="s">
        <v>36</v>
      </c>
      <c r="B30" t="s">
        <v>49</v>
      </c>
      <c r="C30" s="3">
        <v>338</v>
      </c>
      <c r="D30">
        <v>0</v>
      </c>
      <c r="E30">
        <v>4</v>
      </c>
      <c r="F30">
        <v>1</v>
      </c>
      <c r="G30">
        <v>0</v>
      </c>
      <c r="H30">
        <v>0</v>
      </c>
      <c r="I30">
        <v>0</v>
      </c>
      <c r="J30">
        <v>0</v>
      </c>
      <c r="K30">
        <v>0</v>
      </c>
      <c r="L30">
        <v>0</v>
      </c>
      <c r="M30" s="16">
        <v>5</v>
      </c>
      <c r="T30">
        <f>skaits[[#This Row],[Kopā]]-skaits[[#This Row],[Ap]]-skaits[[#This Row],[Iz]]-skaits[[#This Row],[PD]]-skaits[[#This Row],[PI]]-skaits[[#This Row],[iest.vadītājis]]-skaits[[#This Row],[brigNMPD]]-skaits[[#This Row],[tiesu eksperti]]-skaits[[#This Row],[tiesu darbinieki]]-skaits[[#This Row],[ārstniecības personas]]-skaits[[#This Row],[psihologi]]-skaits[[#This Row],[K]]</f>
        <v>1</v>
      </c>
    </row>
    <row r="31" spans="1:21" x14ac:dyDescent="0.3">
      <c r="A31" t="s">
        <v>36</v>
      </c>
      <c r="B31" t="s">
        <v>50</v>
      </c>
      <c r="C31" s="3">
        <v>3181</v>
      </c>
      <c r="D31">
        <v>0</v>
      </c>
      <c r="E31">
        <v>12</v>
      </c>
      <c r="F31">
        <v>2</v>
      </c>
      <c r="G31">
        <v>0</v>
      </c>
      <c r="H31">
        <v>0</v>
      </c>
      <c r="I31">
        <v>0</v>
      </c>
      <c r="J31">
        <v>0</v>
      </c>
      <c r="K31">
        <v>0</v>
      </c>
      <c r="L31">
        <v>0</v>
      </c>
      <c r="M31" s="16">
        <v>14</v>
      </c>
      <c r="T31">
        <f>skaits[[#This Row],[Kopā]]-skaits[[#This Row],[Ap]]-skaits[[#This Row],[Iz]]-skaits[[#This Row],[PD]]-skaits[[#This Row],[PI]]-skaits[[#This Row],[iest.vadītājis]]-skaits[[#This Row],[brigNMPD]]-skaits[[#This Row],[tiesu eksperti]]-skaits[[#This Row],[tiesu darbinieki]]-skaits[[#This Row],[ārstniecības personas]]-skaits[[#This Row],[psihologi]]-skaits[[#This Row],[K]]</f>
        <v>2</v>
      </c>
    </row>
    <row r="32" spans="1:21" x14ac:dyDescent="0.3">
      <c r="A32" t="s">
        <v>51</v>
      </c>
      <c r="B32" t="s">
        <v>53</v>
      </c>
      <c r="C32" s="3">
        <v>17</v>
      </c>
      <c r="D32">
        <v>0</v>
      </c>
      <c r="E32">
        <v>0</v>
      </c>
      <c r="F32">
        <v>2</v>
      </c>
      <c r="G32">
        <v>0</v>
      </c>
      <c r="H32">
        <v>0</v>
      </c>
      <c r="I32">
        <v>0</v>
      </c>
      <c r="J32">
        <v>0</v>
      </c>
      <c r="K32">
        <v>0</v>
      </c>
      <c r="L32">
        <v>0</v>
      </c>
      <c r="M32" s="16">
        <v>2</v>
      </c>
      <c r="T32">
        <f>skaits[[#This Row],[Kopā]]-skaits[[#This Row],[Ap]]-skaits[[#This Row],[Iz]]-skaits[[#This Row],[PD]]-skaits[[#This Row],[PI]]-skaits[[#This Row],[iest.vadītājis]]-skaits[[#This Row],[brigNMPD]]-skaits[[#This Row],[tiesu eksperti]]-skaits[[#This Row],[tiesu darbinieki]]-skaits[[#This Row],[ārstniecības personas]]-skaits[[#This Row],[psihologi]]-skaits[[#This Row],[K]]</f>
        <v>2</v>
      </c>
    </row>
    <row r="33" spans="1:21" x14ac:dyDescent="0.3">
      <c r="A33" t="s">
        <v>51</v>
      </c>
      <c r="B33" t="s">
        <v>56</v>
      </c>
      <c r="C33" s="3">
        <v>254</v>
      </c>
      <c r="D33">
        <v>0</v>
      </c>
      <c r="E33">
        <v>0</v>
      </c>
      <c r="F33">
        <v>0</v>
      </c>
      <c r="G33">
        <v>2</v>
      </c>
      <c r="H33">
        <v>0</v>
      </c>
      <c r="I33">
        <v>0</v>
      </c>
      <c r="J33">
        <v>6</v>
      </c>
      <c r="K33">
        <v>6</v>
      </c>
      <c r="L33">
        <v>0</v>
      </c>
      <c r="M33" s="16">
        <v>14</v>
      </c>
      <c r="T33">
        <f>skaits[[#This Row],[Kopā]]-skaits[[#This Row],[Ap]]-skaits[[#This Row],[Iz]]-skaits[[#This Row],[PD]]-skaits[[#This Row],[PI]]-skaits[[#This Row],[iest.vadītājis]]-skaits[[#This Row],[brigNMPD]]-skaits[[#This Row],[tiesu eksperti]]-skaits[[#This Row],[tiesu darbinieki]]-skaits[[#This Row],[ārstniecības personas]]-skaits[[#This Row],[psihologi]]-skaits[[#This Row],[K]]</f>
        <v>2</v>
      </c>
      <c r="U33">
        <v>1</v>
      </c>
    </row>
    <row r="34" spans="1:21" x14ac:dyDescent="0.3">
      <c r="A34" t="s">
        <v>51</v>
      </c>
      <c r="B34" t="s">
        <v>60</v>
      </c>
      <c r="C34" s="3">
        <v>106</v>
      </c>
      <c r="D34">
        <v>0</v>
      </c>
      <c r="E34">
        <v>0</v>
      </c>
      <c r="F34">
        <v>4</v>
      </c>
      <c r="G34">
        <v>0</v>
      </c>
      <c r="H34">
        <v>0</v>
      </c>
      <c r="I34">
        <v>0</v>
      </c>
      <c r="J34">
        <v>0</v>
      </c>
      <c r="K34">
        <v>0</v>
      </c>
      <c r="L34">
        <v>0</v>
      </c>
      <c r="M34" s="16">
        <v>4</v>
      </c>
      <c r="T34">
        <f>skaits[[#This Row],[Kopā]]-skaits[[#This Row],[Ap]]-skaits[[#This Row],[Iz]]-skaits[[#This Row],[PD]]-skaits[[#This Row],[PI]]-skaits[[#This Row],[iest.vadītājis]]-skaits[[#This Row],[brigNMPD]]-skaits[[#This Row],[tiesu eksperti]]-skaits[[#This Row],[tiesu darbinieki]]-skaits[[#This Row],[ārstniecības personas]]-skaits[[#This Row],[psihologi]]-skaits[[#This Row],[K]]</f>
        <v>4</v>
      </c>
    </row>
    <row r="35" spans="1:21" x14ac:dyDescent="0.3">
      <c r="A35" t="s">
        <v>51</v>
      </c>
      <c r="B35" t="s">
        <v>65</v>
      </c>
      <c r="C35" s="3">
        <v>94</v>
      </c>
      <c r="D35">
        <v>0</v>
      </c>
      <c r="E35">
        <v>0</v>
      </c>
      <c r="F35">
        <v>3</v>
      </c>
      <c r="G35">
        <v>2</v>
      </c>
      <c r="H35">
        <v>0</v>
      </c>
      <c r="I35">
        <v>0</v>
      </c>
      <c r="J35">
        <v>3</v>
      </c>
      <c r="K35">
        <v>0</v>
      </c>
      <c r="L35">
        <v>0</v>
      </c>
      <c r="M35" s="16">
        <v>8</v>
      </c>
      <c r="T35">
        <f>skaits[[#This Row],[Kopā]]-skaits[[#This Row],[Ap]]-skaits[[#This Row],[Iz]]-skaits[[#This Row],[PD]]-skaits[[#This Row],[PI]]-skaits[[#This Row],[iest.vadītājis]]-skaits[[#This Row],[brigNMPD]]-skaits[[#This Row],[tiesu eksperti]]-skaits[[#This Row],[tiesu darbinieki]]-skaits[[#This Row],[ārstniecības personas]]-skaits[[#This Row],[psihologi]]-skaits[[#This Row],[K]]</f>
        <v>5</v>
      </c>
    </row>
    <row r="36" spans="1:21" x14ac:dyDescent="0.3">
      <c r="A36" t="s">
        <v>51</v>
      </c>
      <c r="B36" t="s">
        <v>67</v>
      </c>
      <c r="C36" s="3">
        <v>58</v>
      </c>
      <c r="D36">
        <v>0</v>
      </c>
      <c r="E36">
        <v>0</v>
      </c>
      <c r="F36">
        <v>3</v>
      </c>
      <c r="G36">
        <v>0</v>
      </c>
      <c r="H36">
        <v>0</v>
      </c>
      <c r="I36">
        <v>0</v>
      </c>
      <c r="J36">
        <v>0</v>
      </c>
      <c r="K36">
        <v>0</v>
      </c>
      <c r="L36">
        <v>0</v>
      </c>
      <c r="M36" s="16">
        <v>3</v>
      </c>
      <c r="T36">
        <f>skaits[[#This Row],[Kopā]]-skaits[[#This Row],[Ap]]-skaits[[#This Row],[Iz]]-skaits[[#This Row],[PD]]-skaits[[#This Row],[PI]]-skaits[[#This Row],[iest.vadītājis]]-skaits[[#This Row],[brigNMPD]]-skaits[[#This Row],[tiesu eksperti]]-skaits[[#This Row],[tiesu darbinieki]]-skaits[[#This Row],[ārstniecības personas]]-skaits[[#This Row],[psihologi]]-skaits[[#This Row],[K]]</f>
        <v>3</v>
      </c>
    </row>
    <row r="37" spans="1:21" x14ac:dyDescent="0.3">
      <c r="A37" t="s">
        <v>51</v>
      </c>
      <c r="B37" t="s">
        <v>68</v>
      </c>
      <c r="C37" s="3">
        <v>60</v>
      </c>
      <c r="D37">
        <v>0</v>
      </c>
      <c r="E37">
        <v>0</v>
      </c>
      <c r="F37">
        <v>2</v>
      </c>
      <c r="G37">
        <v>0</v>
      </c>
      <c r="H37">
        <v>0</v>
      </c>
      <c r="I37">
        <v>0</v>
      </c>
      <c r="J37">
        <v>0</v>
      </c>
      <c r="K37">
        <v>0</v>
      </c>
      <c r="L37">
        <v>0</v>
      </c>
      <c r="M37" s="16">
        <v>2</v>
      </c>
      <c r="T37">
        <f>skaits[[#This Row],[Kopā]]-skaits[[#This Row],[Ap]]-skaits[[#This Row],[Iz]]-skaits[[#This Row],[PD]]-skaits[[#This Row],[PI]]-skaits[[#This Row],[iest.vadītājis]]-skaits[[#This Row],[brigNMPD]]-skaits[[#This Row],[tiesu eksperti]]-skaits[[#This Row],[tiesu darbinieki]]-skaits[[#This Row],[ārstniecības personas]]-skaits[[#This Row],[psihologi]]-skaits[[#This Row],[K]]</f>
        <v>2</v>
      </c>
      <c r="U37">
        <v>1</v>
      </c>
    </row>
    <row r="38" spans="1:21" x14ac:dyDescent="0.3">
      <c r="A38" t="s">
        <v>51</v>
      </c>
      <c r="B38" s="17" t="s">
        <v>236</v>
      </c>
      <c r="C38" s="3"/>
      <c r="M38" s="16"/>
      <c r="T38">
        <f>skaits[[#This Row],[Kopā]]-skaits[[#This Row],[Ap]]-skaits[[#This Row],[Iz]]-skaits[[#This Row],[PD]]-skaits[[#This Row],[PI]]-skaits[[#This Row],[iest.vadītājis]]-skaits[[#This Row],[brigNMPD]]-skaits[[#This Row],[tiesu eksperti]]-skaits[[#This Row],[tiesu darbinieki]]-skaits[[#This Row],[ārstniecības personas]]-skaits[[#This Row],[psihologi]]-skaits[[#This Row],[K]]</f>
        <v>0</v>
      </c>
      <c r="U38">
        <v>1</v>
      </c>
    </row>
    <row r="39" spans="1:21" x14ac:dyDescent="0.3">
      <c r="A39" t="s">
        <v>51</v>
      </c>
      <c r="B39" s="17" t="s">
        <v>237</v>
      </c>
      <c r="C39" s="3"/>
      <c r="M39" s="16"/>
      <c r="T39">
        <f>skaits[[#This Row],[Kopā]]-skaits[[#This Row],[Ap]]-skaits[[#This Row],[Iz]]-skaits[[#This Row],[PD]]-skaits[[#This Row],[PI]]-skaits[[#This Row],[iest.vadītājis]]-skaits[[#This Row],[brigNMPD]]-skaits[[#This Row],[tiesu eksperti]]-skaits[[#This Row],[tiesu darbinieki]]-skaits[[#This Row],[ārstniecības personas]]-skaits[[#This Row],[psihologi]]-skaits[[#This Row],[K]]</f>
        <v>0</v>
      </c>
      <c r="U39">
        <v>11</v>
      </c>
    </row>
    <row r="40" spans="1:21" x14ac:dyDescent="0.3">
      <c r="A40" t="s">
        <v>51</v>
      </c>
      <c r="B40" s="17" t="s">
        <v>238</v>
      </c>
      <c r="C40" s="3"/>
      <c r="M40" s="16"/>
      <c r="T40">
        <f>skaits[[#This Row],[Kopā]]-skaits[[#This Row],[Ap]]-skaits[[#This Row],[Iz]]-skaits[[#This Row],[PD]]-skaits[[#This Row],[PI]]-skaits[[#This Row],[iest.vadītājis]]-skaits[[#This Row],[brigNMPD]]-skaits[[#This Row],[tiesu eksperti]]-skaits[[#This Row],[tiesu darbinieki]]-skaits[[#This Row],[ārstniecības personas]]-skaits[[#This Row],[psihologi]]-skaits[[#This Row],[K]]</f>
        <v>0</v>
      </c>
      <c r="U40">
        <v>2</v>
      </c>
    </row>
    <row r="41" spans="1:21" x14ac:dyDescent="0.3">
      <c r="A41" t="s">
        <v>51</v>
      </c>
      <c r="B41" s="17" t="s">
        <v>239</v>
      </c>
      <c r="C41" s="3"/>
      <c r="M41" s="16"/>
      <c r="T41">
        <f>skaits[[#This Row],[Kopā]]-skaits[[#This Row],[Ap]]-skaits[[#This Row],[Iz]]-skaits[[#This Row],[PD]]-skaits[[#This Row],[PI]]-skaits[[#This Row],[iest.vadītājis]]-skaits[[#This Row],[brigNMPD]]-skaits[[#This Row],[tiesu eksperti]]-skaits[[#This Row],[tiesu darbinieki]]-skaits[[#This Row],[ārstniecības personas]]-skaits[[#This Row],[psihologi]]-skaits[[#This Row],[K]]</f>
        <v>0</v>
      </c>
      <c r="U41">
        <v>3</v>
      </c>
    </row>
    <row r="42" spans="1:21" x14ac:dyDescent="0.3">
      <c r="A42" t="s">
        <v>51</v>
      </c>
      <c r="B42" t="s">
        <v>80</v>
      </c>
      <c r="C42" s="3">
        <v>405</v>
      </c>
      <c r="D42">
        <v>0</v>
      </c>
      <c r="E42">
        <v>0</v>
      </c>
      <c r="F42">
        <v>2</v>
      </c>
      <c r="G42">
        <v>0</v>
      </c>
      <c r="H42">
        <v>0</v>
      </c>
      <c r="I42">
        <v>0</v>
      </c>
      <c r="J42">
        <v>10</v>
      </c>
      <c r="K42">
        <v>0</v>
      </c>
      <c r="L42">
        <v>0</v>
      </c>
      <c r="M42" s="16">
        <v>12</v>
      </c>
      <c r="T42">
        <f>skaits[[#This Row],[Kopā]]-skaits[[#This Row],[Ap]]-skaits[[#This Row],[Iz]]-skaits[[#This Row],[PD]]-skaits[[#This Row],[PI]]-skaits[[#This Row],[iest.vadītājis]]-skaits[[#This Row],[brigNMPD]]-skaits[[#This Row],[tiesu eksperti]]-skaits[[#This Row],[tiesu darbinieki]]-skaits[[#This Row],[ārstniecības personas]]-skaits[[#This Row],[psihologi]]-skaits[[#This Row],[K]]</f>
        <v>2</v>
      </c>
    </row>
    <row r="43" spans="1:21" x14ac:dyDescent="0.3">
      <c r="A43" t="s">
        <v>51</v>
      </c>
      <c r="B43" s="17" t="s">
        <v>240</v>
      </c>
      <c r="C43" s="3"/>
      <c r="M43" s="16"/>
      <c r="T43">
        <f>skaits[[#This Row],[Kopā]]-skaits[[#This Row],[Ap]]-skaits[[#This Row],[Iz]]-skaits[[#This Row],[PD]]-skaits[[#This Row],[PI]]-skaits[[#This Row],[iest.vadītājis]]-skaits[[#This Row],[brigNMPD]]-skaits[[#This Row],[tiesu eksperti]]-skaits[[#This Row],[tiesu darbinieki]]-skaits[[#This Row],[ārstniecības personas]]-skaits[[#This Row],[psihologi]]-skaits[[#This Row],[K]]</f>
        <v>0</v>
      </c>
      <c r="U43">
        <v>1</v>
      </c>
    </row>
    <row r="44" spans="1:21" x14ac:dyDescent="0.3">
      <c r="A44" t="s">
        <v>51</v>
      </c>
      <c r="B44" t="s">
        <v>82</v>
      </c>
      <c r="C44" s="3">
        <v>43</v>
      </c>
      <c r="D44">
        <v>0</v>
      </c>
      <c r="E44">
        <v>0</v>
      </c>
      <c r="F44">
        <v>5</v>
      </c>
      <c r="G44">
        <v>0</v>
      </c>
      <c r="H44">
        <v>0</v>
      </c>
      <c r="I44">
        <v>0</v>
      </c>
      <c r="J44">
        <v>0</v>
      </c>
      <c r="K44">
        <v>0</v>
      </c>
      <c r="L44">
        <v>0</v>
      </c>
      <c r="M44" s="16">
        <v>5</v>
      </c>
      <c r="T44">
        <f>skaits[[#This Row],[Kopā]]-skaits[[#This Row],[Ap]]-skaits[[#This Row],[Iz]]-skaits[[#This Row],[PD]]-skaits[[#This Row],[PI]]-skaits[[#This Row],[iest.vadītājis]]-skaits[[#This Row],[brigNMPD]]-skaits[[#This Row],[tiesu eksperti]]-skaits[[#This Row],[tiesu darbinieki]]-skaits[[#This Row],[ārstniecības personas]]-skaits[[#This Row],[psihologi]]-skaits[[#This Row],[K]]</f>
        <v>5</v>
      </c>
    </row>
    <row r="45" spans="1:21" x14ac:dyDescent="0.3">
      <c r="A45" t="s">
        <v>84</v>
      </c>
      <c r="B45" t="s">
        <v>85</v>
      </c>
      <c r="C45" s="3">
        <v>134</v>
      </c>
      <c r="D45">
        <v>0</v>
      </c>
      <c r="E45">
        <v>0</v>
      </c>
      <c r="F45">
        <v>0</v>
      </c>
      <c r="G45">
        <v>0</v>
      </c>
      <c r="H45">
        <v>0</v>
      </c>
      <c r="I45">
        <v>0</v>
      </c>
      <c r="J45">
        <v>1</v>
      </c>
      <c r="K45">
        <v>0</v>
      </c>
      <c r="L45">
        <v>0</v>
      </c>
      <c r="M45" s="16">
        <v>1</v>
      </c>
      <c r="T45">
        <f>skaits[[#This Row],[Kopā]]-skaits[[#This Row],[Ap]]-skaits[[#This Row],[Iz]]-skaits[[#This Row],[PD]]-skaits[[#This Row],[PI]]-skaits[[#This Row],[iest.vadītājis]]-skaits[[#This Row],[brigNMPD]]-skaits[[#This Row],[tiesu eksperti]]-skaits[[#This Row],[tiesu darbinieki]]-skaits[[#This Row],[ārstniecības personas]]-skaits[[#This Row],[psihologi]]-skaits[[#This Row],[K]]</f>
        <v>0</v>
      </c>
    </row>
    <row r="46" spans="1:21" x14ac:dyDescent="0.3">
      <c r="A46" t="s">
        <v>84</v>
      </c>
      <c r="B46" t="s">
        <v>86</v>
      </c>
      <c r="C46" s="3">
        <v>361</v>
      </c>
      <c r="D46">
        <v>0</v>
      </c>
      <c r="E46">
        <v>0</v>
      </c>
      <c r="F46">
        <v>1</v>
      </c>
      <c r="G46">
        <v>13</v>
      </c>
      <c r="H46">
        <v>0</v>
      </c>
      <c r="I46">
        <v>0</v>
      </c>
      <c r="J46">
        <v>0</v>
      </c>
      <c r="K46">
        <v>0</v>
      </c>
      <c r="L46">
        <v>0</v>
      </c>
      <c r="M46" s="16">
        <v>14</v>
      </c>
      <c r="T46">
        <f>skaits[[#This Row],[Kopā]]-skaits[[#This Row],[Ap]]-skaits[[#This Row],[Iz]]-skaits[[#This Row],[PD]]-skaits[[#This Row],[PI]]-skaits[[#This Row],[iest.vadītājis]]-skaits[[#This Row],[brigNMPD]]-skaits[[#This Row],[tiesu eksperti]]-skaits[[#This Row],[tiesu darbinieki]]-skaits[[#This Row],[ārstniecības personas]]-skaits[[#This Row],[psihologi]]-skaits[[#This Row],[K]]</f>
        <v>14</v>
      </c>
      <c r="U46">
        <v>1</v>
      </c>
    </row>
    <row r="47" spans="1:21" x14ac:dyDescent="0.3">
      <c r="A47" t="s">
        <v>88</v>
      </c>
      <c r="B47" t="s">
        <v>108</v>
      </c>
      <c r="C47" s="3">
        <v>116</v>
      </c>
      <c r="D47">
        <v>0</v>
      </c>
      <c r="E47">
        <v>0</v>
      </c>
      <c r="F47">
        <v>1</v>
      </c>
      <c r="G47">
        <v>0</v>
      </c>
      <c r="H47">
        <v>0</v>
      </c>
      <c r="I47">
        <v>0</v>
      </c>
      <c r="J47">
        <v>0</v>
      </c>
      <c r="K47">
        <v>0</v>
      </c>
      <c r="L47">
        <v>0</v>
      </c>
      <c r="M47" s="16">
        <v>1</v>
      </c>
      <c r="S47">
        <v>1</v>
      </c>
      <c r="T47">
        <f>skaits[[#This Row],[Kopā]]-skaits[[#This Row],[Ap]]-skaits[[#This Row],[Iz]]-skaits[[#This Row],[PD]]-skaits[[#This Row],[PI]]-skaits[[#This Row],[iest.vadītājis]]-skaits[[#This Row],[brigNMPD]]-skaits[[#This Row],[tiesu eksperti]]-skaits[[#This Row],[tiesu darbinieki]]-skaits[[#This Row],[ārstniecības personas]]-skaits[[#This Row],[psihologi]]-skaits[[#This Row],[K]]</f>
        <v>0</v>
      </c>
      <c r="U47">
        <v>1</v>
      </c>
    </row>
    <row r="48" spans="1:21" x14ac:dyDescent="0.3">
      <c r="A48" t="s">
        <v>88</v>
      </c>
      <c r="B48" t="s">
        <v>107</v>
      </c>
      <c r="C48" s="3">
        <v>104</v>
      </c>
      <c r="D48">
        <v>0</v>
      </c>
      <c r="E48">
        <v>0</v>
      </c>
      <c r="F48">
        <v>0</v>
      </c>
      <c r="G48">
        <v>1</v>
      </c>
      <c r="H48">
        <v>0</v>
      </c>
      <c r="I48">
        <v>0</v>
      </c>
      <c r="J48">
        <v>0</v>
      </c>
      <c r="K48">
        <v>0</v>
      </c>
      <c r="L48">
        <v>0</v>
      </c>
      <c r="M48" s="16">
        <v>1</v>
      </c>
      <c r="T48">
        <f>skaits[[#This Row],[Kopā]]-skaits[[#This Row],[Ap]]-skaits[[#This Row],[Iz]]-skaits[[#This Row],[PD]]-skaits[[#This Row],[PI]]-skaits[[#This Row],[iest.vadītājis]]-skaits[[#This Row],[brigNMPD]]-skaits[[#This Row],[tiesu eksperti]]-skaits[[#This Row],[tiesu darbinieki]]-skaits[[#This Row],[ārstniecības personas]]-skaits[[#This Row],[psihologi]]-skaits[[#This Row],[K]]</f>
        <v>1</v>
      </c>
    </row>
    <row r="49" spans="1:21" x14ac:dyDescent="0.3">
      <c r="A49" t="s">
        <v>88</v>
      </c>
      <c r="B49" s="17" t="s">
        <v>104</v>
      </c>
      <c r="C49" s="3"/>
      <c r="M49" s="16"/>
      <c r="T49">
        <f>skaits[[#This Row],[Kopā]]-skaits[[#This Row],[Ap]]-skaits[[#This Row],[Iz]]-skaits[[#This Row],[PD]]-skaits[[#This Row],[PI]]-skaits[[#This Row],[iest.vadītājis]]-skaits[[#This Row],[brigNMPD]]-skaits[[#This Row],[tiesu eksperti]]-skaits[[#This Row],[tiesu darbinieki]]-skaits[[#This Row],[ārstniecības personas]]-skaits[[#This Row],[psihologi]]-skaits[[#This Row],[K]]</f>
        <v>0</v>
      </c>
      <c r="U49">
        <v>1</v>
      </c>
    </row>
    <row r="50" spans="1:21" x14ac:dyDescent="0.3">
      <c r="A50" t="s">
        <v>115</v>
      </c>
      <c r="B50" t="s">
        <v>116</v>
      </c>
      <c r="C50" s="3">
        <v>139</v>
      </c>
      <c r="D50">
        <v>0</v>
      </c>
      <c r="E50">
        <v>0</v>
      </c>
      <c r="F50">
        <v>1</v>
      </c>
      <c r="G50">
        <v>0</v>
      </c>
      <c r="H50">
        <v>0</v>
      </c>
      <c r="I50">
        <v>0</v>
      </c>
      <c r="J50">
        <v>2</v>
      </c>
      <c r="K50">
        <v>0</v>
      </c>
      <c r="L50">
        <v>0</v>
      </c>
      <c r="M50" s="16">
        <v>3</v>
      </c>
      <c r="T50">
        <f>skaits[[#This Row],[Kopā]]-skaits[[#This Row],[Ap]]-skaits[[#This Row],[Iz]]-skaits[[#This Row],[PD]]-skaits[[#This Row],[PI]]-skaits[[#This Row],[iest.vadītājis]]-skaits[[#This Row],[brigNMPD]]-skaits[[#This Row],[tiesu eksperti]]-skaits[[#This Row],[tiesu darbinieki]]-skaits[[#This Row],[ārstniecības personas]]-skaits[[#This Row],[psihologi]]-skaits[[#This Row],[K]]</f>
        <v>1</v>
      </c>
    </row>
    <row r="51" spans="1:21" x14ac:dyDescent="0.3">
      <c r="A51" t="s">
        <v>115</v>
      </c>
      <c r="B51" t="s">
        <v>117</v>
      </c>
      <c r="C51" s="3">
        <v>292</v>
      </c>
      <c r="D51">
        <v>0</v>
      </c>
      <c r="E51">
        <v>0</v>
      </c>
      <c r="F51">
        <v>0</v>
      </c>
      <c r="G51">
        <v>1</v>
      </c>
      <c r="H51">
        <v>0</v>
      </c>
      <c r="I51">
        <v>0</v>
      </c>
      <c r="J51">
        <v>22</v>
      </c>
      <c r="K51">
        <v>8</v>
      </c>
      <c r="L51">
        <v>0</v>
      </c>
      <c r="M51" s="16">
        <v>31</v>
      </c>
      <c r="T51">
        <f>skaits[[#This Row],[Kopā]]-skaits[[#This Row],[Ap]]-skaits[[#This Row],[Iz]]-skaits[[#This Row],[PD]]-skaits[[#This Row],[PI]]-skaits[[#This Row],[iest.vadītājis]]-skaits[[#This Row],[brigNMPD]]-skaits[[#This Row],[tiesu eksperti]]-skaits[[#This Row],[tiesu darbinieki]]-skaits[[#This Row],[ārstniecības personas]]-skaits[[#This Row],[psihologi]]-skaits[[#This Row],[K]]</f>
        <v>1</v>
      </c>
    </row>
    <row r="52" spans="1:21" x14ac:dyDescent="0.3">
      <c r="A52" t="s">
        <v>115</v>
      </c>
      <c r="B52" t="s">
        <v>118</v>
      </c>
      <c r="C52" s="3">
        <v>583</v>
      </c>
      <c r="D52">
        <v>0</v>
      </c>
      <c r="E52">
        <v>0</v>
      </c>
      <c r="F52">
        <v>2</v>
      </c>
      <c r="G52">
        <v>3</v>
      </c>
      <c r="H52">
        <v>0</v>
      </c>
      <c r="I52">
        <v>0</v>
      </c>
      <c r="J52">
        <v>25</v>
      </c>
      <c r="K52">
        <v>0</v>
      </c>
      <c r="L52">
        <v>0</v>
      </c>
      <c r="M52" s="16">
        <v>30</v>
      </c>
      <c r="T52">
        <f>skaits[[#This Row],[Kopā]]-skaits[[#This Row],[Ap]]-skaits[[#This Row],[Iz]]-skaits[[#This Row],[PD]]-skaits[[#This Row],[PI]]-skaits[[#This Row],[iest.vadītājis]]-skaits[[#This Row],[brigNMPD]]-skaits[[#This Row],[tiesu eksperti]]-skaits[[#This Row],[tiesu darbinieki]]-skaits[[#This Row],[ārstniecības personas]]-skaits[[#This Row],[psihologi]]-skaits[[#This Row],[K]]</f>
        <v>5</v>
      </c>
    </row>
    <row r="53" spans="1:21" x14ac:dyDescent="0.3">
      <c r="A53" t="s">
        <v>115</v>
      </c>
      <c r="B53" t="s">
        <v>241</v>
      </c>
      <c r="C53" s="3">
        <v>615</v>
      </c>
      <c r="D53">
        <v>0</v>
      </c>
      <c r="E53">
        <v>0</v>
      </c>
      <c r="F53">
        <v>4</v>
      </c>
      <c r="G53">
        <v>0</v>
      </c>
      <c r="H53">
        <v>0</v>
      </c>
      <c r="I53">
        <v>0</v>
      </c>
      <c r="J53">
        <v>0</v>
      </c>
      <c r="K53">
        <v>0</v>
      </c>
      <c r="L53">
        <v>0</v>
      </c>
      <c r="M53" s="16">
        <v>4</v>
      </c>
      <c r="T53">
        <f>skaits[[#This Row],[Kopā]]-skaits[[#This Row],[Ap]]-skaits[[#This Row],[Iz]]-skaits[[#This Row],[PD]]-skaits[[#This Row],[PI]]-skaits[[#This Row],[iest.vadītājis]]-skaits[[#This Row],[brigNMPD]]-skaits[[#This Row],[tiesu eksperti]]-skaits[[#This Row],[tiesu darbinieki]]-skaits[[#This Row],[ārstniecības personas]]-skaits[[#This Row],[psihologi]]-skaits[[#This Row],[K]]</f>
        <v>4</v>
      </c>
    </row>
    <row r="54" spans="1:21" x14ac:dyDescent="0.3">
      <c r="A54" t="s">
        <v>115</v>
      </c>
      <c r="B54" t="s">
        <v>242</v>
      </c>
      <c r="C54" s="3">
        <v>896</v>
      </c>
      <c r="D54">
        <v>0</v>
      </c>
      <c r="E54">
        <v>0</v>
      </c>
      <c r="F54">
        <v>10</v>
      </c>
      <c r="G54">
        <v>0</v>
      </c>
      <c r="H54">
        <v>0</v>
      </c>
      <c r="I54">
        <v>0</v>
      </c>
      <c r="J54">
        <v>0</v>
      </c>
      <c r="K54">
        <v>0</v>
      </c>
      <c r="L54">
        <v>0</v>
      </c>
      <c r="M54" s="16">
        <v>10</v>
      </c>
      <c r="T54">
        <f>skaits[[#This Row],[Kopā]]-skaits[[#This Row],[Ap]]-skaits[[#This Row],[Iz]]-skaits[[#This Row],[PD]]-skaits[[#This Row],[PI]]-skaits[[#This Row],[iest.vadītājis]]-skaits[[#This Row],[brigNMPD]]-skaits[[#This Row],[tiesu eksperti]]-skaits[[#This Row],[tiesu darbinieki]]-skaits[[#This Row],[ārstniecības personas]]-skaits[[#This Row],[psihologi]]-skaits[[#This Row],[K]]</f>
        <v>10</v>
      </c>
    </row>
    <row r="55" spans="1:21" x14ac:dyDescent="0.3">
      <c r="A55" t="s">
        <v>115</v>
      </c>
      <c r="B55" t="s">
        <v>121</v>
      </c>
      <c r="C55" s="3">
        <v>924</v>
      </c>
      <c r="D55">
        <v>0</v>
      </c>
      <c r="E55">
        <v>0</v>
      </c>
      <c r="F55">
        <v>1</v>
      </c>
      <c r="G55">
        <v>0</v>
      </c>
      <c r="H55">
        <v>0</v>
      </c>
      <c r="I55">
        <v>0</v>
      </c>
      <c r="J55">
        <v>0</v>
      </c>
      <c r="K55">
        <v>0</v>
      </c>
      <c r="L55">
        <v>0</v>
      </c>
      <c r="M55" s="16">
        <v>1</v>
      </c>
      <c r="T55">
        <f>skaits[[#This Row],[Kopā]]-skaits[[#This Row],[Ap]]-skaits[[#This Row],[Iz]]-skaits[[#This Row],[PD]]-skaits[[#This Row],[PI]]-skaits[[#This Row],[iest.vadītājis]]-skaits[[#This Row],[brigNMPD]]-skaits[[#This Row],[tiesu eksperti]]-skaits[[#This Row],[tiesu darbinieki]]-skaits[[#This Row],[ārstniecības personas]]-skaits[[#This Row],[psihologi]]-skaits[[#This Row],[K]]</f>
        <v>1</v>
      </c>
    </row>
    <row r="56" spans="1:21" x14ac:dyDescent="0.3">
      <c r="A56" t="s">
        <v>115</v>
      </c>
      <c r="B56" t="s">
        <v>243</v>
      </c>
      <c r="C56" s="3">
        <v>158</v>
      </c>
      <c r="D56">
        <v>0</v>
      </c>
      <c r="E56">
        <v>0</v>
      </c>
      <c r="F56">
        <v>1</v>
      </c>
      <c r="G56">
        <v>0</v>
      </c>
      <c r="H56">
        <v>0</v>
      </c>
      <c r="I56">
        <v>0</v>
      </c>
      <c r="J56">
        <v>0</v>
      </c>
      <c r="K56">
        <v>0</v>
      </c>
      <c r="L56">
        <v>0</v>
      </c>
      <c r="M56" s="16">
        <v>1</v>
      </c>
      <c r="T56">
        <f>skaits[[#This Row],[Kopā]]-skaits[[#This Row],[Ap]]-skaits[[#This Row],[Iz]]-skaits[[#This Row],[PD]]-skaits[[#This Row],[PI]]-skaits[[#This Row],[iest.vadītājis]]-skaits[[#This Row],[brigNMPD]]-skaits[[#This Row],[tiesu eksperti]]-skaits[[#This Row],[tiesu darbinieki]]-skaits[[#This Row],[ārstniecības personas]]-skaits[[#This Row],[psihologi]]-skaits[[#This Row],[K]]</f>
        <v>1</v>
      </c>
    </row>
    <row r="57" spans="1:21" x14ac:dyDescent="0.3">
      <c r="A57" t="s">
        <v>127</v>
      </c>
      <c r="B57" t="s">
        <v>128</v>
      </c>
      <c r="C57" s="3">
        <v>36</v>
      </c>
      <c r="D57">
        <v>0</v>
      </c>
      <c r="E57">
        <v>0</v>
      </c>
      <c r="F57">
        <v>0</v>
      </c>
      <c r="G57">
        <v>0</v>
      </c>
      <c r="H57">
        <v>0</v>
      </c>
      <c r="I57">
        <v>0</v>
      </c>
      <c r="J57">
        <v>1</v>
      </c>
      <c r="K57">
        <v>0</v>
      </c>
      <c r="L57">
        <v>0</v>
      </c>
      <c r="M57" s="16">
        <v>1</v>
      </c>
      <c r="T57">
        <f>skaits[[#This Row],[Kopā]]-skaits[[#This Row],[Ap]]-skaits[[#This Row],[Iz]]-skaits[[#This Row],[PD]]-skaits[[#This Row],[PI]]-skaits[[#This Row],[iest.vadītājis]]-skaits[[#This Row],[brigNMPD]]-skaits[[#This Row],[tiesu eksperti]]-skaits[[#This Row],[tiesu darbinieki]]-skaits[[#This Row],[ārstniecības personas]]-skaits[[#This Row],[psihologi]]-skaits[[#This Row],[K]]</f>
        <v>0</v>
      </c>
    </row>
    <row r="58" spans="1:21" x14ac:dyDescent="0.3">
      <c r="A58" t="s">
        <v>127</v>
      </c>
      <c r="B58" t="s">
        <v>129</v>
      </c>
      <c r="C58" s="3">
        <v>166</v>
      </c>
      <c r="D58">
        <v>0</v>
      </c>
      <c r="E58">
        <v>0</v>
      </c>
      <c r="F58">
        <v>0</v>
      </c>
      <c r="G58">
        <v>0</v>
      </c>
      <c r="H58">
        <v>0</v>
      </c>
      <c r="I58">
        <v>0</v>
      </c>
      <c r="J58">
        <v>0</v>
      </c>
      <c r="K58">
        <v>4</v>
      </c>
      <c r="L58">
        <v>0</v>
      </c>
      <c r="M58" s="16">
        <v>4</v>
      </c>
      <c r="T58">
        <f>skaits[[#This Row],[Kopā]]-skaits[[#This Row],[Ap]]-skaits[[#This Row],[Iz]]-skaits[[#This Row],[PD]]-skaits[[#This Row],[PI]]-skaits[[#This Row],[iest.vadītājis]]-skaits[[#This Row],[brigNMPD]]-skaits[[#This Row],[tiesu eksperti]]-skaits[[#This Row],[tiesu darbinieki]]-skaits[[#This Row],[ārstniecības personas]]-skaits[[#This Row],[psihologi]]-skaits[[#This Row],[K]]</f>
        <v>0</v>
      </c>
    </row>
    <row r="59" spans="1:21" x14ac:dyDescent="0.3">
      <c r="A59" t="s">
        <v>130</v>
      </c>
      <c r="B59" t="s">
        <v>131</v>
      </c>
      <c r="C59" s="3">
        <v>150</v>
      </c>
      <c r="D59">
        <v>1</v>
      </c>
      <c r="E59">
        <v>0</v>
      </c>
      <c r="F59">
        <v>0</v>
      </c>
      <c r="G59">
        <v>0</v>
      </c>
      <c r="H59">
        <v>0</v>
      </c>
      <c r="I59">
        <v>0</v>
      </c>
      <c r="J59">
        <v>0</v>
      </c>
      <c r="K59">
        <v>0</v>
      </c>
      <c r="L59">
        <v>0</v>
      </c>
      <c r="M59" s="16">
        <v>1</v>
      </c>
      <c r="T59">
        <f>skaits[[#This Row],[Kopā]]-skaits[[#This Row],[Ap]]-skaits[[#This Row],[Iz]]-skaits[[#This Row],[PD]]-skaits[[#This Row],[PI]]-skaits[[#This Row],[iest.vadītājis]]-skaits[[#This Row],[brigNMPD]]-skaits[[#This Row],[tiesu eksperti]]-skaits[[#This Row],[tiesu darbinieki]]-skaits[[#This Row],[ārstniecības personas]]-skaits[[#This Row],[psihologi]]-skaits[[#This Row],[K]]</f>
        <v>1</v>
      </c>
    </row>
    <row r="60" spans="1:21" x14ac:dyDescent="0.3">
      <c r="A60" t="s">
        <v>130</v>
      </c>
      <c r="B60" t="s">
        <v>133</v>
      </c>
      <c r="C60" s="3">
        <v>61</v>
      </c>
      <c r="D60">
        <v>0</v>
      </c>
      <c r="E60">
        <v>0</v>
      </c>
      <c r="F60">
        <v>2</v>
      </c>
      <c r="G60">
        <v>0</v>
      </c>
      <c r="H60">
        <v>0</v>
      </c>
      <c r="I60">
        <v>0</v>
      </c>
      <c r="J60">
        <v>0</v>
      </c>
      <c r="K60">
        <v>0</v>
      </c>
      <c r="L60">
        <v>0</v>
      </c>
      <c r="M60" s="16">
        <v>2</v>
      </c>
      <c r="T60">
        <f>skaits[[#This Row],[Kopā]]-skaits[[#This Row],[Ap]]-skaits[[#This Row],[Iz]]-skaits[[#This Row],[PD]]-skaits[[#This Row],[PI]]-skaits[[#This Row],[iest.vadītājis]]-skaits[[#This Row],[brigNMPD]]-skaits[[#This Row],[tiesu eksperti]]-skaits[[#This Row],[tiesu darbinieki]]-skaits[[#This Row],[ārstniecības personas]]-skaits[[#This Row],[psihologi]]-skaits[[#This Row],[K]]</f>
        <v>2</v>
      </c>
    </row>
    <row r="61" spans="1:21" x14ac:dyDescent="0.3">
      <c r="A61" t="s">
        <v>130</v>
      </c>
      <c r="B61" t="s">
        <v>135</v>
      </c>
      <c r="C61" s="3">
        <v>902</v>
      </c>
      <c r="D61">
        <v>5</v>
      </c>
      <c r="E61">
        <v>0</v>
      </c>
      <c r="F61">
        <v>3</v>
      </c>
      <c r="G61">
        <v>0</v>
      </c>
      <c r="H61">
        <v>0</v>
      </c>
      <c r="I61">
        <v>0</v>
      </c>
      <c r="J61">
        <v>0</v>
      </c>
      <c r="K61">
        <v>0</v>
      </c>
      <c r="L61">
        <v>0</v>
      </c>
      <c r="M61" s="16">
        <v>8</v>
      </c>
      <c r="T61">
        <f>skaits[[#This Row],[Kopā]]-skaits[[#This Row],[Ap]]-skaits[[#This Row],[Iz]]-skaits[[#This Row],[PD]]-skaits[[#This Row],[PI]]-skaits[[#This Row],[iest.vadītājis]]-skaits[[#This Row],[brigNMPD]]-skaits[[#This Row],[tiesu eksperti]]-skaits[[#This Row],[tiesu darbinieki]]-skaits[[#This Row],[ārstniecības personas]]-skaits[[#This Row],[psihologi]]-skaits[[#This Row],[K]]</f>
        <v>8</v>
      </c>
    </row>
    <row r="62" spans="1:21" x14ac:dyDescent="0.3">
      <c r="A62" t="s">
        <v>130</v>
      </c>
      <c r="B62" t="s">
        <v>138</v>
      </c>
      <c r="C62" s="3">
        <v>579</v>
      </c>
      <c r="D62">
        <v>0</v>
      </c>
      <c r="E62">
        <v>0</v>
      </c>
      <c r="F62">
        <v>2</v>
      </c>
      <c r="G62">
        <v>0</v>
      </c>
      <c r="H62">
        <v>0</v>
      </c>
      <c r="I62">
        <v>0</v>
      </c>
      <c r="J62">
        <v>0</v>
      </c>
      <c r="K62">
        <v>0</v>
      </c>
      <c r="L62">
        <v>0</v>
      </c>
      <c r="M62" s="16">
        <v>2</v>
      </c>
      <c r="T62">
        <f>skaits[[#This Row],[Kopā]]-skaits[[#This Row],[Ap]]-skaits[[#This Row],[Iz]]-skaits[[#This Row],[PD]]-skaits[[#This Row],[PI]]-skaits[[#This Row],[iest.vadītājis]]-skaits[[#This Row],[brigNMPD]]-skaits[[#This Row],[tiesu eksperti]]-skaits[[#This Row],[tiesu darbinieki]]-skaits[[#This Row],[ārstniecības personas]]-skaits[[#This Row],[psihologi]]-skaits[[#This Row],[K]]</f>
        <v>2</v>
      </c>
    </row>
    <row r="63" spans="1:21" x14ac:dyDescent="0.3">
      <c r="A63" t="s">
        <v>130</v>
      </c>
      <c r="B63" t="s">
        <v>141</v>
      </c>
      <c r="C63" s="3">
        <v>166</v>
      </c>
      <c r="D63">
        <v>0</v>
      </c>
      <c r="E63">
        <v>0</v>
      </c>
      <c r="F63">
        <v>2</v>
      </c>
      <c r="G63">
        <v>0</v>
      </c>
      <c r="H63">
        <v>0</v>
      </c>
      <c r="I63">
        <v>0</v>
      </c>
      <c r="J63">
        <v>0</v>
      </c>
      <c r="K63">
        <v>0</v>
      </c>
      <c r="L63">
        <v>0</v>
      </c>
      <c r="M63" s="16">
        <v>2</v>
      </c>
      <c r="T63">
        <f>skaits[[#This Row],[Kopā]]-skaits[[#This Row],[Ap]]-skaits[[#This Row],[Iz]]-skaits[[#This Row],[PD]]-skaits[[#This Row],[PI]]-skaits[[#This Row],[iest.vadītājis]]-skaits[[#This Row],[brigNMPD]]-skaits[[#This Row],[tiesu eksperti]]-skaits[[#This Row],[tiesu darbinieki]]-skaits[[#This Row],[ārstniecības personas]]-skaits[[#This Row],[psihologi]]-skaits[[#This Row],[K]]</f>
        <v>2</v>
      </c>
    </row>
    <row r="64" spans="1:21" x14ac:dyDescent="0.3">
      <c r="A64" t="s">
        <v>244</v>
      </c>
      <c r="B64" s="17" t="s">
        <v>245</v>
      </c>
      <c r="C64" s="3"/>
      <c r="M64" s="16"/>
      <c r="T64">
        <f>skaits[[#This Row],[Kopā]]-skaits[[#This Row],[Ap]]-skaits[[#This Row],[Iz]]-skaits[[#This Row],[PD]]-skaits[[#This Row],[PI]]-skaits[[#This Row],[iest.vadītājis]]-skaits[[#This Row],[brigNMPD]]-skaits[[#This Row],[tiesu eksperti]]-skaits[[#This Row],[tiesu darbinieki]]-skaits[[#This Row],[ārstniecības personas]]-skaits[[#This Row],[psihologi]]-skaits[[#This Row],[K]]</f>
        <v>0</v>
      </c>
      <c r="U64">
        <v>4</v>
      </c>
    </row>
    <row r="65" spans="1:21" x14ac:dyDescent="0.3">
      <c r="A65" t="s">
        <v>148</v>
      </c>
      <c r="B65" t="s">
        <v>150</v>
      </c>
      <c r="C65" s="3">
        <v>2395</v>
      </c>
      <c r="D65">
        <v>0</v>
      </c>
      <c r="E65">
        <v>104</v>
      </c>
      <c r="F65">
        <v>4</v>
      </c>
      <c r="G65">
        <v>1</v>
      </c>
      <c r="H65">
        <v>0</v>
      </c>
      <c r="I65">
        <v>0</v>
      </c>
      <c r="J65">
        <v>4</v>
      </c>
      <c r="K65">
        <v>0</v>
      </c>
      <c r="L65">
        <v>0</v>
      </c>
      <c r="M65" s="16">
        <v>113</v>
      </c>
      <c r="T65">
        <f>skaits[[#This Row],[Kopā]]-skaits[[#This Row],[Ap]]-skaits[[#This Row],[Iz]]-skaits[[#This Row],[PD]]-skaits[[#This Row],[PI]]-skaits[[#This Row],[iest.vadītājis]]-skaits[[#This Row],[brigNMPD]]-skaits[[#This Row],[tiesu eksperti]]-skaits[[#This Row],[tiesu darbinieki]]-skaits[[#This Row],[ārstniecības personas]]-skaits[[#This Row],[psihologi]]-skaits[[#This Row],[K]]</f>
        <v>5</v>
      </c>
      <c r="U65">
        <v>2</v>
      </c>
    </row>
    <row r="66" spans="1:21" x14ac:dyDescent="0.3">
      <c r="A66" t="s">
        <v>148</v>
      </c>
      <c r="B66" t="s">
        <v>151</v>
      </c>
      <c r="C66" s="3">
        <v>55</v>
      </c>
      <c r="D66">
        <v>0</v>
      </c>
      <c r="E66">
        <v>0</v>
      </c>
      <c r="F66">
        <v>0</v>
      </c>
      <c r="G66">
        <v>2</v>
      </c>
      <c r="H66">
        <v>0</v>
      </c>
      <c r="I66">
        <v>0</v>
      </c>
      <c r="J66">
        <v>0</v>
      </c>
      <c r="K66">
        <v>0</v>
      </c>
      <c r="L66">
        <v>0</v>
      </c>
      <c r="M66" s="16">
        <v>2</v>
      </c>
      <c r="N66">
        <v>1</v>
      </c>
      <c r="T66">
        <f>skaits[[#This Row],[Kopā]]-skaits[[#This Row],[Ap]]-skaits[[#This Row],[Iz]]-skaits[[#This Row],[PD]]-skaits[[#This Row],[PI]]-skaits[[#This Row],[iest.vadītājis]]-skaits[[#This Row],[brigNMPD]]-skaits[[#This Row],[tiesu eksperti]]-skaits[[#This Row],[tiesu darbinieki]]-skaits[[#This Row],[ārstniecības personas]]-skaits[[#This Row],[psihologi]]-skaits[[#This Row],[K]]</f>
        <v>1</v>
      </c>
    </row>
    <row r="67" spans="1:21" x14ac:dyDescent="0.3">
      <c r="A67" t="s">
        <v>148</v>
      </c>
      <c r="B67" t="s">
        <v>152</v>
      </c>
      <c r="C67" s="3">
        <v>64</v>
      </c>
      <c r="D67">
        <v>0</v>
      </c>
      <c r="E67">
        <v>0</v>
      </c>
      <c r="F67">
        <v>4</v>
      </c>
      <c r="G67">
        <v>0</v>
      </c>
      <c r="H67">
        <v>0</v>
      </c>
      <c r="I67">
        <v>0</v>
      </c>
      <c r="J67">
        <v>0</v>
      </c>
      <c r="K67">
        <v>0</v>
      </c>
      <c r="L67">
        <v>0</v>
      </c>
      <c r="M67" s="16">
        <v>4</v>
      </c>
      <c r="T67">
        <f>skaits[[#This Row],[Kopā]]-skaits[[#This Row],[Ap]]-skaits[[#This Row],[Iz]]-skaits[[#This Row],[PD]]-skaits[[#This Row],[PI]]-skaits[[#This Row],[iest.vadītājis]]-skaits[[#This Row],[brigNMPD]]-skaits[[#This Row],[tiesu eksperti]]-skaits[[#This Row],[tiesu darbinieki]]-skaits[[#This Row],[ārstniecības personas]]-skaits[[#This Row],[psihologi]]-skaits[[#This Row],[K]]</f>
        <v>4</v>
      </c>
      <c r="U67">
        <v>2</v>
      </c>
    </row>
    <row r="68" spans="1:21" x14ac:dyDescent="0.3">
      <c r="A68" t="s">
        <v>148</v>
      </c>
      <c r="B68" t="s">
        <v>154</v>
      </c>
      <c r="C68" s="3">
        <v>225</v>
      </c>
      <c r="D68">
        <v>0</v>
      </c>
      <c r="E68">
        <v>0</v>
      </c>
      <c r="F68">
        <v>0</v>
      </c>
      <c r="G68">
        <v>6</v>
      </c>
      <c r="H68">
        <v>0</v>
      </c>
      <c r="I68">
        <v>0</v>
      </c>
      <c r="J68">
        <v>0</v>
      </c>
      <c r="K68">
        <v>0</v>
      </c>
      <c r="L68">
        <v>0</v>
      </c>
      <c r="M68" s="16">
        <v>6</v>
      </c>
      <c r="T68">
        <f>skaits[[#This Row],[Kopā]]-skaits[[#This Row],[Ap]]-skaits[[#This Row],[Iz]]-skaits[[#This Row],[PD]]-skaits[[#This Row],[PI]]-skaits[[#This Row],[iest.vadītājis]]-skaits[[#This Row],[brigNMPD]]-skaits[[#This Row],[tiesu eksperti]]-skaits[[#This Row],[tiesu darbinieki]]-skaits[[#This Row],[ārstniecības personas]]-skaits[[#This Row],[psihologi]]-skaits[[#This Row],[K]]</f>
        <v>6</v>
      </c>
    </row>
    <row r="69" spans="1:21" x14ac:dyDescent="0.3">
      <c r="A69" t="s">
        <v>148</v>
      </c>
      <c r="B69" t="s">
        <v>155</v>
      </c>
      <c r="C69" s="3">
        <v>2242</v>
      </c>
      <c r="D69">
        <v>62</v>
      </c>
      <c r="E69">
        <v>0</v>
      </c>
      <c r="F69">
        <v>50</v>
      </c>
      <c r="G69">
        <v>0</v>
      </c>
      <c r="H69">
        <v>0</v>
      </c>
      <c r="I69">
        <v>0</v>
      </c>
      <c r="J69">
        <v>0</v>
      </c>
      <c r="K69">
        <v>0</v>
      </c>
      <c r="L69">
        <v>0</v>
      </c>
      <c r="M69" s="16">
        <v>112</v>
      </c>
      <c r="Q69">
        <v>41</v>
      </c>
      <c r="T69">
        <f>skaits[[#This Row],[Kopā]]-skaits[[#This Row],[Ap]]-skaits[[#This Row],[Iz]]-skaits[[#This Row],[PD]]-skaits[[#This Row],[PI]]-skaits[[#This Row],[iest.vadītājis]]-skaits[[#This Row],[brigNMPD]]-skaits[[#This Row],[tiesu eksperti]]-skaits[[#This Row],[tiesu darbinieki]]-skaits[[#This Row],[ārstniecības personas]]-skaits[[#This Row],[psihologi]]-skaits[[#This Row],[K]]</f>
        <v>71</v>
      </c>
      <c r="U69">
        <v>2</v>
      </c>
    </row>
    <row r="70" spans="1:21" x14ac:dyDescent="0.3">
      <c r="A70" t="s">
        <v>148</v>
      </c>
      <c r="B70" t="s">
        <v>156</v>
      </c>
      <c r="C70" s="3">
        <v>172</v>
      </c>
      <c r="D70">
        <v>0</v>
      </c>
      <c r="E70">
        <v>0</v>
      </c>
      <c r="F70">
        <v>2</v>
      </c>
      <c r="G70">
        <v>3</v>
      </c>
      <c r="H70">
        <v>0</v>
      </c>
      <c r="I70">
        <v>0</v>
      </c>
      <c r="J70">
        <v>0</v>
      </c>
      <c r="K70">
        <v>0</v>
      </c>
      <c r="L70">
        <v>0</v>
      </c>
      <c r="M70" s="16">
        <v>5</v>
      </c>
      <c r="T70">
        <f>skaits[[#This Row],[Kopā]]-skaits[[#This Row],[Ap]]-skaits[[#This Row],[Iz]]-skaits[[#This Row],[PD]]-skaits[[#This Row],[PI]]-skaits[[#This Row],[iest.vadītājis]]-skaits[[#This Row],[brigNMPD]]-skaits[[#This Row],[tiesu eksperti]]-skaits[[#This Row],[tiesu darbinieki]]-skaits[[#This Row],[ārstniecības personas]]-skaits[[#This Row],[psihologi]]-skaits[[#This Row],[K]]</f>
        <v>5</v>
      </c>
    </row>
    <row r="71" spans="1:21" x14ac:dyDescent="0.3">
      <c r="A71" t="s">
        <v>148</v>
      </c>
      <c r="B71" t="s">
        <v>158</v>
      </c>
      <c r="C71" s="3">
        <v>458</v>
      </c>
      <c r="D71">
        <v>0</v>
      </c>
      <c r="E71">
        <v>0</v>
      </c>
      <c r="F71">
        <v>2</v>
      </c>
      <c r="G71">
        <v>0</v>
      </c>
      <c r="H71">
        <v>0</v>
      </c>
      <c r="I71">
        <v>0</v>
      </c>
      <c r="J71">
        <v>0</v>
      </c>
      <c r="K71">
        <v>0</v>
      </c>
      <c r="L71">
        <v>0</v>
      </c>
      <c r="M71" s="16">
        <v>2</v>
      </c>
      <c r="T71">
        <f>skaits[[#This Row],[Kopā]]-skaits[[#This Row],[Ap]]-skaits[[#This Row],[Iz]]-skaits[[#This Row],[PD]]-skaits[[#This Row],[PI]]-skaits[[#This Row],[iest.vadītājis]]-skaits[[#This Row],[brigNMPD]]-skaits[[#This Row],[tiesu eksperti]]-skaits[[#This Row],[tiesu darbinieki]]-skaits[[#This Row],[ārstniecības personas]]-skaits[[#This Row],[psihologi]]-skaits[[#This Row],[K]]</f>
        <v>2</v>
      </c>
    </row>
    <row r="72" spans="1:21" x14ac:dyDescent="0.3">
      <c r="A72" t="s">
        <v>148</v>
      </c>
      <c r="B72" t="s">
        <v>159</v>
      </c>
      <c r="C72" s="3">
        <v>53</v>
      </c>
      <c r="D72">
        <v>0</v>
      </c>
      <c r="E72">
        <v>0</v>
      </c>
      <c r="F72">
        <v>3</v>
      </c>
      <c r="G72">
        <v>0</v>
      </c>
      <c r="H72">
        <v>0</v>
      </c>
      <c r="I72">
        <v>0</v>
      </c>
      <c r="J72">
        <v>0</v>
      </c>
      <c r="K72">
        <v>0</v>
      </c>
      <c r="L72">
        <v>0</v>
      </c>
      <c r="M72" s="16">
        <v>3</v>
      </c>
      <c r="P72">
        <v>3</v>
      </c>
      <c r="T72">
        <f>skaits[[#This Row],[Kopā]]-skaits[[#This Row],[Ap]]-skaits[[#This Row],[Iz]]-skaits[[#This Row],[PD]]-skaits[[#This Row],[PI]]-skaits[[#This Row],[iest.vadītājis]]-skaits[[#This Row],[brigNMPD]]-skaits[[#This Row],[tiesu eksperti]]-skaits[[#This Row],[tiesu darbinieki]]-skaits[[#This Row],[ārstniecības personas]]-skaits[[#This Row],[psihologi]]-skaits[[#This Row],[K]]</f>
        <v>0</v>
      </c>
    </row>
    <row r="73" spans="1:21" x14ac:dyDescent="0.3">
      <c r="A73" t="s">
        <v>148</v>
      </c>
      <c r="B73" t="s">
        <v>161</v>
      </c>
      <c r="C73" s="3">
        <v>646</v>
      </c>
      <c r="D73">
        <v>0</v>
      </c>
      <c r="E73">
        <v>0</v>
      </c>
      <c r="F73">
        <v>1</v>
      </c>
      <c r="G73">
        <v>2</v>
      </c>
      <c r="H73">
        <v>0</v>
      </c>
      <c r="I73">
        <v>0</v>
      </c>
      <c r="J73">
        <v>0</v>
      </c>
      <c r="K73">
        <v>0</v>
      </c>
      <c r="L73">
        <v>0</v>
      </c>
      <c r="M73" s="16">
        <v>3</v>
      </c>
      <c r="T73">
        <f>skaits[[#This Row],[Kopā]]-skaits[[#This Row],[Ap]]-skaits[[#This Row],[Iz]]-skaits[[#This Row],[PD]]-skaits[[#This Row],[PI]]-skaits[[#This Row],[iest.vadītājis]]-skaits[[#This Row],[brigNMPD]]-skaits[[#This Row],[tiesu eksperti]]-skaits[[#This Row],[tiesu darbinieki]]-skaits[[#This Row],[ārstniecības personas]]-skaits[[#This Row],[psihologi]]-skaits[[#This Row],[K]]</f>
        <v>3</v>
      </c>
    </row>
    <row r="74" spans="1:21" x14ac:dyDescent="0.3">
      <c r="A74" t="s">
        <v>162</v>
      </c>
      <c r="B74" t="s">
        <v>163</v>
      </c>
      <c r="C74" s="3">
        <v>253</v>
      </c>
      <c r="D74">
        <v>0</v>
      </c>
      <c r="E74">
        <v>0</v>
      </c>
      <c r="F74">
        <v>5</v>
      </c>
      <c r="G74">
        <v>1</v>
      </c>
      <c r="H74">
        <v>0</v>
      </c>
      <c r="I74">
        <v>0</v>
      </c>
      <c r="J74">
        <v>0</v>
      </c>
      <c r="K74">
        <v>0</v>
      </c>
      <c r="L74">
        <v>0</v>
      </c>
      <c r="M74" s="16">
        <v>6</v>
      </c>
      <c r="T74">
        <f>skaits[[#This Row],[Kopā]]-skaits[[#This Row],[Ap]]-skaits[[#This Row],[Iz]]-skaits[[#This Row],[PD]]-skaits[[#This Row],[PI]]-skaits[[#This Row],[iest.vadītājis]]-skaits[[#This Row],[brigNMPD]]-skaits[[#This Row],[tiesu eksperti]]-skaits[[#This Row],[tiesu darbinieki]]-skaits[[#This Row],[ārstniecības personas]]-skaits[[#This Row],[psihologi]]-skaits[[#This Row],[K]]</f>
        <v>6</v>
      </c>
    </row>
    <row r="75" spans="1:21" x14ac:dyDescent="0.3">
      <c r="A75" t="s">
        <v>162</v>
      </c>
      <c r="B75" t="s">
        <v>166</v>
      </c>
      <c r="C75" s="3">
        <v>157</v>
      </c>
      <c r="D75">
        <v>0</v>
      </c>
      <c r="E75">
        <v>0</v>
      </c>
      <c r="F75">
        <v>1</v>
      </c>
      <c r="G75">
        <v>0</v>
      </c>
      <c r="H75">
        <v>0</v>
      </c>
      <c r="I75">
        <v>0</v>
      </c>
      <c r="J75">
        <v>0</v>
      </c>
      <c r="K75">
        <v>0</v>
      </c>
      <c r="L75">
        <v>0</v>
      </c>
      <c r="M75" s="16">
        <v>1</v>
      </c>
      <c r="T75">
        <f>skaits[[#This Row],[Kopā]]-skaits[[#This Row],[Ap]]-skaits[[#This Row],[Iz]]-skaits[[#This Row],[PD]]-skaits[[#This Row],[PI]]-skaits[[#This Row],[iest.vadītājis]]-skaits[[#This Row],[brigNMPD]]-skaits[[#This Row],[tiesu eksperti]]-skaits[[#This Row],[tiesu darbinieki]]-skaits[[#This Row],[ārstniecības personas]]-skaits[[#This Row],[psihologi]]-skaits[[#This Row],[K]]</f>
        <v>1</v>
      </c>
    </row>
    <row r="76" spans="1:21" x14ac:dyDescent="0.3">
      <c r="A76" t="s">
        <v>162</v>
      </c>
      <c r="B76" t="s">
        <v>167</v>
      </c>
      <c r="C76" s="3">
        <v>309</v>
      </c>
      <c r="D76">
        <v>0</v>
      </c>
      <c r="E76">
        <v>0</v>
      </c>
      <c r="F76">
        <v>0</v>
      </c>
      <c r="G76">
        <v>4</v>
      </c>
      <c r="H76">
        <v>0</v>
      </c>
      <c r="I76">
        <v>0</v>
      </c>
      <c r="J76">
        <v>1</v>
      </c>
      <c r="K76">
        <v>3</v>
      </c>
      <c r="L76">
        <v>0</v>
      </c>
      <c r="M76" s="16">
        <v>8</v>
      </c>
      <c r="T76">
        <f>skaits[[#This Row],[Kopā]]-skaits[[#This Row],[Ap]]-skaits[[#This Row],[Iz]]-skaits[[#This Row],[PD]]-skaits[[#This Row],[PI]]-skaits[[#This Row],[iest.vadītājis]]-skaits[[#This Row],[brigNMPD]]-skaits[[#This Row],[tiesu eksperti]]-skaits[[#This Row],[tiesu darbinieki]]-skaits[[#This Row],[ārstniecības personas]]-skaits[[#This Row],[psihologi]]-skaits[[#This Row],[K]]</f>
        <v>4</v>
      </c>
    </row>
    <row r="77" spans="1:21" x14ac:dyDescent="0.3">
      <c r="A77" t="s">
        <v>168</v>
      </c>
      <c r="B77" t="s">
        <v>170</v>
      </c>
      <c r="C77" s="3">
        <v>210</v>
      </c>
      <c r="D77">
        <v>0</v>
      </c>
      <c r="E77">
        <v>0</v>
      </c>
      <c r="F77">
        <v>6</v>
      </c>
      <c r="G77">
        <v>0</v>
      </c>
      <c r="H77">
        <v>0</v>
      </c>
      <c r="I77">
        <v>0</v>
      </c>
      <c r="J77">
        <v>0</v>
      </c>
      <c r="K77">
        <v>0</v>
      </c>
      <c r="L77">
        <v>0</v>
      </c>
      <c r="M77" s="16">
        <v>6</v>
      </c>
      <c r="T77">
        <f>skaits[[#This Row],[Kopā]]-skaits[[#This Row],[Ap]]-skaits[[#This Row],[Iz]]-skaits[[#This Row],[PD]]-skaits[[#This Row],[PI]]-skaits[[#This Row],[iest.vadītājis]]-skaits[[#This Row],[brigNMPD]]-skaits[[#This Row],[tiesu eksperti]]-skaits[[#This Row],[tiesu darbinieki]]-skaits[[#This Row],[ārstniecības personas]]-skaits[[#This Row],[psihologi]]-skaits[[#This Row],[K]]</f>
        <v>6</v>
      </c>
    </row>
    <row r="78" spans="1:21" x14ac:dyDescent="0.3">
      <c r="A78" t="s">
        <v>168</v>
      </c>
      <c r="B78" t="s">
        <v>171</v>
      </c>
      <c r="C78" s="3">
        <v>5053</v>
      </c>
      <c r="D78">
        <v>0</v>
      </c>
      <c r="E78">
        <v>0</v>
      </c>
      <c r="F78">
        <v>38</v>
      </c>
      <c r="G78">
        <v>0</v>
      </c>
      <c r="H78">
        <v>0</v>
      </c>
      <c r="I78">
        <v>0</v>
      </c>
      <c r="J78">
        <v>0</v>
      </c>
      <c r="K78">
        <v>0</v>
      </c>
      <c r="L78">
        <v>0</v>
      </c>
      <c r="M78" s="16">
        <v>38</v>
      </c>
      <c r="O78">
        <v>29</v>
      </c>
      <c r="R78">
        <v>1</v>
      </c>
      <c r="T78">
        <f>skaits[[#This Row],[Kopā]]-skaits[[#This Row],[Ap]]-skaits[[#This Row],[Iz]]-skaits[[#This Row],[PD]]-skaits[[#This Row],[PI]]-skaits[[#This Row],[iest.vadītājis]]-skaits[[#This Row],[brigNMPD]]-skaits[[#This Row],[tiesu eksperti]]-skaits[[#This Row],[tiesu darbinieki]]-skaits[[#This Row],[ārstniecības personas]]-skaits[[#This Row],[psihologi]]-skaits[[#This Row],[K]]</f>
        <v>8</v>
      </c>
    </row>
    <row r="79" spans="1:21" x14ac:dyDescent="0.3">
      <c r="A79" t="s">
        <v>168</v>
      </c>
      <c r="B79" t="s">
        <v>172</v>
      </c>
      <c r="C79" s="3">
        <v>71</v>
      </c>
      <c r="D79">
        <v>0</v>
      </c>
      <c r="E79">
        <v>0</v>
      </c>
      <c r="F79">
        <v>3</v>
      </c>
      <c r="G79">
        <v>0</v>
      </c>
      <c r="H79">
        <v>0</v>
      </c>
      <c r="I79">
        <v>0</v>
      </c>
      <c r="J79">
        <v>0</v>
      </c>
      <c r="K79">
        <v>0</v>
      </c>
      <c r="L79">
        <v>0</v>
      </c>
      <c r="M79" s="16">
        <v>3</v>
      </c>
      <c r="T79">
        <f>skaits[[#This Row],[Kopā]]-skaits[[#This Row],[Ap]]-skaits[[#This Row],[Iz]]-skaits[[#This Row],[PD]]-skaits[[#This Row],[PI]]-skaits[[#This Row],[iest.vadītājis]]-skaits[[#This Row],[brigNMPD]]-skaits[[#This Row],[tiesu eksperti]]-skaits[[#This Row],[tiesu darbinieki]]-skaits[[#This Row],[ārstniecības personas]]-skaits[[#This Row],[psihologi]]-skaits[[#This Row],[K]]</f>
        <v>3</v>
      </c>
    </row>
    <row r="80" spans="1:21" x14ac:dyDescent="0.3">
      <c r="A80" t="s">
        <v>168</v>
      </c>
      <c r="B80" t="s">
        <v>173</v>
      </c>
      <c r="C80" s="3">
        <v>160</v>
      </c>
      <c r="D80">
        <v>0</v>
      </c>
      <c r="E80">
        <v>0</v>
      </c>
      <c r="F80">
        <v>4</v>
      </c>
      <c r="G80">
        <v>2</v>
      </c>
      <c r="H80">
        <v>0</v>
      </c>
      <c r="I80">
        <v>0</v>
      </c>
      <c r="J80">
        <v>0</v>
      </c>
      <c r="K80">
        <v>0</v>
      </c>
      <c r="L80">
        <v>0</v>
      </c>
      <c r="M80" s="16">
        <v>6</v>
      </c>
      <c r="T80">
        <f>skaits[[#This Row],[Kopā]]-skaits[[#This Row],[Ap]]-skaits[[#This Row],[Iz]]-skaits[[#This Row],[PD]]-skaits[[#This Row],[PI]]-skaits[[#This Row],[iest.vadītājis]]-skaits[[#This Row],[brigNMPD]]-skaits[[#This Row],[tiesu eksperti]]-skaits[[#This Row],[tiesu darbinieki]]-skaits[[#This Row],[ārstniecības personas]]-skaits[[#This Row],[psihologi]]-skaits[[#This Row],[K]]</f>
        <v>6</v>
      </c>
    </row>
    <row r="81" spans="1:21" x14ac:dyDescent="0.3">
      <c r="A81" t="s">
        <v>168</v>
      </c>
      <c r="B81" t="s">
        <v>174</v>
      </c>
      <c r="C81" s="3">
        <v>194</v>
      </c>
      <c r="D81">
        <v>0</v>
      </c>
      <c r="E81">
        <v>0</v>
      </c>
      <c r="F81">
        <v>3</v>
      </c>
      <c r="G81">
        <v>0</v>
      </c>
      <c r="H81">
        <v>0</v>
      </c>
      <c r="I81">
        <v>0</v>
      </c>
      <c r="J81">
        <v>0</v>
      </c>
      <c r="K81">
        <v>0</v>
      </c>
      <c r="L81">
        <v>0</v>
      </c>
      <c r="M81" s="16">
        <v>3</v>
      </c>
      <c r="T81">
        <f>skaits[[#This Row],[Kopā]]-skaits[[#This Row],[Ap]]-skaits[[#This Row],[Iz]]-skaits[[#This Row],[PD]]-skaits[[#This Row],[PI]]-skaits[[#This Row],[iest.vadītājis]]-skaits[[#This Row],[brigNMPD]]-skaits[[#This Row],[tiesu eksperti]]-skaits[[#This Row],[tiesu darbinieki]]-skaits[[#This Row],[ārstniecības personas]]-skaits[[#This Row],[psihologi]]-skaits[[#This Row],[K]]</f>
        <v>3</v>
      </c>
      <c r="U81">
        <v>4</v>
      </c>
    </row>
    <row r="82" spans="1:21" x14ac:dyDescent="0.3">
      <c r="A82" t="s">
        <v>168</v>
      </c>
      <c r="B82" t="s">
        <v>175</v>
      </c>
      <c r="C82" s="3">
        <v>164</v>
      </c>
      <c r="D82">
        <v>0</v>
      </c>
      <c r="E82">
        <v>0</v>
      </c>
      <c r="F82">
        <v>7</v>
      </c>
      <c r="G82">
        <v>1</v>
      </c>
      <c r="H82">
        <v>0</v>
      </c>
      <c r="I82">
        <v>0</v>
      </c>
      <c r="J82">
        <v>0</v>
      </c>
      <c r="K82">
        <v>0</v>
      </c>
      <c r="L82">
        <v>0</v>
      </c>
      <c r="M82" s="16">
        <v>8</v>
      </c>
      <c r="T82">
        <f>skaits[[#This Row],[Kopā]]-skaits[[#This Row],[Ap]]-skaits[[#This Row],[Iz]]-skaits[[#This Row],[PD]]-skaits[[#This Row],[PI]]-skaits[[#This Row],[iest.vadītājis]]-skaits[[#This Row],[brigNMPD]]-skaits[[#This Row],[tiesu eksperti]]-skaits[[#This Row],[tiesu darbinieki]]-skaits[[#This Row],[ārstniecības personas]]-skaits[[#This Row],[psihologi]]-skaits[[#This Row],[K]]</f>
        <v>8</v>
      </c>
    </row>
    <row r="83" spans="1:21" x14ac:dyDescent="0.3">
      <c r="A83" t="s">
        <v>168</v>
      </c>
      <c r="B83" t="s">
        <v>176</v>
      </c>
      <c r="C83" s="3">
        <v>184</v>
      </c>
      <c r="D83">
        <v>0</v>
      </c>
      <c r="E83">
        <v>0</v>
      </c>
      <c r="F83">
        <v>0</v>
      </c>
      <c r="G83">
        <v>1</v>
      </c>
      <c r="H83">
        <v>0</v>
      </c>
      <c r="I83">
        <v>0</v>
      </c>
      <c r="J83">
        <v>0</v>
      </c>
      <c r="K83">
        <v>0</v>
      </c>
      <c r="L83">
        <v>0</v>
      </c>
      <c r="M83" s="16">
        <v>1</v>
      </c>
      <c r="T83">
        <f>skaits[[#This Row],[Kopā]]-skaits[[#This Row],[Ap]]-skaits[[#This Row],[Iz]]-skaits[[#This Row],[PD]]-skaits[[#This Row],[PI]]-skaits[[#This Row],[iest.vadītājis]]-skaits[[#This Row],[brigNMPD]]-skaits[[#This Row],[tiesu eksperti]]-skaits[[#This Row],[tiesu darbinieki]]-skaits[[#This Row],[ārstniecības personas]]-skaits[[#This Row],[psihologi]]-skaits[[#This Row],[K]]</f>
        <v>1</v>
      </c>
    </row>
    <row r="84" spans="1:21" x14ac:dyDescent="0.3">
      <c r="A84" t="s">
        <v>168</v>
      </c>
      <c r="B84" t="s">
        <v>177</v>
      </c>
      <c r="C84" s="3">
        <v>171</v>
      </c>
      <c r="D84">
        <v>0</v>
      </c>
      <c r="E84">
        <v>0</v>
      </c>
      <c r="F84">
        <v>2</v>
      </c>
      <c r="G84">
        <v>13</v>
      </c>
      <c r="H84">
        <v>0</v>
      </c>
      <c r="I84">
        <v>0</v>
      </c>
      <c r="J84">
        <v>0</v>
      </c>
      <c r="K84">
        <v>2</v>
      </c>
      <c r="L84">
        <v>0</v>
      </c>
      <c r="M84" s="16">
        <v>17</v>
      </c>
      <c r="T84">
        <f>skaits[[#This Row],[Kopā]]-skaits[[#This Row],[Ap]]-skaits[[#This Row],[Iz]]-skaits[[#This Row],[PD]]-skaits[[#This Row],[PI]]-skaits[[#This Row],[iest.vadītājis]]-skaits[[#This Row],[brigNMPD]]-skaits[[#This Row],[tiesu eksperti]]-skaits[[#This Row],[tiesu darbinieki]]-skaits[[#This Row],[ārstniecības personas]]-skaits[[#This Row],[psihologi]]-skaits[[#This Row],[K]]</f>
        <v>15</v>
      </c>
      <c r="U84">
        <v>1</v>
      </c>
    </row>
    <row r="85" spans="1:21" x14ac:dyDescent="0.3">
      <c r="A85" t="s">
        <v>168</v>
      </c>
      <c r="B85" t="s">
        <v>178</v>
      </c>
      <c r="C85" s="3">
        <v>154</v>
      </c>
      <c r="D85">
        <v>0</v>
      </c>
      <c r="E85">
        <v>0</v>
      </c>
      <c r="F85">
        <v>0</v>
      </c>
      <c r="G85">
        <v>3</v>
      </c>
      <c r="H85">
        <v>0</v>
      </c>
      <c r="I85">
        <v>0</v>
      </c>
      <c r="J85">
        <v>0</v>
      </c>
      <c r="K85">
        <v>0</v>
      </c>
      <c r="L85">
        <v>0</v>
      </c>
      <c r="M85" s="16">
        <v>3</v>
      </c>
      <c r="T85">
        <f>skaits[[#This Row],[Kopā]]-skaits[[#This Row],[Ap]]-skaits[[#This Row],[Iz]]-skaits[[#This Row],[PD]]-skaits[[#This Row],[PI]]-skaits[[#This Row],[iest.vadītājis]]-skaits[[#This Row],[brigNMPD]]-skaits[[#This Row],[tiesu eksperti]]-skaits[[#This Row],[tiesu darbinieki]]-skaits[[#This Row],[ārstniecības personas]]-skaits[[#This Row],[psihologi]]-skaits[[#This Row],[K]]</f>
        <v>3</v>
      </c>
    </row>
    <row r="86" spans="1:21" x14ac:dyDescent="0.3">
      <c r="A86" t="s">
        <v>179</v>
      </c>
      <c r="B86" t="s">
        <v>181</v>
      </c>
      <c r="C86" s="3">
        <v>639</v>
      </c>
      <c r="D86">
        <v>0</v>
      </c>
      <c r="E86">
        <v>0</v>
      </c>
      <c r="F86">
        <v>0</v>
      </c>
      <c r="G86">
        <v>4</v>
      </c>
      <c r="H86">
        <v>0</v>
      </c>
      <c r="I86">
        <v>0</v>
      </c>
      <c r="J86">
        <v>0</v>
      </c>
      <c r="K86">
        <v>0</v>
      </c>
      <c r="L86">
        <v>0</v>
      </c>
      <c r="M86" s="16">
        <v>4</v>
      </c>
      <c r="T86">
        <f>skaits[[#This Row],[Kopā]]-skaits[[#This Row],[Ap]]-skaits[[#This Row],[Iz]]-skaits[[#This Row],[PD]]-skaits[[#This Row],[PI]]-skaits[[#This Row],[iest.vadītājis]]-skaits[[#This Row],[brigNMPD]]-skaits[[#This Row],[tiesu eksperti]]-skaits[[#This Row],[tiesu darbinieki]]-skaits[[#This Row],[ārstniecības personas]]-skaits[[#This Row],[psihologi]]-skaits[[#This Row],[K]]</f>
        <v>4</v>
      </c>
      <c r="U86">
        <v>6</v>
      </c>
    </row>
    <row r="87" spans="1:21" x14ac:dyDescent="0.3">
      <c r="A87" t="s">
        <v>179</v>
      </c>
      <c r="B87" t="s">
        <v>182</v>
      </c>
      <c r="C87" s="3">
        <v>576</v>
      </c>
      <c r="D87">
        <v>0</v>
      </c>
      <c r="E87">
        <v>0</v>
      </c>
      <c r="F87">
        <v>1</v>
      </c>
      <c r="G87">
        <v>9</v>
      </c>
      <c r="H87">
        <v>0</v>
      </c>
      <c r="I87">
        <v>0</v>
      </c>
      <c r="J87">
        <v>0</v>
      </c>
      <c r="K87">
        <v>0</v>
      </c>
      <c r="L87">
        <v>0</v>
      </c>
      <c r="M87" s="16">
        <v>10</v>
      </c>
      <c r="T87">
        <f>skaits[[#This Row],[Kopā]]-skaits[[#This Row],[Ap]]-skaits[[#This Row],[Iz]]-skaits[[#This Row],[PD]]-skaits[[#This Row],[PI]]-skaits[[#This Row],[iest.vadītājis]]-skaits[[#This Row],[brigNMPD]]-skaits[[#This Row],[tiesu eksperti]]-skaits[[#This Row],[tiesu darbinieki]]-skaits[[#This Row],[ārstniecības personas]]-skaits[[#This Row],[psihologi]]-skaits[[#This Row],[K]]</f>
        <v>10</v>
      </c>
      <c r="U87">
        <v>6</v>
      </c>
    </row>
    <row r="88" spans="1:21" x14ac:dyDescent="0.3">
      <c r="A88" t="s">
        <v>179</v>
      </c>
      <c r="B88" t="s">
        <v>183</v>
      </c>
      <c r="C88" s="3">
        <v>214</v>
      </c>
      <c r="D88">
        <v>0</v>
      </c>
      <c r="E88">
        <v>0</v>
      </c>
      <c r="F88">
        <v>1</v>
      </c>
      <c r="G88">
        <v>0</v>
      </c>
      <c r="H88">
        <v>0</v>
      </c>
      <c r="I88">
        <v>0</v>
      </c>
      <c r="J88">
        <v>0</v>
      </c>
      <c r="K88">
        <v>0</v>
      </c>
      <c r="L88">
        <v>0</v>
      </c>
      <c r="M88" s="16">
        <v>1</v>
      </c>
      <c r="T88">
        <f>skaits[[#This Row],[Kopā]]-skaits[[#This Row],[Ap]]-skaits[[#This Row],[Iz]]-skaits[[#This Row],[PD]]-skaits[[#This Row],[PI]]-skaits[[#This Row],[iest.vadītājis]]-skaits[[#This Row],[brigNMPD]]-skaits[[#This Row],[tiesu eksperti]]-skaits[[#This Row],[tiesu darbinieki]]-skaits[[#This Row],[ārstniecības personas]]-skaits[[#This Row],[psihologi]]-skaits[[#This Row],[K]]</f>
        <v>1</v>
      </c>
    </row>
    <row r="89" spans="1:21" x14ac:dyDescent="0.3">
      <c r="A89" t="s">
        <v>179</v>
      </c>
      <c r="B89" t="s">
        <v>184</v>
      </c>
      <c r="C89" s="3">
        <v>893</v>
      </c>
      <c r="D89">
        <v>0</v>
      </c>
      <c r="E89">
        <v>0</v>
      </c>
      <c r="F89">
        <v>3</v>
      </c>
      <c r="G89">
        <v>6</v>
      </c>
      <c r="H89">
        <v>0</v>
      </c>
      <c r="I89">
        <v>0</v>
      </c>
      <c r="J89">
        <v>0</v>
      </c>
      <c r="K89">
        <v>0</v>
      </c>
      <c r="L89">
        <v>0</v>
      </c>
      <c r="M89" s="16">
        <v>9</v>
      </c>
      <c r="T89">
        <f>skaits[[#This Row],[Kopā]]-skaits[[#This Row],[Ap]]-skaits[[#This Row],[Iz]]-skaits[[#This Row],[PD]]-skaits[[#This Row],[PI]]-skaits[[#This Row],[iest.vadītājis]]-skaits[[#This Row],[brigNMPD]]-skaits[[#This Row],[tiesu eksperti]]-skaits[[#This Row],[tiesu darbinieki]]-skaits[[#This Row],[ārstniecības personas]]-skaits[[#This Row],[psihologi]]-skaits[[#This Row],[K]]</f>
        <v>9</v>
      </c>
    </row>
    <row r="90" spans="1:21" x14ac:dyDescent="0.3">
      <c r="A90" t="s">
        <v>179</v>
      </c>
      <c r="B90" t="s">
        <v>186</v>
      </c>
      <c r="C90" s="3">
        <v>239</v>
      </c>
      <c r="D90">
        <v>0</v>
      </c>
      <c r="E90">
        <v>0</v>
      </c>
      <c r="F90">
        <v>0</v>
      </c>
      <c r="G90">
        <v>5</v>
      </c>
      <c r="H90">
        <v>0</v>
      </c>
      <c r="I90">
        <v>0</v>
      </c>
      <c r="J90">
        <v>0</v>
      </c>
      <c r="K90">
        <v>0</v>
      </c>
      <c r="L90">
        <v>0</v>
      </c>
      <c r="M90" s="16">
        <v>5</v>
      </c>
      <c r="T90">
        <f>skaits[[#This Row],[Kopā]]-skaits[[#This Row],[Ap]]-skaits[[#This Row],[Iz]]-skaits[[#This Row],[PD]]-skaits[[#This Row],[PI]]-skaits[[#This Row],[iest.vadītājis]]-skaits[[#This Row],[brigNMPD]]-skaits[[#This Row],[tiesu eksperti]]-skaits[[#This Row],[tiesu darbinieki]]-skaits[[#This Row],[ārstniecības personas]]-skaits[[#This Row],[psihologi]]-skaits[[#This Row],[K]]</f>
        <v>5</v>
      </c>
    </row>
    <row r="91" spans="1:21" x14ac:dyDescent="0.3">
      <c r="A91" t="s">
        <v>14</v>
      </c>
      <c r="B91" t="s">
        <v>15</v>
      </c>
      <c r="C91">
        <v>609</v>
      </c>
      <c r="D91">
        <v>0</v>
      </c>
      <c r="E91">
        <v>0</v>
      </c>
      <c r="F91">
        <v>0</v>
      </c>
      <c r="G91">
        <v>0</v>
      </c>
      <c r="H91">
        <v>0</v>
      </c>
      <c r="I91">
        <v>0</v>
      </c>
      <c r="J91">
        <v>0</v>
      </c>
      <c r="K91">
        <v>0</v>
      </c>
      <c r="L91">
        <v>1</v>
      </c>
      <c r="M91" s="16">
        <v>1</v>
      </c>
      <c r="T91">
        <f>skaits[[#This Row],[Kopā]]-skaits[[#This Row],[Ap]]-skaits[[#This Row],[Iz]]-skaits[[#This Row],[PD]]-skaits[[#This Row],[PI]]-skaits[[#This Row],[iest.vadītājis]]-skaits[[#This Row],[brigNMPD]]-skaits[[#This Row],[tiesu eksperti]]-skaits[[#This Row],[tiesu darbinieki]]-skaits[[#This Row],[ārstniecības personas]]-skaits[[#This Row],[psihologi]]-skaits[[#This Row],[K]]</f>
        <v>1</v>
      </c>
    </row>
    <row r="92" spans="1:21" x14ac:dyDescent="0.3">
      <c r="B92" t="s">
        <v>226</v>
      </c>
      <c r="D92" s="18">
        <f t="shared" ref="D92:U92" si="0">SUM(D7:D91)</f>
        <v>86</v>
      </c>
      <c r="E92" s="18">
        <f t="shared" si="0"/>
        <v>954</v>
      </c>
      <c r="F92" s="18">
        <f t="shared" si="0"/>
        <v>274</v>
      </c>
      <c r="G92" s="18">
        <f t="shared" si="0"/>
        <v>123</v>
      </c>
      <c r="H92" s="18">
        <f t="shared" si="0"/>
        <v>10</v>
      </c>
      <c r="I92" s="18">
        <f t="shared" si="0"/>
        <v>3</v>
      </c>
      <c r="J92" s="18">
        <f t="shared" si="0"/>
        <v>76</v>
      </c>
      <c r="K92" s="18">
        <f t="shared" si="0"/>
        <v>23</v>
      </c>
      <c r="L92" s="18">
        <f t="shared" si="0"/>
        <v>10</v>
      </c>
      <c r="M92" s="18">
        <f t="shared" si="0"/>
        <v>1559</v>
      </c>
      <c r="N92" s="18">
        <f t="shared" si="0"/>
        <v>1</v>
      </c>
      <c r="O92" s="18">
        <f t="shared" si="0"/>
        <v>29</v>
      </c>
      <c r="P92" s="18">
        <f t="shared" si="0"/>
        <v>3</v>
      </c>
      <c r="Q92" s="18">
        <f t="shared" si="0"/>
        <v>41</v>
      </c>
      <c r="R92" s="18">
        <f t="shared" si="0"/>
        <v>1</v>
      </c>
      <c r="S92" s="18">
        <f t="shared" si="0"/>
        <v>1</v>
      </c>
      <c r="T92">
        <f>skaits[[#This Row],[Kopā]]-skaits[[#This Row],[Ap]]-skaits[[#This Row],[Iz]]-skaits[[#This Row],[PD]]-skaits[[#This Row],[PI]]-skaits[[#This Row],[iest.vadītājis]]-skaits[[#This Row],[brigNMPD]]-skaits[[#This Row],[tiesu eksperti]]-skaits[[#This Row],[tiesu darbinieki]]-skaits[[#This Row],[ārstniecības personas]]-skaits[[#This Row],[psihologi]]-skaits[[#This Row],[K]]</f>
        <v>417</v>
      </c>
      <c r="U92" s="18">
        <f t="shared" si="0"/>
        <v>60</v>
      </c>
    </row>
    <row r="94" spans="1:21" x14ac:dyDescent="0.3">
      <c r="B94" t="s">
        <v>246</v>
      </c>
    </row>
    <row r="95" spans="1:21" x14ac:dyDescent="0.3">
      <c r="B95" s="19" t="s">
        <v>247</v>
      </c>
    </row>
    <row r="96" spans="1:21" ht="43.2" x14ac:dyDescent="0.3">
      <c r="B96" s="19" t="s">
        <v>248</v>
      </c>
    </row>
    <row r="97" spans="1:2" x14ac:dyDescent="0.3">
      <c r="B97" s="19" t="s">
        <v>249</v>
      </c>
    </row>
    <row r="98" spans="1:2" x14ac:dyDescent="0.3">
      <c r="B98" s="19" t="s">
        <v>250</v>
      </c>
    </row>
    <row r="99" spans="1:2" x14ac:dyDescent="0.3">
      <c r="B99" s="19" t="s">
        <v>251</v>
      </c>
    </row>
    <row r="100" spans="1:2" x14ac:dyDescent="0.3">
      <c r="B100" s="19" t="s">
        <v>252</v>
      </c>
    </row>
    <row r="101" spans="1:2" ht="28.8" x14ac:dyDescent="0.3">
      <c r="B101" s="19" t="s">
        <v>253</v>
      </c>
    </row>
    <row r="102" spans="1:2" ht="28.8" x14ac:dyDescent="0.3">
      <c r="B102" s="19" t="s">
        <v>254</v>
      </c>
    </row>
    <row r="103" spans="1:2" ht="43.2" x14ac:dyDescent="0.3">
      <c r="B103" s="19" t="s">
        <v>255</v>
      </c>
    </row>
    <row r="105" spans="1:2" ht="57.6" x14ac:dyDescent="0.3">
      <c r="B105" s="20" t="s">
        <v>256</v>
      </c>
    </row>
    <row r="107" spans="1:2" x14ac:dyDescent="0.3">
      <c r="A107" s="21" t="s">
        <v>257</v>
      </c>
      <c r="B107" t="s">
        <v>258</v>
      </c>
    </row>
    <row r="109" spans="1:2" x14ac:dyDescent="0.3">
      <c r="A109" t="s">
        <v>259</v>
      </c>
    </row>
    <row r="111" spans="1:2" x14ac:dyDescent="0.3">
      <c r="A111" t="s">
        <v>260</v>
      </c>
    </row>
  </sheetData>
  <mergeCells count="2">
    <mergeCell ref="B2:S2"/>
    <mergeCell ref="N5:S5"/>
  </mergeCells>
  <pageMargins left="0.7" right="0.7" top="0.75" bottom="0.75" header="0.3" footer="0.3"/>
  <drawing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84F11-702A-4987-B07A-6FFC32660FFC}">
  <dimension ref="B1:M65"/>
  <sheetViews>
    <sheetView topLeftCell="B1" workbookViewId="0">
      <selection activeCell="M2" sqref="M2"/>
    </sheetView>
  </sheetViews>
  <sheetFormatPr defaultRowHeight="14.4" x14ac:dyDescent="0.3"/>
  <cols>
    <col min="1" max="1" width="0" hidden="1" customWidth="1"/>
    <col min="2" max="2" width="23.77734375" customWidth="1"/>
    <col min="3" max="3" width="28.33203125" customWidth="1"/>
    <col min="4" max="4" width="22.33203125" customWidth="1"/>
    <col min="5" max="5" width="20.44140625" customWidth="1"/>
    <col min="6" max="6" width="11.6640625" customWidth="1"/>
    <col min="7" max="7" width="9.77734375" customWidth="1"/>
    <col min="12" max="12" width="10.44140625" customWidth="1"/>
    <col min="13" max="13" width="37.21875" customWidth="1"/>
  </cols>
  <sheetData>
    <row r="1" spans="2:13" x14ac:dyDescent="0.3">
      <c r="M1" t="s">
        <v>478</v>
      </c>
    </row>
    <row r="2" spans="2:13" x14ac:dyDescent="0.3">
      <c r="B2" s="131" t="s">
        <v>262</v>
      </c>
      <c r="C2" s="131"/>
      <c r="D2" s="131"/>
      <c r="E2" s="131"/>
      <c r="F2" s="131"/>
      <c r="G2" s="131"/>
      <c r="H2" s="131"/>
      <c r="I2" s="131"/>
      <c r="J2" s="131"/>
      <c r="K2" s="131"/>
      <c r="L2" s="131"/>
    </row>
    <row r="4" spans="2:13" s="8" customFormat="1" ht="43.2" x14ac:dyDescent="0.3">
      <c r="B4" s="22" t="s">
        <v>263</v>
      </c>
      <c r="C4" s="22" t="s">
        <v>264</v>
      </c>
      <c r="D4" s="22" t="s">
        <v>265</v>
      </c>
      <c r="E4" s="22" t="s">
        <v>266</v>
      </c>
      <c r="F4" s="22" t="s">
        <v>267</v>
      </c>
      <c r="G4" s="22" t="s">
        <v>268</v>
      </c>
      <c r="H4" s="22" t="s">
        <v>269</v>
      </c>
      <c r="I4" s="22" t="s">
        <v>270</v>
      </c>
      <c r="J4" s="22" t="s">
        <v>271</v>
      </c>
      <c r="K4" s="22" t="s">
        <v>272</v>
      </c>
      <c r="L4" s="22" t="s">
        <v>273</v>
      </c>
      <c r="M4" s="6" t="s">
        <v>274</v>
      </c>
    </row>
    <row r="5" spans="2:13" ht="28.8" x14ac:dyDescent="0.3">
      <c r="B5" s="23" t="s">
        <v>20</v>
      </c>
      <c r="C5" s="24" t="s">
        <v>21</v>
      </c>
      <c r="D5" s="25" t="s">
        <v>275</v>
      </c>
      <c r="E5" s="25" t="s">
        <v>276</v>
      </c>
      <c r="F5" s="26">
        <v>241113</v>
      </c>
      <c r="G5" s="25" t="s">
        <v>277</v>
      </c>
      <c r="H5" s="27">
        <v>1</v>
      </c>
      <c r="I5" s="27" t="s">
        <v>220</v>
      </c>
      <c r="J5" s="27">
        <v>28.1</v>
      </c>
      <c r="K5" s="27" t="s">
        <v>278</v>
      </c>
      <c r="L5" s="28">
        <v>10</v>
      </c>
      <c r="M5" s="3"/>
    </row>
    <row r="6" spans="2:13" ht="72" x14ac:dyDescent="0.3">
      <c r="B6" s="29" t="s">
        <v>20</v>
      </c>
      <c r="C6" s="29" t="s">
        <v>25</v>
      </c>
      <c r="D6" s="30" t="s">
        <v>279</v>
      </c>
      <c r="E6" s="31" t="s">
        <v>280</v>
      </c>
      <c r="F6" s="32" t="s">
        <v>281</v>
      </c>
      <c r="G6" s="32" t="s">
        <v>282</v>
      </c>
      <c r="H6" s="33">
        <v>1</v>
      </c>
      <c r="I6" s="33" t="s">
        <v>220</v>
      </c>
      <c r="J6" s="34">
        <v>9</v>
      </c>
      <c r="K6" s="34" t="s">
        <v>283</v>
      </c>
      <c r="L6" s="35">
        <v>11</v>
      </c>
      <c r="M6" s="3"/>
    </row>
    <row r="7" spans="2:13" x14ac:dyDescent="0.3">
      <c r="B7" s="3" t="s">
        <v>284</v>
      </c>
      <c r="C7" s="36" t="s">
        <v>43</v>
      </c>
      <c r="D7" s="6" t="s">
        <v>285</v>
      </c>
      <c r="E7" s="3" t="s">
        <v>286</v>
      </c>
      <c r="F7" s="3" t="s">
        <v>287</v>
      </c>
      <c r="G7" s="3">
        <v>1056732</v>
      </c>
      <c r="H7" s="37">
        <v>1</v>
      </c>
      <c r="I7" s="3" t="s">
        <v>219</v>
      </c>
      <c r="J7" s="3" t="s">
        <v>288</v>
      </c>
      <c r="K7" s="3" t="s">
        <v>289</v>
      </c>
      <c r="L7" s="38" t="s">
        <v>290</v>
      </c>
      <c r="M7" s="3"/>
    </row>
    <row r="8" spans="2:13" ht="72" x14ac:dyDescent="0.3">
      <c r="B8" s="3" t="s">
        <v>284</v>
      </c>
      <c r="C8" s="36" t="s">
        <v>43</v>
      </c>
      <c r="D8" s="6" t="s">
        <v>291</v>
      </c>
      <c r="E8" s="3" t="s">
        <v>292</v>
      </c>
      <c r="F8" s="3" t="s">
        <v>293</v>
      </c>
      <c r="G8" s="3">
        <v>1057015</v>
      </c>
      <c r="H8" s="37">
        <v>1</v>
      </c>
      <c r="I8" s="3" t="s">
        <v>219</v>
      </c>
      <c r="J8" s="3" t="s">
        <v>294</v>
      </c>
      <c r="K8" s="3" t="s">
        <v>295</v>
      </c>
      <c r="L8" s="38" t="s">
        <v>296</v>
      </c>
      <c r="M8" s="3"/>
    </row>
    <row r="9" spans="2:13" ht="72" x14ac:dyDescent="0.3">
      <c r="B9" s="3" t="s">
        <v>284</v>
      </c>
      <c r="C9" s="36" t="s">
        <v>43</v>
      </c>
      <c r="D9" s="6" t="s">
        <v>291</v>
      </c>
      <c r="E9" s="3" t="s">
        <v>297</v>
      </c>
      <c r="F9" s="3" t="s">
        <v>298</v>
      </c>
      <c r="G9" s="3">
        <v>1056803</v>
      </c>
      <c r="H9" s="37">
        <v>1</v>
      </c>
      <c r="I9" s="3" t="s">
        <v>219</v>
      </c>
      <c r="J9" s="3" t="s">
        <v>288</v>
      </c>
      <c r="K9" s="3" t="s">
        <v>289</v>
      </c>
      <c r="L9" s="38" t="s">
        <v>290</v>
      </c>
      <c r="M9" s="3"/>
    </row>
    <row r="10" spans="2:13" ht="72" x14ac:dyDescent="0.3">
      <c r="B10" s="3" t="s">
        <v>284</v>
      </c>
      <c r="C10" s="36" t="s">
        <v>43</v>
      </c>
      <c r="D10" s="6" t="s">
        <v>299</v>
      </c>
      <c r="E10" s="3" t="s">
        <v>300</v>
      </c>
      <c r="F10" s="3" t="s">
        <v>301</v>
      </c>
      <c r="G10" s="3">
        <v>1056765</v>
      </c>
      <c r="H10" s="37">
        <v>1</v>
      </c>
      <c r="I10" s="3" t="s">
        <v>219</v>
      </c>
      <c r="J10" s="3" t="s">
        <v>294</v>
      </c>
      <c r="K10" s="3" t="s">
        <v>220</v>
      </c>
      <c r="L10" s="38" t="s">
        <v>302</v>
      </c>
      <c r="M10" s="3"/>
    </row>
    <row r="11" spans="2:13" ht="72" x14ac:dyDescent="0.3">
      <c r="B11" s="3" t="s">
        <v>284</v>
      </c>
      <c r="C11" s="36" t="s">
        <v>43</v>
      </c>
      <c r="D11" s="6" t="s">
        <v>303</v>
      </c>
      <c r="E11" s="3" t="s">
        <v>300</v>
      </c>
      <c r="F11" s="3" t="s">
        <v>301</v>
      </c>
      <c r="G11" s="3">
        <v>1056825</v>
      </c>
      <c r="H11" s="37">
        <v>1</v>
      </c>
      <c r="I11" s="3" t="s">
        <v>219</v>
      </c>
      <c r="J11" s="3" t="s">
        <v>294</v>
      </c>
      <c r="K11" s="3" t="s">
        <v>220</v>
      </c>
      <c r="L11" s="38" t="s">
        <v>302</v>
      </c>
      <c r="M11" s="3"/>
    </row>
    <row r="12" spans="2:13" ht="72" x14ac:dyDescent="0.3">
      <c r="B12" s="3" t="s">
        <v>284</v>
      </c>
      <c r="C12" s="36" t="s">
        <v>43</v>
      </c>
      <c r="D12" s="6" t="s">
        <v>304</v>
      </c>
      <c r="E12" s="3" t="s">
        <v>305</v>
      </c>
      <c r="F12" s="3" t="s">
        <v>306</v>
      </c>
      <c r="G12" s="3">
        <v>1056886</v>
      </c>
      <c r="H12" s="37">
        <v>1</v>
      </c>
      <c r="I12" s="3" t="s">
        <v>219</v>
      </c>
      <c r="J12" s="3" t="s">
        <v>294</v>
      </c>
      <c r="K12" s="3" t="s">
        <v>220</v>
      </c>
      <c r="L12" s="38" t="s">
        <v>302</v>
      </c>
      <c r="M12" s="3"/>
    </row>
    <row r="13" spans="2:13" ht="43.2" x14ac:dyDescent="0.3">
      <c r="B13" s="3" t="s">
        <v>284</v>
      </c>
      <c r="C13" s="36" t="s">
        <v>43</v>
      </c>
      <c r="D13" s="6" t="s">
        <v>307</v>
      </c>
      <c r="E13" s="6" t="s">
        <v>308</v>
      </c>
      <c r="F13" s="3" t="s">
        <v>309</v>
      </c>
      <c r="G13" s="3">
        <v>1056978</v>
      </c>
      <c r="H13" s="37">
        <v>1</v>
      </c>
      <c r="I13" s="3" t="s">
        <v>220</v>
      </c>
      <c r="J13" s="3" t="s">
        <v>310</v>
      </c>
      <c r="K13" s="3" t="s">
        <v>278</v>
      </c>
      <c r="L13" s="38" t="s">
        <v>311</v>
      </c>
      <c r="M13" s="3"/>
    </row>
    <row r="14" spans="2:13" ht="28.8" x14ac:dyDescent="0.3">
      <c r="B14" s="3" t="s">
        <v>284</v>
      </c>
      <c r="C14" s="36" t="s">
        <v>43</v>
      </c>
      <c r="D14" s="6" t="s">
        <v>312</v>
      </c>
      <c r="E14" s="6" t="s">
        <v>313</v>
      </c>
      <c r="F14" s="3" t="s">
        <v>314</v>
      </c>
      <c r="G14" s="3">
        <v>1056973</v>
      </c>
      <c r="H14" s="37">
        <v>1</v>
      </c>
      <c r="I14" s="3" t="s">
        <v>219</v>
      </c>
      <c r="J14" s="3" t="s">
        <v>315</v>
      </c>
      <c r="K14" s="3" t="s">
        <v>289</v>
      </c>
      <c r="L14" s="38" t="s">
        <v>296</v>
      </c>
      <c r="M14" s="39" t="s">
        <v>316</v>
      </c>
    </row>
    <row r="15" spans="2:13" ht="72" x14ac:dyDescent="0.3">
      <c r="B15" s="3" t="s">
        <v>51</v>
      </c>
      <c r="C15" s="3" t="s">
        <v>56</v>
      </c>
      <c r="D15" s="3" t="s">
        <v>317</v>
      </c>
      <c r="E15" s="6" t="s">
        <v>318</v>
      </c>
      <c r="F15" s="37" t="s">
        <v>319</v>
      </c>
      <c r="G15" s="37" t="s">
        <v>320</v>
      </c>
      <c r="H15" s="37">
        <v>1</v>
      </c>
      <c r="I15" s="37" t="s">
        <v>220</v>
      </c>
      <c r="J15" s="37" t="s">
        <v>321</v>
      </c>
      <c r="K15" s="37" t="s">
        <v>322</v>
      </c>
      <c r="L15" s="40">
        <v>16</v>
      </c>
      <c r="M15" s="3"/>
    </row>
    <row r="16" spans="2:13" x14ac:dyDescent="0.3">
      <c r="B16" s="3" t="s">
        <v>51</v>
      </c>
      <c r="C16" s="41" t="s">
        <v>74</v>
      </c>
      <c r="D16" s="41" t="s">
        <v>323</v>
      </c>
      <c r="E16" s="41" t="s">
        <v>324</v>
      </c>
      <c r="F16" s="37" t="s">
        <v>325</v>
      </c>
      <c r="G16" s="37">
        <v>2432</v>
      </c>
      <c r="H16" s="37">
        <v>1</v>
      </c>
      <c r="I16" s="37" t="s">
        <v>219</v>
      </c>
      <c r="J16" s="37">
        <v>26</v>
      </c>
      <c r="K16" s="37" t="s">
        <v>289</v>
      </c>
      <c r="L16" s="40">
        <v>9</v>
      </c>
      <c r="M16" s="3"/>
    </row>
    <row r="17" spans="2:13" x14ac:dyDescent="0.3">
      <c r="B17" s="3" t="s">
        <v>51</v>
      </c>
      <c r="C17" s="3" t="s">
        <v>326</v>
      </c>
      <c r="D17" s="6" t="s">
        <v>327</v>
      </c>
      <c r="E17" s="41" t="s">
        <v>328</v>
      </c>
      <c r="F17" s="37">
        <v>311108</v>
      </c>
      <c r="G17" s="37" t="s">
        <v>329</v>
      </c>
      <c r="H17" s="37">
        <v>1</v>
      </c>
      <c r="I17" s="37" t="s">
        <v>219</v>
      </c>
      <c r="J17" s="37">
        <v>16</v>
      </c>
      <c r="K17" s="37" t="s">
        <v>278</v>
      </c>
      <c r="L17" s="40">
        <v>3</v>
      </c>
      <c r="M17" s="3"/>
    </row>
    <row r="18" spans="2:13" x14ac:dyDescent="0.3">
      <c r="B18" s="3" t="s">
        <v>51</v>
      </c>
      <c r="C18" s="3" t="s">
        <v>326</v>
      </c>
      <c r="D18" s="6" t="s">
        <v>330</v>
      </c>
      <c r="E18" s="41" t="s">
        <v>331</v>
      </c>
      <c r="F18" s="37">
        <v>512002</v>
      </c>
      <c r="G18" s="37" t="s">
        <v>332</v>
      </c>
      <c r="H18" s="37">
        <v>0.5</v>
      </c>
      <c r="I18" s="37" t="s">
        <v>219</v>
      </c>
      <c r="J18" s="37">
        <v>16</v>
      </c>
      <c r="K18" s="37" t="s">
        <v>278</v>
      </c>
      <c r="L18" s="40">
        <v>3</v>
      </c>
      <c r="M18" s="3"/>
    </row>
    <row r="19" spans="2:13" x14ac:dyDescent="0.3">
      <c r="B19" s="3" t="s">
        <v>51</v>
      </c>
      <c r="C19" s="3" t="s">
        <v>68</v>
      </c>
      <c r="D19" s="6" t="s">
        <v>333</v>
      </c>
      <c r="E19" s="41" t="s">
        <v>334</v>
      </c>
      <c r="F19" s="37" t="s">
        <v>335</v>
      </c>
      <c r="G19" s="37" t="s">
        <v>336</v>
      </c>
      <c r="H19" s="37">
        <v>1</v>
      </c>
      <c r="I19" s="37" t="s">
        <v>219</v>
      </c>
      <c r="J19" s="37">
        <v>46.1</v>
      </c>
      <c r="K19" s="37" t="s">
        <v>289</v>
      </c>
      <c r="L19" s="40">
        <v>5</v>
      </c>
      <c r="M19" s="3"/>
    </row>
    <row r="20" spans="2:13" ht="28.8" x14ac:dyDescent="0.3">
      <c r="B20" s="3" t="s">
        <v>51</v>
      </c>
      <c r="C20" s="3" t="s">
        <v>337</v>
      </c>
      <c r="D20" s="6" t="s">
        <v>338</v>
      </c>
      <c r="E20" s="41" t="s">
        <v>339</v>
      </c>
      <c r="F20" s="37" t="s">
        <v>340</v>
      </c>
      <c r="G20" s="37"/>
      <c r="H20" s="37">
        <v>0.3</v>
      </c>
      <c r="I20" s="37" t="s">
        <v>219</v>
      </c>
      <c r="J20" s="37">
        <v>16</v>
      </c>
      <c r="K20" s="37" t="s">
        <v>289</v>
      </c>
      <c r="L20" s="40">
        <v>2</v>
      </c>
      <c r="M20" s="3"/>
    </row>
    <row r="21" spans="2:13" x14ac:dyDescent="0.3">
      <c r="B21" s="3" t="s">
        <v>51</v>
      </c>
      <c r="C21" s="3" t="s">
        <v>69</v>
      </c>
      <c r="D21" s="6"/>
      <c r="E21" s="41" t="s">
        <v>341</v>
      </c>
      <c r="F21" s="37" t="s">
        <v>342</v>
      </c>
      <c r="G21" s="37" t="s">
        <v>343</v>
      </c>
      <c r="H21" s="37">
        <v>1</v>
      </c>
      <c r="I21" s="37" t="s">
        <v>219</v>
      </c>
      <c r="J21" s="37">
        <v>42</v>
      </c>
      <c r="K21" s="37" t="s">
        <v>289</v>
      </c>
      <c r="L21" s="40">
        <v>7</v>
      </c>
      <c r="M21" s="3"/>
    </row>
    <row r="22" spans="2:13" x14ac:dyDescent="0.3">
      <c r="B22" s="3" t="s">
        <v>51</v>
      </c>
      <c r="C22" s="3" t="s">
        <v>69</v>
      </c>
      <c r="D22" s="6"/>
      <c r="E22" s="41" t="s">
        <v>344</v>
      </c>
      <c r="F22" s="37" t="s">
        <v>345</v>
      </c>
      <c r="G22" s="37" t="s">
        <v>346</v>
      </c>
      <c r="H22" s="37">
        <v>0.8</v>
      </c>
      <c r="I22" s="37" t="s">
        <v>219</v>
      </c>
      <c r="J22" s="37">
        <v>3</v>
      </c>
      <c r="K22" s="37" t="s">
        <v>289</v>
      </c>
      <c r="L22" s="40">
        <v>7</v>
      </c>
      <c r="M22" s="3"/>
    </row>
    <row r="23" spans="2:13" x14ac:dyDescent="0.3">
      <c r="B23" s="3" t="s">
        <v>51</v>
      </c>
      <c r="C23" s="3" t="s">
        <v>69</v>
      </c>
      <c r="D23" s="6"/>
      <c r="E23" s="41" t="s">
        <v>347</v>
      </c>
      <c r="F23" s="37" t="s">
        <v>348</v>
      </c>
      <c r="G23" s="37" t="s">
        <v>349</v>
      </c>
      <c r="H23" s="37">
        <v>0.2</v>
      </c>
      <c r="I23" s="37" t="s">
        <v>219</v>
      </c>
      <c r="J23" s="37">
        <v>2</v>
      </c>
      <c r="K23" s="37" t="s">
        <v>220</v>
      </c>
      <c r="L23" s="40">
        <v>4</v>
      </c>
      <c r="M23" s="3"/>
    </row>
    <row r="24" spans="2:13" x14ac:dyDescent="0.3">
      <c r="B24" s="3" t="s">
        <v>51</v>
      </c>
      <c r="C24" s="3" t="s">
        <v>69</v>
      </c>
      <c r="D24" s="6"/>
      <c r="E24" s="41" t="s">
        <v>350</v>
      </c>
      <c r="F24" s="37" t="s">
        <v>351</v>
      </c>
      <c r="G24" s="37" t="s">
        <v>352</v>
      </c>
      <c r="H24" s="37">
        <v>0.5</v>
      </c>
      <c r="I24" s="37" t="s">
        <v>219</v>
      </c>
      <c r="J24" s="37">
        <v>16</v>
      </c>
      <c r="K24" s="37" t="s">
        <v>278</v>
      </c>
      <c r="L24" s="40">
        <v>3</v>
      </c>
      <c r="M24" s="3"/>
    </row>
    <row r="25" spans="2:13" x14ac:dyDescent="0.3">
      <c r="B25" s="3" t="s">
        <v>51</v>
      </c>
      <c r="C25" s="3" t="s">
        <v>69</v>
      </c>
      <c r="D25" s="6"/>
      <c r="E25" s="41" t="s">
        <v>353</v>
      </c>
      <c r="F25" s="37" t="s">
        <v>354</v>
      </c>
      <c r="G25" s="37" t="s">
        <v>355</v>
      </c>
      <c r="H25" s="37">
        <v>0.3</v>
      </c>
      <c r="I25" s="37" t="s">
        <v>219</v>
      </c>
      <c r="J25" s="37">
        <v>16</v>
      </c>
      <c r="K25" s="37" t="s">
        <v>278</v>
      </c>
      <c r="L25" s="40">
        <v>3</v>
      </c>
      <c r="M25" s="3"/>
    </row>
    <row r="26" spans="2:13" x14ac:dyDescent="0.3">
      <c r="B26" s="3" t="s">
        <v>51</v>
      </c>
      <c r="C26" s="3" t="s">
        <v>69</v>
      </c>
      <c r="D26" s="6"/>
      <c r="E26" s="41" t="s">
        <v>356</v>
      </c>
      <c r="F26" s="37" t="s">
        <v>357</v>
      </c>
      <c r="G26" s="37" t="s">
        <v>358</v>
      </c>
      <c r="H26" s="37">
        <v>0.5</v>
      </c>
      <c r="I26" s="37" t="s">
        <v>219</v>
      </c>
      <c r="J26" s="37">
        <v>4</v>
      </c>
      <c r="K26" s="37" t="s">
        <v>359</v>
      </c>
      <c r="L26" s="40">
        <v>3</v>
      </c>
      <c r="M26" s="3"/>
    </row>
    <row r="27" spans="2:13" x14ac:dyDescent="0.3">
      <c r="B27" s="3" t="s">
        <v>51</v>
      </c>
      <c r="C27" s="3" t="s">
        <v>69</v>
      </c>
      <c r="D27" s="6"/>
      <c r="E27" s="41" t="s">
        <v>360</v>
      </c>
      <c r="F27" s="37" t="s">
        <v>361</v>
      </c>
      <c r="G27" s="37" t="s">
        <v>362</v>
      </c>
      <c r="H27" s="37">
        <v>0.5</v>
      </c>
      <c r="I27" s="37" t="s">
        <v>219</v>
      </c>
      <c r="J27" s="37">
        <v>16</v>
      </c>
      <c r="K27" s="37" t="s">
        <v>220</v>
      </c>
      <c r="L27" s="40">
        <v>1</v>
      </c>
      <c r="M27" s="3"/>
    </row>
    <row r="28" spans="2:13" x14ac:dyDescent="0.3">
      <c r="B28" s="3" t="s">
        <v>51</v>
      </c>
      <c r="C28" s="3" t="s">
        <v>69</v>
      </c>
      <c r="D28" s="6"/>
      <c r="E28" s="41" t="s">
        <v>339</v>
      </c>
      <c r="F28" s="37" t="s">
        <v>340</v>
      </c>
      <c r="G28" s="37" t="s">
        <v>363</v>
      </c>
      <c r="H28" s="42">
        <v>2</v>
      </c>
      <c r="I28" s="37" t="s">
        <v>219</v>
      </c>
      <c r="J28" s="37">
        <v>16</v>
      </c>
      <c r="K28" s="37" t="s">
        <v>220</v>
      </c>
      <c r="L28" s="40">
        <v>1</v>
      </c>
      <c r="M28" s="3"/>
    </row>
    <row r="29" spans="2:13" x14ac:dyDescent="0.3">
      <c r="B29" s="3" t="s">
        <v>51</v>
      </c>
      <c r="C29" s="3" t="s">
        <v>69</v>
      </c>
      <c r="D29" s="6"/>
      <c r="E29" s="41" t="s">
        <v>364</v>
      </c>
      <c r="F29" s="37" t="s">
        <v>365</v>
      </c>
      <c r="G29" s="37" t="s">
        <v>366</v>
      </c>
      <c r="H29" s="37">
        <v>0.5</v>
      </c>
      <c r="I29" s="37" t="s">
        <v>219</v>
      </c>
      <c r="J29" s="37">
        <v>16</v>
      </c>
      <c r="K29" s="37" t="s">
        <v>220</v>
      </c>
      <c r="L29" s="40">
        <v>1</v>
      </c>
      <c r="M29" s="3"/>
    </row>
    <row r="30" spans="2:13" x14ac:dyDescent="0.3">
      <c r="B30" s="3" t="s">
        <v>51</v>
      </c>
      <c r="C30" s="3" t="s">
        <v>69</v>
      </c>
      <c r="D30" s="6"/>
      <c r="E30" s="41" t="s">
        <v>367</v>
      </c>
      <c r="F30" s="37" t="s">
        <v>368</v>
      </c>
      <c r="G30" s="37" t="s">
        <v>369</v>
      </c>
      <c r="H30" s="37">
        <v>0.5</v>
      </c>
      <c r="I30" s="37" t="s">
        <v>219</v>
      </c>
      <c r="J30" s="37">
        <v>16</v>
      </c>
      <c r="K30" s="37" t="s">
        <v>220</v>
      </c>
      <c r="L30" s="40">
        <v>1</v>
      </c>
      <c r="M30" s="3"/>
    </row>
    <row r="31" spans="2:13" x14ac:dyDescent="0.3">
      <c r="B31" s="3" t="s">
        <v>51</v>
      </c>
      <c r="C31" s="3" t="s">
        <v>78</v>
      </c>
      <c r="D31" s="6"/>
      <c r="E31" s="41" t="s">
        <v>370</v>
      </c>
      <c r="F31" s="37">
        <v>141110</v>
      </c>
      <c r="G31" s="37" t="s">
        <v>371</v>
      </c>
      <c r="H31" s="37">
        <v>0.5</v>
      </c>
      <c r="I31" s="37" t="s">
        <v>219</v>
      </c>
      <c r="J31" s="37">
        <v>3</v>
      </c>
      <c r="K31" s="37" t="s">
        <v>278</v>
      </c>
      <c r="L31" s="40">
        <v>8</v>
      </c>
      <c r="M31" s="3"/>
    </row>
    <row r="32" spans="2:13" x14ac:dyDescent="0.3">
      <c r="B32" s="3" t="s">
        <v>51</v>
      </c>
      <c r="C32" s="3" t="s">
        <v>78</v>
      </c>
      <c r="D32" s="6"/>
      <c r="E32" s="41" t="s">
        <v>372</v>
      </c>
      <c r="F32" s="37">
        <v>911201</v>
      </c>
      <c r="G32" s="37" t="s">
        <v>373</v>
      </c>
      <c r="H32" s="37">
        <v>1</v>
      </c>
      <c r="I32" s="37" t="s">
        <v>219</v>
      </c>
      <c r="J32" s="37">
        <v>16</v>
      </c>
      <c r="K32" s="37" t="s">
        <v>278</v>
      </c>
      <c r="L32" s="40">
        <v>1</v>
      </c>
      <c r="M32" s="3"/>
    </row>
    <row r="33" spans="2:13" x14ac:dyDescent="0.3">
      <c r="B33" s="3" t="s">
        <v>51</v>
      </c>
      <c r="C33" s="3" t="s">
        <v>78</v>
      </c>
      <c r="D33" s="6"/>
      <c r="E33" s="41" t="s">
        <v>374</v>
      </c>
      <c r="F33" s="37">
        <v>961301</v>
      </c>
      <c r="G33" s="37" t="s">
        <v>375</v>
      </c>
      <c r="H33" s="37">
        <v>0.45</v>
      </c>
      <c r="I33" s="37" t="s">
        <v>219</v>
      </c>
      <c r="J33" s="37">
        <v>16</v>
      </c>
      <c r="K33" s="37" t="s">
        <v>220</v>
      </c>
      <c r="L33" s="40">
        <v>1</v>
      </c>
      <c r="M33" s="3"/>
    </row>
    <row r="34" spans="2:13" ht="28.8" x14ac:dyDescent="0.3">
      <c r="B34" s="43" t="s">
        <v>84</v>
      </c>
      <c r="C34" s="43" t="s">
        <v>376</v>
      </c>
      <c r="D34" s="44" t="s">
        <v>377</v>
      </c>
      <c r="E34" s="44" t="s">
        <v>378</v>
      </c>
      <c r="F34" s="45">
        <v>242206</v>
      </c>
      <c r="G34" s="46" t="s">
        <v>379</v>
      </c>
      <c r="H34" s="45">
        <v>1</v>
      </c>
      <c r="I34" s="45" t="s">
        <v>220</v>
      </c>
      <c r="J34" s="45" t="s">
        <v>380</v>
      </c>
      <c r="K34" s="45" t="s">
        <v>278</v>
      </c>
      <c r="L34" s="47">
        <v>8</v>
      </c>
      <c r="M34" s="3"/>
    </row>
    <row r="35" spans="2:13" ht="43.2" x14ac:dyDescent="0.3">
      <c r="B35" s="43" t="s">
        <v>88</v>
      </c>
      <c r="C35" s="6" t="s">
        <v>381</v>
      </c>
      <c r="D35" s="3"/>
      <c r="E35" s="48" t="s">
        <v>382</v>
      </c>
      <c r="F35" s="45" t="s">
        <v>383</v>
      </c>
      <c r="G35" s="48"/>
      <c r="H35" s="45">
        <v>0.18</v>
      </c>
      <c r="I35" s="45" t="s">
        <v>219</v>
      </c>
      <c r="J35" s="45">
        <v>40</v>
      </c>
      <c r="K35" s="45" t="s">
        <v>322</v>
      </c>
      <c r="L35" s="47">
        <v>8</v>
      </c>
      <c r="M35" s="3"/>
    </row>
    <row r="36" spans="2:13" ht="43.2" x14ac:dyDescent="0.3">
      <c r="B36" s="49" t="s">
        <v>88</v>
      </c>
      <c r="C36" s="6" t="s">
        <v>384</v>
      </c>
      <c r="D36" s="45" t="s">
        <v>333</v>
      </c>
      <c r="E36" s="48" t="s">
        <v>385</v>
      </c>
      <c r="F36" s="45" t="s">
        <v>386</v>
      </c>
      <c r="G36" s="45" t="s">
        <v>387</v>
      </c>
      <c r="H36" s="45">
        <v>0.15</v>
      </c>
      <c r="I36" s="45" t="s">
        <v>219</v>
      </c>
      <c r="J36" s="45" t="s">
        <v>388</v>
      </c>
      <c r="K36" s="45" t="s">
        <v>278</v>
      </c>
      <c r="L36" s="47">
        <v>10</v>
      </c>
      <c r="M36" s="3"/>
    </row>
    <row r="37" spans="2:13" ht="55.2" x14ac:dyDescent="0.3">
      <c r="B37" s="50" t="s">
        <v>244</v>
      </c>
      <c r="C37" s="51" t="s">
        <v>389</v>
      </c>
      <c r="D37" s="52" t="s">
        <v>390</v>
      </c>
      <c r="E37" s="53" t="s">
        <v>391</v>
      </c>
      <c r="F37" s="53" t="s">
        <v>392</v>
      </c>
      <c r="G37" s="3"/>
      <c r="H37" s="54">
        <v>1</v>
      </c>
      <c r="I37" s="52" t="s">
        <v>219</v>
      </c>
      <c r="J37" s="52">
        <v>36</v>
      </c>
      <c r="K37" s="51" t="s">
        <v>393</v>
      </c>
      <c r="L37" s="55">
        <v>1</v>
      </c>
      <c r="M37" s="3"/>
    </row>
    <row r="38" spans="2:13" ht="27.6" x14ac:dyDescent="0.3">
      <c r="B38" s="50" t="s">
        <v>244</v>
      </c>
      <c r="C38" s="51" t="s">
        <v>389</v>
      </c>
      <c r="D38" s="52" t="s">
        <v>394</v>
      </c>
      <c r="E38" s="53" t="s">
        <v>395</v>
      </c>
      <c r="F38" s="53" t="s">
        <v>392</v>
      </c>
      <c r="G38" s="3"/>
      <c r="H38" s="54">
        <v>1</v>
      </c>
      <c r="I38" s="52" t="s">
        <v>219</v>
      </c>
      <c r="J38" s="52">
        <v>28.3</v>
      </c>
      <c r="K38" s="51" t="s">
        <v>393</v>
      </c>
      <c r="L38" s="55">
        <v>1</v>
      </c>
      <c r="M38" s="3"/>
    </row>
    <row r="39" spans="2:13" ht="77.400000000000006" x14ac:dyDescent="0.3">
      <c r="B39" s="50" t="s">
        <v>244</v>
      </c>
      <c r="C39" s="51" t="s">
        <v>389</v>
      </c>
      <c r="D39" s="52" t="s">
        <v>396</v>
      </c>
      <c r="E39" s="56" t="s">
        <v>397</v>
      </c>
      <c r="F39" s="52">
        <v>251102</v>
      </c>
      <c r="G39" s="3"/>
      <c r="H39" s="52">
        <v>1</v>
      </c>
      <c r="I39" s="52" t="s">
        <v>219</v>
      </c>
      <c r="J39" s="52">
        <v>21.4</v>
      </c>
      <c r="K39" s="51" t="s">
        <v>278</v>
      </c>
      <c r="L39" s="55">
        <v>1</v>
      </c>
      <c r="M39" s="3"/>
    </row>
    <row r="40" spans="2:13" ht="62.4" x14ac:dyDescent="0.3">
      <c r="B40" s="50" t="s">
        <v>244</v>
      </c>
      <c r="C40" s="51" t="s">
        <v>389</v>
      </c>
      <c r="D40" s="52" t="s">
        <v>398</v>
      </c>
      <c r="E40" s="57" t="s">
        <v>399</v>
      </c>
      <c r="F40" s="58">
        <v>311557</v>
      </c>
      <c r="G40" s="3"/>
      <c r="H40" s="52">
        <v>1</v>
      </c>
      <c r="I40" s="52" t="s">
        <v>219</v>
      </c>
      <c r="J40" s="52">
        <v>28.3</v>
      </c>
      <c r="K40" s="51" t="s">
        <v>322</v>
      </c>
      <c r="L40" s="55">
        <v>1</v>
      </c>
      <c r="M40" s="3"/>
    </row>
    <row r="41" spans="2:13" ht="28.8" x14ac:dyDescent="0.3">
      <c r="B41" s="44" t="s">
        <v>148</v>
      </c>
      <c r="C41" s="59" t="s">
        <v>150</v>
      </c>
      <c r="D41" s="59" t="s">
        <v>400</v>
      </c>
      <c r="E41" s="59" t="s">
        <v>401</v>
      </c>
      <c r="F41" s="59" t="s">
        <v>402</v>
      </c>
      <c r="G41" s="60" t="s">
        <v>403</v>
      </c>
      <c r="H41" s="48">
        <v>1</v>
      </c>
      <c r="I41" s="59" t="s">
        <v>219</v>
      </c>
      <c r="J41" s="59">
        <v>47</v>
      </c>
      <c r="K41" s="59" t="s">
        <v>289</v>
      </c>
      <c r="L41" s="61">
        <v>8</v>
      </c>
      <c r="M41" s="3"/>
    </row>
    <row r="42" spans="2:13" ht="28.8" x14ac:dyDescent="0.3">
      <c r="B42" s="44" t="s">
        <v>148</v>
      </c>
      <c r="C42" s="59" t="s">
        <v>150</v>
      </c>
      <c r="D42" s="59" t="s">
        <v>404</v>
      </c>
      <c r="E42" s="59" t="s">
        <v>405</v>
      </c>
      <c r="F42" s="59" t="s">
        <v>406</v>
      </c>
      <c r="G42" s="60" t="s">
        <v>407</v>
      </c>
      <c r="H42" s="48">
        <v>1</v>
      </c>
      <c r="I42" s="59" t="s">
        <v>219</v>
      </c>
      <c r="J42" s="59" t="s">
        <v>408</v>
      </c>
      <c r="K42" s="59" t="s">
        <v>220</v>
      </c>
      <c r="L42" s="61">
        <v>5</v>
      </c>
      <c r="M42" s="3"/>
    </row>
    <row r="43" spans="2:13" ht="43.2" x14ac:dyDescent="0.3">
      <c r="B43" s="44" t="s">
        <v>148</v>
      </c>
      <c r="C43" s="59" t="s">
        <v>152</v>
      </c>
      <c r="D43" s="59" t="s">
        <v>409</v>
      </c>
      <c r="E43" s="59" t="s">
        <v>410</v>
      </c>
      <c r="F43" s="59" t="s">
        <v>411</v>
      </c>
      <c r="G43" s="59"/>
      <c r="H43" s="48">
        <v>1</v>
      </c>
      <c r="I43" s="59" t="s">
        <v>219</v>
      </c>
      <c r="J43" s="59">
        <v>36</v>
      </c>
      <c r="K43" s="59" t="s">
        <v>322</v>
      </c>
      <c r="L43" s="61">
        <v>10</v>
      </c>
      <c r="M43" s="3"/>
    </row>
    <row r="44" spans="2:13" ht="43.2" x14ac:dyDescent="0.3">
      <c r="B44" s="44" t="s">
        <v>148</v>
      </c>
      <c r="C44" s="59" t="s">
        <v>152</v>
      </c>
      <c r="D44" s="59" t="s">
        <v>409</v>
      </c>
      <c r="E44" s="59" t="s">
        <v>286</v>
      </c>
      <c r="F44" s="59" t="s">
        <v>287</v>
      </c>
      <c r="G44" s="59"/>
      <c r="H44" s="48">
        <v>1</v>
      </c>
      <c r="I44" s="59" t="s">
        <v>219</v>
      </c>
      <c r="J44" s="59">
        <v>36</v>
      </c>
      <c r="K44" s="59" t="s">
        <v>278</v>
      </c>
      <c r="L44" s="61">
        <v>9</v>
      </c>
      <c r="M44" s="3"/>
    </row>
    <row r="45" spans="2:13" ht="72" x14ac:dyDescent="0.3">
      <c r="B45" s="44" t="s">
        <v>148</v>
      </c>
      <c r="C45" s="59" t="s">
        <v>155</v>
      </c>
      <c r="D45" s="59" t="s">
        <v>412</v>
      </c>
      <c r="E45" s="59" t="s">
        <v>413</v>
      </c>
      <c r="F45" s="49" t="s">
        <v>414</v>
      </c>
      <c r="G45" s="49" t="s">
        <v>415</v>
      </c>
      <c r="H45" s="45">
        <v>1</v>
      </c>
      <c r="I45" s="49" t="s">
        <v>219</v>
      </c>
      <c r="J45" s="49" t="s">
        <v>416</v>
      </c>
      <c r="K45" s="49" t="s">
        <v>417</v>
      </c>
      <c r="L45" s="62">
        <v>11</v>
      </c>
      <c r="M45" s="3"/>
    </row>
    <row r="46" spans="2:13" ht="72" x14ac:dyDescent="0.3">
      <c r="B46" s="44" t="s">
        <v>148</v>
      </c>
      <c r="C46" s="59" t="s">
        <v>155</v>
      </c>
      <c r="D46" s="59" t="s">
        <v>412</v>
      </c>
      <c r="E46" s="59" t="s">
        <v>413</v>
      </c>
      <c r="F46" s="49" t="s">
        <v>414</v>
      </c>
      <c r="G46" s="49" t="s">
        <v>418</v>
      </c>
      <c r="H46" s="45">
        <v>1</v>
      </c>
      <c r="I46" s="49" t="s">
        <v>219</v>
      </c>
      <c r="J46" s="49" t="s">
        <v>416</v>
      </c>
      <c r="K46" s="49" t="s">
        <v>417</v>
      </c>
      <c r="L46" s="62">
        <v>11</v>
      </c>
      <c r="M46" s="3"/>
    </row>
    <row r="47" spans="2:13" ht="15.6" x14ac:dyDescent="0.3">
      <c r="B47" s="3" t="s">
        <v>168</v>
      </c>
      <c r="C47" s="63" t="s">
        <v>174</v>
      </c>
      <c r="D47" s="63" t="s">
        <v>419</v>
      </c>
      <c r="E47" s="63" t="s">
        <v>420</v>
      </c>
      <c r="F47" s="63" t="s">
        <v>421</v>
      </c>
      <c r="G47" s="64" t="s">
        <v>422</v>
      </c>
      <c r="H47" s="65">
        <v>0.75</v>
      </c>
      <c r="I47" s="65" t="s">
        <v>219</v>
      </c>
      <c r="J47" s="65">
        <v>8</v>
      </c>
      <c r="K47" s="65" t="s">
        <v>220</v>
      </c>
      <c r="L47" s="66">
        <v>6</v>
      </c>
      <c r="M47" s="3"/>
    </row>
    <row r="48" spans="2:13" ht="15.6" x14ac:dyDescent="0.3">
      <c r="B48" s="3" t="s">
        <v>168</v>
      </c>
      <c r="C48" s="63" t="s">
        <v>174</v>
      </c>
      <c r="D48" s="63" t="s">
        <v>419</v>
      </c>
      <c r="E48" s="67" t="s">
        <v>423</v>
      </c>
      <c r="F48" s="63" t="s">
        <v>424</v>
      </c>
      <c r="G48" s="64" t="s">
        <v>425</v>
      </c>
      <c r="H48" s="65">
        <v>0.25</v>
      </c>
      <c r="I48" s="65" t="s">
        <v>219</v>
      </c>
      <c r="J48" s="65" t="s">
        <v>426</v>
      </c>
      <c r="K48" s="65" t="s">
        <v>220</v>
      </c>
      <c r="L48" s="66">
        <v>6</v>
      </c>
      <c r="M48" s="3"/>
    </row>
    <row r="49" spans="2:13" ht="15.6" x14ac:dyDescent="0.3">
      <c r="B49" s="3" t="s">
        <v>168</v>
      </c>
      <c r="C49" s="63" t="s">
        <v>174</v>
      </c>
      <c r="D49" s="63" t="s">
        <v>427</v>
      </c>
      <c r="E49" s="63" t="s">
        <v>428</v>
      </c>
      <c r="F49" s="63" t="s">
        <v>429</v>
      </c>
      <c r="G49" s="64" t="s">
        <v>430</v>
      </c>
      <c r="H49" s="65">
        <v>1</v>
      </c>
      <c r="I49" s="65" t="s">
        <v>219</v>
      </c>
      <c r="J49" s="65" t="s">
        <v>431</v>
      </c>
      <c r="K49" s="65" t="s">
        <v>289</v>
      </c>
      <c r="L49" s="66">
        <v>9</v>
      </c>
      <c r="M49" s="3"/>
    </row>
    <row r="50" spans="2:13" ht="15.6" x14ac:dyDescent="0.3">
      <c r="B50" s="3" t="s">
        <v>168</v>
      </c>
      <c r="C50" s="63" t="s">
        <v>174</v>
      </c>
      <c r="D50" s="63" t="s">
        <v>432</v>
      </c>
      <c r="E50" s="63" t="s">
        <v>433</v>
      </c>
      <c r="F50" s="63" t="s">
        <v>434</v>
      </c>
      <c r="G50" s="64" t="s">
        <v>435</v>
      </c>
      <c r="H50" s="65">
        <v>1</v>
      </c>
      <c r="I50" s="65" t="s">
        <v>219</v>
      </c>
      <c r="J50" s="65">
        <v>16</v>
      </c>
      <c r="K50" s="65" t="s">
        <v>393</v>
      </c>
      <c r="L50" s="66">
        <v>7</v>
      </c>
      <c r="M50" s="3"/>
    </row>
    <row r="51" spans="2:13" ht="15.6" x14ac:dyDescent="0.3">
      <c r="B51" s="3" t="s">
        <v>168</v>
      </c>
      <c r="C51" s="63" t="s">
        <v>177</v>
      </c>
      <c r="D51" s="63" t="s">
        <v>436</v>
      </c>
      <c r="E51" s="63" t="s">
        <v>437</v>
      </c>
      <c r="F51" s="63" t="s">
        <v>438</v>
      </c>
      <c r="G51" s="64" t="s">
        <v>439</v>
      </c>
      <c r="H51" s="65">
        <v>1</v>
      </c>
      <c r="I51" s="65" t="s">
        <v>220</v>
      </c>
      <c r="J51" s="65">
        <v>37</v>
      </c>
      <c r="K51" s="65" t="s">
        <v>440</v>
      </c>
      <c r="L51" s="66">
        <v>11</v>
      </c>
      <c r="M51" s="3"/>
    </row>
    <row r="52" spans="2:13" ht="86.4" x14ac:dyDescent="0.3">
      <c r="B52" s="68" t="s">
        <v>179</v>
      </c>
      <c r="C52" s="68" t="s">
        <v>181</v>
      </c>
      <c r="D52" s="68" t="s">
        <v>441</v>
      </c>
      <c r="E52" s="68" t="s">
        <v>297</v>
      </c>
      <c r="F52" s="69" t="s">
        <v>298</v>
      </c>
      <c r="G52" s="70" t="s">
        <v>442</v>
      </c>
      <c r="H52" s="45">
        <v>1</v>
      </c>
      <c r="I52" s="71" t="s">
        <v>220</v>
      </c>
      <c r="J52" s="71" t="s">
        <v>443</v>
      </c>
      <c r="K52" s="49" t="s">
        <v>220</v>
      </c>
      <c r="L52" s="62">
        <v>9</v>
      </c>
      <c r="M52" s="3"/>
    </row>
    <row r="53" spans="2:13" ht="86.4" x14ac:dyDescent="0.3">
      <c r="B53" s="68" t="s">
        <v>179</v>
      </c>
      <c r="C53" s="68" t="s">
        <v>181</v>
      </c>
      <c r="D53" s="72" t="s">
        <v>444</v>
      </c>
      <c r="E53" s="68" t="s">
        <v>297</v>
      </c>
      <c r="F53" s="69" t="s">
        <v>298</v>
      </c>
      <c r="G53" s="70" t="s">
        <v>445</v>
      </c>
      <c r="H53" s="45">
        <v>1</v>
      </c>
      <c r="I53" s="71" t="s">
        <v>220</v>
      </c>
      <c r="J53" s="49" t="s">
        <v>443</v>
      </c>
      <c r="K53" s="49" t="s">
        <v>220</v>
      </c>
      <c r="L53" s="62">
        <v>9</v>
      </c>
      <c r="M53" s="3"/>
    </row>
    <row r="54" spans="2:13" ht="57.6" x14ac:dyDescent="0.3">
      <c r="B54" s="68" t="s">
        <v>179</v>
      </c>
      <c r="C54" s="68" t="s">
        <v>181</v>
      </c>
      <c r="D54" s="68" t="s">
        <v>446</v>
      </c>
      <c r="E54" s="68" t="s">
        <v>378</v>
      </c>
      <c r="F54" s="69" t="s">
        <v>447</v>
      </c>
      <c r="G54" s="70" t="s">
        <v>448</v>
      </c>
      <c r="H54" s="45">
        <v>1</v>
      </c>
      <c r="I54" s="71" t="s">
        <v>220</v>
      </c>
      <c r="J54" s="49" t="s">
        <v>443</v>
      </c>
      <c r="K54" s="49" t="s">
        <v>220</v>
      </c>
      <c r="L54" s="62">
        <v>9</v>
      </c>
      <c r="M54" s="3"/>
    </row>
    <row r="55" spans="2:13" ht="43.2" x14ac:dyDescent="0.3">
      <c r="B55" s="68" t="s">
        <v>179</v>
      </c>
      <c r="C55" s="68" t="s">
        <v>181</v>
      </c>
      <c r="D55" s="68" t="s">
        <v>449</v>
      </c>
      <c r="E55" s="68" t="s">
        <v>450</v>
      </c>
      <c r="F55" s="69" t="s">
        <v>451</v>
      </c>
      <c r="G55" s="70" t="s">
        <v>452</v>
      </c>
      <c r="H55" s="45">
        <v>1</v>
      </c>
      <c r="I55" s="68" t="s">
        <v>219</v>
      </c>
      <c r="J55" s="49" t="s">
        <v>416</v>
      </c>
      <c r="K55" s="49" t="s">
        <v>278</v>
      </c>
      <c r="L55" s="62">
        <v>9</v>
      </c>
      <c r="M55" s="3"/>
    </row>
    <row r="56" spans="2:13" ht="43.8" thickBot="1" x14ac:dyDescent="0.35">
      <c r="B56" s="68" t="s">
        <v>179</v>
      </c>
      <c r="C56" s="68" t="s">
        <v>181</v>
      </c>
      <c r="D56" s="68" t="s">
        <v>453</v>
      </c>
      <c r="E56" s="71" t="s">
        <v>454</v>
      </c>
      <c r="F56" s="69" t="s">
        <v>455</v>
      </c>
      <c r="G56" s="70" t="s">
        <v>456</v>
      </c>
      <c r="H56" s="45">
        <v>1</v>
      </c>
      <c r="I56" s="71" t="s">
        <v>220</v>
      </c>
      <c r="J56" s="49" t="s">
        <v>457</v>
      </c>
      <c r="K56" s="49" t="s">
        <v>458</v>
      </c>
      <c r="L56" s="62">
        <v>11</v>
      </c>
      <c r="M56" s="3"/>
    </row>
    <row r="57" spans="2:13" ht="72.599999999999994" thickBot="1" x14ac:dyDescent="0.35">
      <c r="B57" s="73" t="s">
        <v>179</v>
      </c>
      <c r="C57" s="74" t="s">
        <v>181</v>
      </c>
      <c r="D57" s="74" t="s">
        <v>459</v>
      </c>
      <c r="E57" s="74" t="s">
        <v>297</v>
      </c>
      <c r="F57" s="75" t="s">
        <v>298</v>
      </c>
      <c r="G57" s="76" t="s">
        <v>460</v>
      </c>
      <c r="H57" s="77">
        <v>1</v>
      </c>
      <c r="I57" s="78" t="s">
        <v>220</v>
      </c>
      <c r="J57" s="79" t="s">
        <v>443</v>
      </c>
      <c r="K57" s="79" t="s">
        <v>220</v>
      </c>
      <c r="L57" s="80">
        <v>9</v>
      </c>
      <c r="M57" s="3"/>
    </row>
    <row r="58" spans="2:13" ht="58.2" thickBot="1" x14ac:dyDescent="0.35">
      <c r="B58" s="73" t="s">
        <v>179</v>
      </c>
      <c r="C58" s="68" t="s">
        <v>182</v>
      </c>
      <c r="D58" s="68" t="s">
        <v>461</v>
      </c>
      <c r="E58" s="71" t="s">
        <v>462</v>
      </c>
      <c r="F58" s="71" t="s">
        <v>463</v>
      </c>
      <c r="G58" s="71" t="s">
        <v>464</v>
      </c>
      <c r="H58" s="81">
        <v>1</v>
      </c>
      <c r="I58" s="71" t="s">
        <v>220</v>
      </c>
      <c r="J58" s="3" t="s">
        <v>380</v>
      </c>
      <c r="K58" s="43" t="s">
        <v>278</v>
      </c>
      <c r="L58" s="82" t="s">
        <v>290</v>
      </c>
      <c r="M58" s="3"/>
    </row>
    <row r="59" spans="2:13" ht="58.2" thickBot="1" x14ac:dyDescent="0.35">
      <c r="B59" s="73" t="s">
        <v>179</v>
      </c>
      <c r="C59" s="68" t="s">
        <v>182</v>
      </c>
      <c r="D59" s="68" t="s">
        <v>461</v>
      </c>
      <c r="E59" s="71" t="s">
        <v>462</v>
      </c>
      <c r="F59" s="71" t="s">
        <v>463</v>
      </c>
      <c r="G59" s="3" t="s">
        <v>465</v>
      </c>
      <c r="H59" s="81">
        <v>1</v>
      </c>
      <c r="I59" s="71" t="s">
        <v>220</v>
      </c>
      <c r="J59" s="3" t="s">
        <v>380</v>
      </c>
      <c r="K59" s="43" t="s">
        <v>278</v>
      </c>
      <c r="L59" s="82" t="s">
        <v>290</v>
      </c>
      <c r="M59" s="3"/>
    </row>
    <row r="60" spans="2:13" ht="43.8" thickBot="1" x14ac:dyDescent="0.35">
      <c r="B60" s="73" t="s">
        <v>179</v>
      </c>
      <c r="C60" s="68" t="s">
        <v>182</v>
      </c>
      <c r="D60" s="68" t="s">
        <v>466</v>
      </c>
      <c r="E60" s="71" t="s">
        <v>467</v>
      </c>
      <c r="F60" s="71" t="s">
        <v>463</v>
      </c>
      <c r="G60" s="3" t="s">
        <v>468</v>
      </c>
      <c r="H60" s="81">
        <v>1</v>
      </c>
      <c r="I60" s="71" t="s">
        <v>220</v>
      </c>
      <c r="J60" s="3" t="s">
        <v>380</v>
      </c>
      <c r="K60" s="43" t="s">
        <v>322</v>
      </c>
      <c r="L60" s="82" t="s">
        <v>469</v>
      </c>
      <c r="M60" s="3"/>
    </row>
    <row r="61" spans="2:13" ht="43.8" thickBot="1" x14ac:dyDescent="0.35">
      <c r="B61" s="73" t="s">
        <v>179</v>
      </c>
      <c r="C61" s="68" t="s">
        <v>182</v>
      </c>
      <c r="D61" s="68" t="s">
        <v>466</v>
      </c>
      <c r="E61" s="71" t="s">
        <v>467</v>
      </c>
      <c r="F61" s="71" t="s">
        <v>463</v>
      </c>
      <c r="G61" s="3" t="s">
        <v>470</v>
      </c>
      <c r="H61" s="81">
        <v>1</v>
      </c>
      <c r="I61" s="71" t="s">
        <v>220</v>
      </c>
      <c r="J61" s="3" t="s">
        <v>380</v>
      </c>
      <c r="K61" s="43" t="s">
        <v>322</v>
      </c>
      <c r="L61" s="82" t="s">
        <v>469</v>
      </c>
      <c r="M61" s="3"/>
    </row>
    <row r="62" spans="2:13" ht="15" thickBot="1" x14ac:dyDescent="0.35">
      <c r="B62" s="73" t="s">
        <v>179</v>
      </c>
      <c r="C62" s="83" t="s">
        <v>182</v>
      </c>
      <c r="D62" s="83" t="s">
        <v>471</v>
      </c>
      <c r="E62" s="84" t="s">
        <v>467</v>
      </c>
      <c r="F62" s="84" t="s">
        <v>463</v>
      </c>
      <c r="G62" s="85" t="s">
        <v>472</v>
      </c>
      <c r="H62" s="86">
        <v>1</v>
      </c>
      <c r="I62" s="84" t="s">
        <v>220</v>
      </c>
      <c r="J62" s="85" t="s">
        <v>380</v>
      </c>
      <c r="K62" s="87" t="s">
        <v>322</v>
      </c>
      <c r="L62" s="88" t="s">
        <v>469</v>
      </c>
      <c r="M62" s="3"/>
    </row>
    <row r="63" spans="2:13" x14ac:dyDescent="0.3">
      <c r="B63" s="68" t="s">
        <v>179</v>
      </c>
      <c r="C63" s="68" t="s">
        <v>182</v>
      </c>
      <c r="D63" s="71" t="s">
        <v>473</v>
      </c>
      <c r="E63" s="71" t="s">
        <v>474</v>
      </c>
      <c r="F63" s="71" t="s">
        <v>463</v>
      </c>
      <c r="G63" s="3" t="s">
        <v>475</v>
      </c>
      <c r="H63" s="81">
        <v>1</v>
      </c>
      <c r="I63" s="71" t="s">
        <v>220</v>
      </c>
      <c r="J63" s="3" t="s">
        <v>380</v>
      </c>
      <c r="K63" s="43" t="s">
        <v>322</v>
      </c>
      <c r="L63" s="82" t="s">
        <v>469</v>
      </c>
      <c r="M63" s="3"/>
    </row>
    <row r="64" spans="2:13" x14ac:dyDescent="0.3">
      <c r="E64" s="89" t="s">
        <v>476</v>
      </c>
      <c r="H64">
        <f>SUM(H5:H63)</f>
        <v>50.879999999999995</v>
      </c>
    </row>
    <row r="65" spans="5:8" x14ac:dyDescent="0.3">
      <c r="E65" s="89" t="s">
        <v>477</v>
      </c>
      <c r="H65" s="90">
        <v>60</v>
      </c>
    </row>
  </sheetData>
  <mergeCells count="1">
    <mergeCell ref="B2:L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BE86B2-A623-4029-9A31-D4291EE73550}">
  <dimension ref="A1:T178"/>
  <sheetViews>
    <sheetView topLeftCell="B1" workbookViewId="0">
      <pane ySplit="4" topLeftCell="A71" activePane="bottomLeft" state="frozen"/>
      <selection pane="bottomLeft" activeCell="L170" sqref="L170"/>
    </sheetView>
  </sheetViews>
  <sheetFormatPr defaultRowHeight="14.4" x14ac:dyDescent="0.3"/>
  <cols>
    <col min="2" max="2" width="55.21875" bestFit="1" customWidth="1"/>
    <col min="3" max="3" width="11.88671875" customWidth="1"/>
    <col min="4" max="4" width="15.6640625" customWidth="1"/>
    <col min="5" max="5" width="18.109375" customWidth="1"/>
    <col min="6" max="6" width="17" customWidth="1"/>
    <col min="7" max="7" width="15.44140625" customWidth="1"/>
    <col min="8" max="8" width="17.6640625" customWidth="1"/>
    <col min="9" max="9" width="13.88671875" customWidth="1"/>
    <col min="10" max="11" width="15.5546875" customWidth="1"/>
    <col min="12" max="12" width="15.109375" customWidth="1"/>
    <col min="13" max="14" width="15.44140625" customWidth="1"/>
    <col min="15" max="15" width="13" customWidth="1"/>
    <col min="16" max="16" width="15.77734375" customWidth="1"/>
    <col min="17" max="17" width="15.88671875" customWidth="1"/>
    <col min="18" max="18" width="15.77734375" customWidth="1"/>
    <col min="19" max="19" width="15.6640625" customWidth="1"/>
    <col min="20" max="20" width="15.44140625" customWidth="1"/>
  </cols>
  <sheetData>
    <row r="1" spans="1:20" x14ac:dyDescent="0.3">
      <c r="T1" t="s">
        <v>497</v>
      </c>
    </row>
    <row r="2" spans="1:20" x14ac:dyDescent="0.3">
      <c r="C2" s="16" t="s">
        <v>498</v>
      </c>
    </row>
    <row r="4" spans="1:20" ht="72" x14ac:dyDescent="0.3">
      <c r="A4" s="1" t="s">
        <v>0</v>
      </c>
      <c r="B4" s="1" t="s">
        <v>1</v>
      </c>
      <c r="C4" s="2" t="s">
        <v>479</v>
      </c>
      <c r="D4" s="2" t="s">
        <v>488</v>
      </c>
      <c r="E4" s="2" t="s">
        <v>489</v>
      </c>
      <c r="F4" s="2" t="s">
        <v>490</v>
      </c>
      <c r="G4" s="2" t="s">
        <v>480</v>
      </c>
      <c r="H4" s="2" t="s">
        <v>481</v>
      </c>
      <c r="I4" s="2" t="s">
        <v>482</v>
      </c>
      <c r="J4" s="2" t="s">
        <v>491</v>
      </c>
      <c r="K4" s="2" t="s">
        <v>492</v>
      </c>
      <c r="L4" s="2" t="s">
        <v>493</v>
      </c>
      <c r="M4" s="2" t="s">
        <v>483</v>
      </c>
      <c r="N4" s="2" t="s">
        <v>484</v>
      </c>
      <c r="O4" s="2" t="s">
        <v>485</v>
      </c>
      <c r="P4" s="2" t="s">
        <v>494</v>
      </c>
      <c r="Q4" s="2" t="s">
        <v>495</v>
      </c>
      <c r="R4" s="2" t="s">
        <v>496</v>
      </c>
      <c r="S4" s="2" t="s">
        <v>486</v>
      </c>
      <c r="T4" s="2" t="s">
        <v>487</v>
      </c>
    </row>
    <row r="5" spans="1:20" x14ac:dyDescent="0.3">
      <c r="A5" s="3" t="s">
        <v>5</v>
      </c>
      <c r="B5" s="3" t="s">
        <v>6</v>
      </c>
      <c r="C5" s="3">
        <v>392</v>
      </c>
      <c r="D5" s="3">
        <v>365</v>
      </c>
      <c r="E5" s="91">
        <v>0.10626447256056372</v>
      </c>
      <c r="F5" s="3">
        <v>23</v>
      </c>
      <c r="G5" s="91">
        <v>5.8673469387755105E-2</v>
      </c>
      <c r="H5" s="91">
        <v>6.9487160847274973E-3</v>
      </c>
      <c r="I5" s="3">
        <v>421</v>
      </c>
      <c r="J5" s="3">
        <v>394</v>
      </c>
      <c r="K5" s="91">
        <v>0.10770063569158937</v>
      </c>
      <c r="L5" s="3">
        <v>26</v>
      </c>
      <c r="M5" s="91">
        <v>6.1757719714964368E-2</v>
      </c>
      <c r="N5" s="91">
        <v>9.0351238854081573E-3</v>
      </c>
      <c r="O5" s="3">
        <v>423</v>
      </c>
      <c r="P5" s="3">
        <v>314</v>
      </c>
      <c r="Q5" s="91">
        <v>9.0623561966780078E-2</v>
      </c>
      <c r="R5" s="3">
        <v>0</v>
      </c>
      <c r="S5" s="91">
        <v>0</v>
      </c>
      <c r="T5" s="91"/>
    </row>
    <row r="6" spans="1:20" x14ac:dyDescent="0.3">
      <c r="A6" s="3" t="s">
        <v>5</v>
      </c>
      <c r="B6" s="3" t="s">
        <v>7</v>
      </c>
      <c r="C6" s="3">
        <v>370</v>
      </c>
      <c r="D6" s="3">
        <v>362</v>
      </c>
      <c r="E6" s="91">
        <v>6.2422398870461089E-2</v>
      </c>
      <c r="F6" s="3">
        <v>192</v>
      </c>
      <c r="G6" s="91">
        <v>0.51891891891891895</v>
      </c>
      <c r="H6" s="91">
        <v>1.3393784152640311E-2</v>
      </c>
      <c r="I6" s="3">
        <v>392</v>
      </c>
      <c r="J6" s="3">
        <v>404</v>
      </c>
      <c r="K6" s="91">
        <v>8.5242719921902035E-2</v>
      </c>
      <c r="L6" s="3">
        <v>205</v>
      </c>
      <c r="M6" s="91">
        <v>0.52295918367346939</v>
      </c>
      <c r="N6" s="91">
        <v>9.1965169576909787E-3</v>
      </c>
      <c r="O6" s="3">
        <v>394</v>
      </c>
      <c r="P6" s="3">
        <v>333</v>
      </c>
      <c r="Q6" s="91">
        <v>6.2347127454204065E-2</v>
      </c>
      <c r="R6" s="3">
        <v>0</v>
      </c>
      <c r="S6" s="91">
        <v>0</v>
      </c>
      <c r="T6" s="91"/>
    </row>
    <row r="7" spans="1:20" x14ac:dyDescent="0.3">
      <c r="A7" s="3" t="s">
        <v>5</v>
      </c>
      <c r="B7" s="3" t="s">
        <v>8</v>
      </c>
      <c r="C7" s="3">
        <v>267</v>
      </c>
      <c r="D7" s="3">
        <v>121</v>
      </c>
      <c r="E7" s="91">
        <v>5.6251995773902601E-2</v>
      </c>
      <c r="F7" s="3">
        <v>10</v>
      </c>
      <c r="G7" s="91">
        <v>3.7453183520599252E-2</v>
      </c>
      <c r="H7" s="91">
        <v>3.4201489384887082E-2</v>
      </c>
      <c r="I7" s="3">
        <v>269</v>
      </c>
      <c r="J7" s="3">
        <v>123</v>
      </c>
      <c r="K7" s="91">
        <v>5.0143171500874301E-2</v>
      </c>
      <c r="L7" s="3">
        <v>7</v>
      </c>
      <c r="M7" s="91">
        <v>2.6022304832713755E-2</v>
      </c>
      <c r="N7" s="91">
        <v>9.1231996242176344E-2</v>
      </c>
      <c r="O7" s="3">
        <v>271</v>
      </c>
      <c r="P7" s="3">
        <v>52</v>
      </c>
      <c r="Q7" s="91">
        <v>6.8947503432171958E-2</v>
      </c>
      <c r="R7" s="3">
        <v>0</v>
      </c>
      <c r="S7" s="91">
        <v>0</v>
      </c>
      <c r="T7" s="91"/>
    </row>
    <row r="8" spans="1:20" x14ac:dyDescent="0.3">
      <c r="A8" s="3" t="s">
        <v>5</v>
      </c>
      <c r="B8" s="3" t="s">
        <v>9</v>
      </c>
      <c r="C8" s="3">
        <v>61</v>
      </c>
      <c r="D8" s="3">
        <v>51</v>
      </c>
      <c r="E8" s="91">
        <v>7.084222457021605E-2</v>
      </c>
      <c r="F8" s="3">
        <v>46</v>
      </c>
      <c r="G8" s="91">
        <v>0.75409836065573765</v>
      </c>
      <c r="H8" s="91">
        <v>2.8378576655810957E-2</v>
      </c>
      <c r="I8" s="3">
        <v>57</v>
      </c>
      <c r="J8" s="3">
        <v>43</v>
      </c>
      <c r="K8" s="91">
        <v>5.2345268117782152E-2</v>
      </c>
      <c r="L8" s="3">
        <v>38</v>
      </c>
      <c r="M8" s="91">
        <v>0.66666666666666663</v>
      </c>
      <c r="N8" s="91">
        <v>2.524102129190255E-2</v>
      </c>
      <c r="O8" s="3">
        <v>62</v>
      </c>
      <c r="P8" s="3">
        <v>13</v>
      </c>
      <c r="Q8" s="91">
        <v>4.4539649767063254E-2</v>
      </c>
      <c r="R8" s="3">
        <v>8</v>
      </c>
      <c r="S8" s="91">
        <v>0.12903225806451613</v>
      </c>
      <c r="T8" s="91">
        <v>8.3581742106904593E-3</v>
      </c>
    </row>
    <row r="9" spans="1:20" x14ac:dyDescent="0.3">
      <c r="A9" s="3" t="s">
        <v>5</v>
      </c>
      <c r="B9" s="3" t="s">
        <v>10</v>
      </c>
      <c r="C9" s="3">
        <v>7720</v>
      </c>
      <c r="D9" s="3">
        <v>7453</v>
      </c>
      <c r="E9" s="91">
        <v>0.24562506354892671</v>
      </c>
      <c r="F9" s="3">
        <v>241</v>
      </c>
      <c r="G9" s="91">
        <v>3.1217616580310879E-2</v>
      </c>
      <c r="H9" s="91">
        <v>0.12907088652051057</v>
      </c>
      <c r="I9" s="3">
        <v>7995</v>
      </c>
      <c r="J9" s="3">
        <v>7776</v>
      </c>
      <c r="K9" s="91">
        <v>0.25134811157833853</v>
      </c>
      <c r="L9" s="3">
        <v>249</v>
      </c>
      <c r="M9" s="91">
        <v>3.1144465290806753E-2</v>
      </c>
      <c r="N9" s="91">
        <v>0.11960835091815529</v>
      </c>
      <c r="O9" s="3">
        <v>8075</v>
      </c>
      <c r="P9" s="3">
        <v>7206</v>
      </c>
      <c r="Q9" s="91">
        <v>0.25349978035001008</v>
      </c>
      <c r="R9" s="3">
        <v>29</v>
      </c>
      <c r="S9" s="91">
        <v>3.5913312693498451E-3</v>
      </c>
      <c r="T9" s="91">
        <v>7.3341754464908218E-2</v>
      </c>
    </row>
    <row r="10" spans="1:20" x14ac:dyDescent="0.3">
      <c r="A10" s="3" t="s">
        <v>5</v>
      </c>
      <c r="B10" s="3" t="s">
        <v>11</v>
      </c>
      <c r="C10" s="3">
        <v>26</v>
      </c>
      <c r="D10" s="3">
        <v>22</v>
      </c>
      <c r="E10" s="91">
        <v>9.2506895629842281E-2</v>
      </c>
      <c r="F10" s="3">
        <v>8</v>
      </c>
      <c r="G10" s="91">
        <v>0.30769230769230771</v>
      </c>
      <c r="H10" s="91">
        <v>2.6755898932381884E-2</v>
      </c>
      <c r="I10" s="3">
        <v>21</v>
      </c>
      <c r="J10" s="3">
        <v>21</v>
      </c>
      <c r="K10" s="91">
        <v>5.873318041692082E-2</v>
      </c>
      <c r="L10" s="3">
        <v>7</v>
      </c>
      <c r="M10" s="91">
        <v>0.33333333333333331</v>
      </c>
      <c r="N10" s="91">
        <v>1.5919195486553402E-2</v>
      </c>
      <c r="O10" s="3">
        <v>21</v>
      </c>
      <c r="P10" s="3">
        <v>15</v>
      </c>
      <c r="Q10" s="91">
        <v>6.7143100084714871E-2</v>
      </c>
      <c r="R10" s="3">
        <v>1</v>
      </c>
      <c r="S10" s="91">
        <v>4.7619047619047616E-2</v>
      </c>
      <c r="T10" s="91">
        <v>2.4620308677119999E-2</v>
      </c>
    </row>
    <row r="11" spans="1:20" x14ac:dyDescent="0.3">
      <c r="A11" s="3" t="s">
        <v>5</v>
      </c>
      <c r="B11" s="3" t="s">
        <v>12</v>
      </c>
      <c r="C11" s="3">
        <v>163</v>
      </c>
      <c r="D11" s="3">
        <v>145</v>
      </c>
      <c r="E11" s="91">
        <v>4.2196137697399314E-2</v>
      </c>
      <c r="F11" s="3">
        <v>55</v>
      </c>
      <c r="G11" s="91">
        <v>0.33742331288343558</v>
      </c>
      <c r="H11" s="91">
        <v>2.0905041915635442E-2</v>
      </c>
      <c r="I11" s="3">
        <v>223</v>
      </c>
      <c r="J11" s="3">
        <v>209</v>
      </c>
      <c r="K11" s="91">
        <v>6.0000186965038303E-2</v>
      </c>
      <c r="L11" s="3">
        <v>65</v>
      </c>
      <c r="M11" s="91">
        <v>0.2914798206278027</v>
      </c>
      <c r="N11" s="91">
        <v>1.6510929671282086E-2</v>
      </c>
      <c r="O11" s="3">
        <v>476</v>
      </c>
      <c r="P11" s="3">
        <v>245</v>
      </c>
      <c r="Q11" s="91">
        <v>8.4415218485510285E-2</v>
      </c>
      <c r="R11" s="3">
        <v>0</v>
      </c>
      <c r="S11" s="91">
        <v>0</v>
      </c>
      <c r="T11" s="91"/>
    </row>
    <row r="12" spans="1:20" x14ac:dyDescent="0.3">
      <c r="A12" s="3" t="s">
        <v>5</v>
      </c>
      <c r="B12" s="3" t="s">
        <v>13</v>
      </c>
      <c r="C12" s="3">
        <v>351</v>
      </c>
      <c r="D12" s="3">
        <v>281</v>
      </c>
      <c r="E12" s="91">
        <v>0.13093561976241647</v>
      </c>
      <c r="F12" s="3">
        <v>62</v>
      </c>
      <c r="G12" s="91">
        <v>0.17663817663817663</v>
      </c>
      <c r="H12" s="91">
        <v>6.2419754919621033E-2</v>
      </c>
      <c r="I12" s="3">
        <v>364</v>
      </c>
      <c r="J12" s="3">
        <v>305</v>
      </c>
      <c r="K12" s="91">
        <v>0.13169106893063537</v>
      </c>
      <c r="L12" s="3">
        <v>58</v>
      </c>
      <c r="M12" s="91">
        <v>0.15934065934065933</v>
      </c>
      <c r="N12" s="91">
        <v>6.03608206003277E-2</v>
      </c>
      <c r="O12" s="3">
        <v>371</v>
      </c>
      <c r="P12" s="3">
        <v>230</v>
      </c>
      <c r="Q12" s="91">
        <v>0.11777952931786613</v>
      </c>
      <c r="R12" s="3">
        <v>29</v>
      </c>
      <c r="S12" s="91">
        <v>7.8167115902964962E-2</v>
      </c>
      <c r="T12" s="91">
        <v>3.5942457357677468E-2</v>
      </c>
    </row>
    <row r="13" spans="1:20" x14ac:dyDescent="0.3">
      <c r="A13" s="3" t="s">
        <v>14</v>
      </c>
      <c r="B13" s="3" t="s">
        <v>15</v>
      </c>
      <c r="C13" s="3">
        <v>567</v>
      </c>
      <c r="D13" s="3">
        <v>538</v>
      </c>
      <c r="E13" s="91">
        <v>0.26034456771057324</v>
      </c>
      <c r="F13" s="3">
        <v>26</v>
      </c>
      <c r="G13" s="91">
        <v>4.585537918871252E-2</v>
      </c>
      <c r="H13" s="91">
        <v>5.7429452072422255E-2</v>
      </c>
      <c r="I13" s="3">
        <v>596</v>
      </c>
      <c r="J13" s="3">
        <v>548</v>
      </c>
      <c r="K13" s="91">
        <v>0.25565261249629806</v>
      </c>
      <c r="L13" s="3">
        <v>24</v>
      </c>
      <c r="M13" s="91">
        <v>4.0268456375838924E-2</v>
      </c>
      <c r="N13" s="91">
        <v>7.8666739402707866E-2</v>
      </c>
      <c r="O13" s="3">
        <v>591</v>
      </c>
      <c r="P13" s="3">
        <v>484</v>
      </c>
      <c r="Q13" s="91">
        <v>0.27415684718315525</v>
      </c>
      <c r="R13" s="3">
        <v>20</v>
      </c>
      <c r="S13" s="91">
        <v>3.3840947546531303E-2</v>
      </c>
      <c r="T13" s="91">
        <v>0.13003541915947459</v>
      </c>
    </row>
    <row r="14" spans="1:20" x14ac:dyDescent="0.3">
      <c r="A14" s="3" t="s">
        <v>14</v>
      </c>
      <c r="B14" s="3" t="s">
        <v>16</v>
      </c>
      <c r="C14" s="3"/>
      <c r="D14" s="3"/>
      <c r="E14" s="91"/>
      <c r="F14" s="3"/>
      <c r="G14" s="91"/>
      <c r="H14" s="91"/>
      <c r="I14" s="3">
        <v>10</v>
      </c>
      <c r="J14" s="3">
        <v>4</v>
      </c>
      <c r="K14" s="91">
        <v>5.8092322757183873E-2</v>
      </c>
      <c r="L14" s="3">
        <v>0</v>
      </c>
      <c r="M14" s="91">
        <v>0</v>
      </c>
      <c r="N14" s="91"/>
      <c r="O14" s="3">
        <v>12</v>
      </c>
      <c r="P14" s="3">
        <v>4</v>
      </c>
      <c r="Q14" s="91">
        <v>0.12911561843346869</v>
      </c>
      <c r="R14" s="3">
        <v>0</v>
      </c>
      <c r="S14" s="91">
        <v>0</v>
      </c>
      <c r="T14" s="91"/>
    </row>
    <row r="15" spans="1:20" x14ac:dyDescent="0.3">
      <c r="A15" s="3" t="s">
        <v>17</v>
      </c>
      <c r="B15" s="3" t="s">
        <v>18</v>
      </c>
      <c r="C15" s="3">
        <v>149</v>
      </c>
      <c r="D15" s="3">
        <v>153</v>
      </c>
      <c r="E15" s="91">
        <v>0.23643492295464988</v>
      </c>
      <c r="F15" s="3">
        <v>84</v>
      </c>
      <c r="G15" s="91">
        <v>0.56375838926174493</v>
      </c>
      <c r="H15" s="91">
        <v>1.4196569589569516E-2</v>
      </c>
      <c r="I15" s="3">
        <v>149</v>
      </c>
      <c r="J15" s="3">
        <v>155</v>
      </c>
      <c r="K15" s="91">
        <v>0.20120739037101051</v>
      </c>
      <c r="L15" s="3">
        <v>75</v>
      </c>
      <c r="M15" s="91">
        <v>0.50335570469798663</v>
      </c>
      <c r="N15" s="91">
        <v>1.605659973310003E-2</v>
      </c>
      <c r="O15" s="3">
        <v>149</v>
      </c>
      <c r="P15" s="3">
        <v>148</v>
      </c>
      <c r="Q15" s="91">
        <v>0.16332430124129993</v>
      </c>
      <c r="R15" s="3">
        <v>51</v>
      </c>
      <c r="S15" s="91">
        <v>0.34228187919463088</v>
      </c>
      <c r="T15" s="91">
        <v>2.444879938394718E-2</v>
      </c>
    </row>
    <row r="16" spans="1:20" x14ac:dyDescent="0.3">
      <c r="A16" s="3" t="s">
        <v>17</v>
      </c>
      <c r="B16" s="3" t="s">
        <v>19</v>
      </c>
      <c r="C16" s="3">
        <v>75</v>
      </c>
      <c r="D16" s="3">
        <v>50</v>
      </c>
      <c r="E16" s="91">
        <v>3.1091767064398805E-2</v>
      </c>
      <c r="F16" s="3">
        <v>0</v>
      </c>
      <c r="G16" s="91">
        <v>0</v>
      </c>
      <c r="H16" s="91"/>
      <c r="I16" s="3">
        <v>77</v>
      </c>
      <c r="J16" s="3">
        <v>59</v>
      </c>
      <c r="K16" s="91">
        <v>0.20365229539559168</v>
      </c>
      <c r="L16" s="3">
        <v>0</v>
      </c>
      <c r="M16" s="91">
        <v>0</v>
      </c>
      <c r="N16" s="91"/>
      <c r="O16" s="3">
        <v>79</v>
      </c>
      <c r="P16" s="3">
        <v>22</v>
      </c>
      <c r="Q16" s="91">
        <v>5.7179823728031279E-2</v>
      </c>
      <c r="R16" s="3">
        <v>0</v>
      </c>
      <c r="S16" s="91">
        <v>0</v>
      </c>
      <c r="T16" s="91"/>
    </row>
    <row r="17" spans="1:20" x14ac:dyDescent="0.3">
      <c r="A17" s="3" t="s">
        <v>20</v>
      </c>
      <c r="B17" s="3" t="s">
        <v>21</v>
      </c>
      <c r="C17" s="3">
        <v>83</v>
      </c>
      <c r="D17" s="3">
        <v>42</v>
      </c>
      <c r="E17" s="91">
        <v>4.6915584523067218E-2</v>
      </c>
      <c r="F17" s="3">
        <v>2</v>
      </c>
      <c r="G17" s="91">
        <v>2.4096385542168676E-2</v>
      </c>
      <c r="H17" s="91">
        <v>6.2501784630759893E-3</v>
      </c>
      <c r="I17" s="3">
        <v>71</v>
      </c>
      <c r="J17" s="3">
        <v>57</v>
      </c>
      <c r="K17" s="91">
        <v>0.10274599991360098</v>
      </c>
      <c r="L17" s="3">
        <v>0</v>
      </c>
      <c r="M17" s="91">
        <v>0</v>
      </c>
      <c r="N17" s="91"/>
      <c r="O17" s="3">
        <v>70</v>
      </c>
      <c r="P17" s="3">
        <v>31</v>
      </c>
      <c r="Q17" s="91">
        <v>0.10927042112867587</v>
      </c>
      <c r="R17" s="3">
        <v>0</v>
      </c>
      <c r="S17" s="91">
        <v>0</v>
      </c>
      <c r="T17" s="91"/>
    </row>
    <row r="18" spans="1:20" x14ac:dyDescent="0.3">
      <c r="A18" s="3" t="s">
        <v>20</v>
      </c>
      <c r="B18" s="3" t="s">
        <v>22</v>
      </c>
      <c r="C18" s="3">
        <v>422</v>
      </c>
      <c r="D18" s="3">
        <v>241</v>
      </c>
      <c r="E18" s="91">
        <v>7.0901814340146738E-2</v>
      </c>
      <c r="F18" s="3">
        <v>14</v>
      </c>
      <c r="G18" s="91">
        <v>3.3175355450236969E-2</v>
      </c>
      <c r="H18" s="91">
        <v>7.4420343555867043E-3</v>
      </c>
      <c r="I18" s="3">
        <v>416</v>
      </c>
      <c r="J18" s="3">
        <v>204</v>
      </c>
      <c r="K18" s="91">
        <v>4.694516142268558E-2</v>
      </c>
      <c r="L18" s="3">
        <v>3</v>
      </c>
      <c r="M18" s="91">
        <v>7.2115384615384619E-3</v>
      </c>
      <c r="N18" s="91">
        <v>3.11556854576511E-2</v>
      </c>
      <c r="O18" s="3">
        <v>414</v>
      </c>
      <c r="P18" s="3">
        <v>99</v>
      </c>
      <c r="Q18" s="91">
        <v>7.9290172972427408E-2</v>
      </c>
      <c r="R18" s="3">
        <v>1</v>
      </c>
      <c r="S18" s="91">
        <v>2.4154589371980675E-3</v>
      </c>
      <c r="T18" s="91">
        <v>1.13638111720027E-2</v>
      </c>
    </row>
    <row r="19" spans="1:20" x14ac:dyDescent="0.3">
      <c r="A19" s="3" t="s">
        <v>20</v>
      </c>
      <c r="B19" s="3" t="s">
        <v>23</v>
      </c>
      <c r="C19" s="3">
        <v>177</v>
      </c>
      <c r="D19" s="3">
        <v>171</v>
      </c>
      <c r="E19" s="91">
        <v>0.208437906081202</v>
      </c>
      <c r="F19" s="3">
        <v>47</v>
      </c>
      <c r="G19" s="91">
        <v>0.2655367231638418</v>
      </c>
      <c r="H19" s="91">
        <v>9.0547553393608163E-2</v>
      </c>
      <c r="I19" s="3">
        <v>182</v>
      </c>
      <c r="J19" s="3">
        <v>162</v>
      </c>
      <c r="K19" s="91">
        <v>0.21163465332676054</v>
      </c>
      <c r="L19" s="3">
        <v>31</v>
      </c>
      <c r="M19" s="91">
        <v>0.17032967032967034</v>
      </c>
      <c r="N19" s="91">
        <v>7.7110186971033279E-2</v>
      </c>
      <c r="O19" s="3">
        <v>186</v>
      </c>
      <c r="P19" s="3">
        <v>117</v>
      </c>
      <c r="Q19" s="91">
        <v>0.13629329751628833</v>
      </c>
      <c r="R19" s="3">
        <v>13</v>
      </c>
      <c r="S19" s="91">
        <v>6.9892473118279563E-2</v>
      </c>
      <c r="T19" s="91">
        <v>3.5874988901087583E-2</v>
      </c>
    </row>
    <row r="20" spans="1:20" x14ac:dyDescent="0.3">
      <c r="A20" s="3" t="s">
        <v>20</v>
      </c>
      <c r="B20" s="3" t="s">
        <v>24</v>
      </c>
      <c r="C20" s="3">
        <v>70</v>
      </c>
      <c r="D20" s="3">
        <v>53</v>
      </c>
      <c r="E20" s="91">
        <v>4.3076516118784526E-2</v>
      </c>
      <c r="F20" s="3">
        <v>44</v>
      </c>
      <c r="G20" s="91">
        <v>0.62857142857142856</v>
      </c>
      <c r="H20" s="91">
        <v>1.1830979064449944E-2</v>
      </c>
      <c r="I20" s="3">
        <v>57</v>
      </c>
      <c r="J20" s="3">
        <v>57</v>
      </c>
      <c r="K20" s="91">
        <v>6.2599694815817938E-2</v>
      </c>
      <c r="L20" s="3">
        <v>25</v>
      </c>
      <c r="M20" s="91">
        <v>0.43859649122807015</v>
      </c>
      <c r="N20" s="91">
        <v>1.2745585716070915E-2</v>
      </c>
      <c r="O20" s="3">
        <v>60</v>
      </c>
      <c r="P20" s="3">
        <v>34</v>
      </c>
      <c r="Q20" s="91">
        <v>6.9587957605613829E-2</v>
      </c>
      <c r="R20" s="3">
        <v>25</v>
      </c>
      <c r="S20" s="91">
        <v>0.41666666666666669</v>
      </c>
      <c r="T20" s="91">
        <v>6.3079351221893062E-3</v>
      </c>
    </row>
    <row r="21" spans="1:20" x14ac:dyDescent="0.3">
      <c r="A21" s="3" t="s">
        <v>20</v>
      </c>
      <c r="B21" s="3" t="s">
        <v>25</v>
      </c>
      <c r="C21" s="3">
        <v>236</v>
      </c>
      <c r="D21" s="3">
        <v>192</v>
      </c>
      <c r="E21" s="91">
        <v>4.8847283141702662E-2</v>
      </c>
      <c r="F21" s="3">
        <v>0</v>
      </c>
      <c r="G21" s="91">
        <v>0</v>
      </c>
      <c r="H21" s="91"/>
      <c r="I21" s="3">
        <v>278</v>
      </c>
      <c r="J21" s="3">
        <v>96</v>
      </c>
      <c r="K21" s="91">
        <v>6.9068213534783457E-2</v>
      </c>
      <c r="L21" s="3">
        <v>5</v>
      </c>
      <c r="M21" s="91">
        <v>1.7985611510791366E-2</v>
      </c>
      <c r="N21" s="91">
        <v>5.2218073078631702E-2</v>
      </c>
      <c r="O21" s="3">
        <v>283</v>
      </c>
      <c r="P21" s="3">
        <v>74</v>
      </c>
      <c r="Q21" s="91">
        <v>9.6938775628892207E-2</v>
      </c>
      <c r="R21" s="3">
        <v>0</v>
      </c>
      <c r="S21" s="91">
        <v>0</v>
      </c>
      <c r="T21" s="91"/>
    </row>
    <row r="22" spans="1:20" x14ac:dyDescent="0.3">
      <c r="A22" s="3" t="s">
        <v>20</v>
      </c>
      <c r="B22" s="3" t="s">
        <v>26</v>
      </c>
      <c r="C22" s="3">
        <v>21</v>
      </c>
      <c r="D22" s="3">
        <v>6</v>
      </c>
      <c r="E22" s="91">
        <v>4.8377967592592656E-2</v>
      </c>
      <c r="F22" s="3">
        <v>0</v>
      </c>
      <c r="G22" s="91">
        <v>0</v>
      </c>
      <c r="H22" s="91"/>
      <c r="I22" s="3">
        <v>17</v>
      </c>
      <c r="J22" s="3">
        <v>7</v>
      </c>
      <c r="K22" s="91">
        <v>4.5430616327925388E-2</v>
      </c>
      <c r="L22" s="3">
        <v>0</v>
      </c>
      <c r="M22" s="91">
        <v>0</v>
      </c>
      <c r="N22" s="91"/>
      <c r="O22" s="3">
        <v>21</v>
      </c>
      <c r="P22" s="3">
        <v>6</v>
      </c>
      <c r="Q22" s="91">
        <v>0.1352609090934023</v>
      </c>
      <c r="R22" s="3">
        <v>0</v>
      </c>
      <c r="S22" s="91">
        <v>0</v>
      </c>
      <c r="T22" s="91"/>
    </row>
    <row r="23" spans="1:20" x14ac:dyDescent="0.3">
      <c r="A23" s="3" t="s">
        <v>20</v>
      </c>
      <c r="B23" s="3" t="s">
        <v>27</v>
      </c>
      <c r="C23" s="3">
        <v>110</v>
      </c>
      <c r="D23" s="3">
        <v>92</v>
      </c>
      <c r="E23" s="91">
        <v>6.7592362571467779E-2</v>
      </c>
      <c r="F23" s="3">
        <v>5</v>
      </c>
      <c r="G23" s="91">
        <v>4.5454545454545456E-2</v>
      </c>
      <c r="H23" s="91">
        <v>1.9234542597040015E-2</v>
      </c>
      <c r="I23" s="3">
        <v>114</v>
      </c>
      <c r="J23" s="3">
        <v>94</v>
      </c>
      <c r="K23" s="91">
        <v>7.65515713575627E-2</v>
      </c>
      <c r="L23" s="3">
        <v>8</v>
      </c>
      <c r="M23" s="91">
        <v>7.0175438596491224E-2</v>
      </c>
      <c r="N23" s="91">
        <v>9.5313285037963505E-3</v>
      </c>
      <c r="O23" s="3">
        <v>114</v>
      </c>
      <c r="P23" s="3">
        <v>52</v>
      </c>
      <c r="Q23" s="91">
        <v>8.1251196012841684E-2</v>
      </c>
      <c r="R23" s="3">
        <v>0</v>
      </c>
      <c r="S23" s="91">
        <v>0</v>
      </c>
      <c r="T23" s="91"/>
    </row>
    <row r="24" spans="1:20" x14ac:dyDescent="0.3">
      <c r="A24" s="3" t="s">
        <v>28</v>
      </c>
      <c r="B24" s="3" t="s">
        <v>29</v>
      </c>
      <c r="C24" s="3">
        <v>443</v>
      </c>
      <c r="D24" s="3">
        <v>246</v>
      </c>
      <c r="E24" s="91">
        <v>5.440682632362781E-2</v>
      </c>
      <c r="F24" s="3">
        <v>0</v>
      </c>
      <c r="G24" s="91">
        <v>0</v>
      </c>
      <c r="H24" s="91"/>
      <c r="I24" s="3">
        <v>430</v>
      </c>
      <c r="J24" s="3">
        <v>232</v>
      </c>
      <c r="K24" s="91">
        <v>4.7400996767674189E-2</v>
      </c>
      <c r="L24" s="3">
        <v>0</v>
      </c>
      <c r="M24" s="91">
        <v>0</v>
      </c>
      <c r="N24" s="91"/>
      <c r="O24" s="3">
        <v>431</v>
      </c>
      <c r="P24" s="3">
        <v>64</v>
      </c>
      <c r="Q24" s="91">
        <v>5.4097278518257644E-2</v>
      </c>
      <c r="R24" s="3">
        <v>0</v>
      </c>
      <c r="S24" s="91">
        <v>0</v>
      </c>
      <c r="T24" s="91"/>
    </row>
    <row r="25" spans="1:20" x14ac:dyDescent="0.3">
      <c r="A25" s="3" t="s">
        <v>28</v>
      </c>
      <c r="B25" s="3" t="s">
        <v>30</v>
      </c>
      <c r="C25" s="3">
        <v>394</v>
      </c>
      <c r="D25" s="3">
        <v>400</v>
      </c>
      <c r="E25" s="91">
        <v>0.15710628296126089</v>
      </c>
      <c r="F25" s="3">
        <v>161</v>
      </c>
      <c r="G25" s="91">
        <v>0.40862944162436549</v>
      </c>
      <c r="H25" s="91">
        <v>9.2440848085858285E-2</v>
      </c>
      <c r="I25" s="3">
        <v>391</v>
      </c>
      <c r="J25" s="3">
        <v>406</v>
      </c>
      <c r="K25" s="91">
        <v>0.15408435253144356</v>
      </c>
      <c r="L25" s="3">
        <v>153</v>
      </c>
      <c r="M25" s="91">
        <v>0.39130434782608697</v>
      </c>
      <c r="N25" s="91">
        <v>6.4024235706889587E-2</v>
      </c>
      <c r="O25" s="3">
        <v>386</v>
      </c>
      <c r="P25" s="3">
        <v>352</v>
      </c>
      <c r="Q25" s="91">
        <v>8.9140121261282887E-2</v>
      </c>
      <c r="R25" s="3">
        <v>84</v>
      </c>
      <c r="S25" s="91">
        <v>0.21761658031088082</v>
      </c>
      <c r="T25" s="91">
        <v>3.2620459583341775E-2</v>
      </c>
    </row>
    <row r="26" spans="1:20" x14ac:dyDescent="0.3">
      <c r="A26" s="3" t="s">
        <v>28</v>
      </c>
      <c r="B26" s="3" t="s">
        <v>31</v>
      </c>
      <c r="C26" s="3">
        <v>4</v>
      </c>
      <c r="D26" s="3">
        <v>4</v>
      </c>
      <c r="E26" s="91">
        <v>0.12882398155265148</v>
      </c>
      <c r="F26" s="3">
        <v>0</v>
      </c>
      <c r="G26" s="91">
        <v>0</v>
      </c>
      <c r="H26" s="91"/>
      <c r="I26" s="3">
        <v>4</v>
      </c>
      <c r="J26" s="3">
        <v>4</v>
      </c>
      <c r="K26" s="91">
        <v>0.12942063737840201</v>
      </c>
      <c r="L26" s="3">
        <v>0</v>
      </c>
      <c r="M26" s="91">
        <v>0</v>
      </c>
      <c r="N26" s="91"/>
      <c r="O26" s="3">
        <v>4</v>
      </c>
      <c r="P26" s="3">
        <v>4</v>
      </c>
      <c r="Q26" s="91">
        <v>0.1</v>
      </c>
      <c r="R26" s="3">
        <v>0</v>
      </c>
      <c r="S26" s="91">
        <v>0</v>
      </c>
      <c r="T26" s="91"/>
    </row>
    <row r="27" spans="1:20" x14ac:dyDescent="0.3">
      <c r="A27" s="3" t="s">
        <v>28</v>
      </c>
      <c r="B27" s="3" t="s">
        <v>32</v>
      </c>
      <c r="C27" s="3">
        <v>62</v>
      </c>
      <c r="D27" s="3">
        <v>42</v>
      </c>
      <c r="E27" s="91">
        <v>9.0827132420982032E-2</v>
      </c>
      <c r="F27" s="3">
        <v>0</v>
      </c>
      <c r="G27" s="91">
        <v>0</v>
      </c>
      <c r="H27" s="91"/>
      <c r="I27" s="3">
        <v>62</v>
      </c>
      <c r="J27" s="3">
        <v>46</v>
      </c>
      <c r="K27" s="91">
        <v>0.10757614575250359</v>
      </c>
      <c r="L27" s="3">
        <v>15</v>
      </c>
      <c r="M27" s="91">
        <v>0.24193548387096775</v>
      </c>
      <c r="N27" s="91">
        <v>2.7253313578954708E-2</v>
      </c>
      <c r="O27" s="3">
        <v>59</v>
      </c>
      <c r="P27" s="3">
        <v>34</v>
      </c>
      <c r="Q27" s="91">
        <v>8.7562516157412409E-2</v>
      </c>
      <c r="R27" s="3">
        <v>4</v>
      </c>
      <c r="S27" s="91">
        <v>6.7796610169491525E-2</v>
      </c>
      <c r="T27" s="91">
        <v>7.2340276984137614E-2</v>
      </c>
    </row>
    <row r="28" spans="1:20" x14ac:dyDescent="0.3">
      <c r="A28" s="3" t="s">
        <v>28</v>
      </c>
      <c r="B28" s="3" t="s">
        <v>33</v>
      </c>
      <c r="C28" s="3">
        <v>22</v>
      </c>
      <c r="D28" s="3">
        <v>18</v>
      </c>
      <c r="E28" s="91">
        <v>6.8591620052907754E-2</v>
      </c>
      <c r="F28" s="3">
        <v>2</v>
      </c>
      <c r="G28" s="91">
        <v>9.0909090909090912E-2</v>
      </c>
      <c r="H28" s="91">
        <v>4.9603620955197946E-3</v>
      </c>
      <c r="I28" s="3">
        <v>20</v>
      </c>
      <c r="J28" s="3">
        <v>19</v>
      </c>
      <c r="K28" s="91">
        <v>6.8055483737057554E-2</v>
      </c>
      <c r="L28" s="3">
        <v>0</v>
      </c>
      <c r="M28" s="91">
        <v>0</v>
      </c>
      <c r="N28" s="91"/>
      <c r="O28" s="3">
        <v>18</v>
      </c>
      <c r="P28" s="3">
        <v>18</v>
      </c>
      <c r="Q28" s="91">
        <v>6.7080272067183422E-2</v>
      </c>
      <c r="R28" s="3">
        <v>0</v>
      </c>
      <c r="S28" s="91">
        <v>0</v>
      </c>
      <c r="T28" s="91"/>
    </row>
    <row r="29" spans="1:20" x14ac:dyDescent="0.3">
      <c r="A29" s="3" t="s">
        <v>28</v>
      </c>
      <c r="B29" s="3" t="s">
        <v>34</v>
      </c>
      <c r="C29" s="3">
        <v>3326</v>
      </c>
      <c r="D29" s="3">
        <v>3284</v>
      </c>
      <c r="E29" s="91">
        <v>0.15879694779658546</v>
      </c>
      <c r="F29" s="3">
        <v>1256</v>
      </c>
      <c r="G29" s="91">
        <v>0.37763078773301262</v>
      </c>
      <c r="H29" s="91">
        <v>5.172641816473391E-2</v>
      </c>
      <c r="I29" s="3">
        <v>3094</v>
      </c>
      <c r="J29" s="3">
        <v>3126</v>
      </c>
      <c r="K29" s="91">
        <v>0.13351341750815807</v>
      </c>
      <c r="L29" s="3">
        <v>1073</v>
      </c>
      <c r="M29" s="91">
        <v>0.34680025856496444</v>
      </c>
      <c r="N29" s="91">
        <v>3.539867942552874E-2</v>
      </c>
      <c r="O29" s="3">
        <v>2653</v>
      </c>
      <c r="P29" s="3">
        <v>2160</v>
      </c>
      <c r="Q29" s="91">
        <v>0.12082736019734618</v>
      </c>
      <c r="R29" s="3">
        <v>232</v>
      </c>
      <c r="S29" s="91">
        <v>8.7448171880889561E-2</v>
      </c>
      <c r="T29" s="91">
        <v>2.4618687069691919E-2</v>
      </c>
    </row>
    <row r="30" spans="1:20" x14ac:dyDescent="0.3">
      <c r="A30" s="3" t="s">
        <v>28</v>
      </c>
      <c r="B30" s="3" t="s">
        <v>35</v>
      </c>
      <c r="C30" s="3">
        <v>210</v>
      </c>
      <c r="D30" s="3">
        <v>158</v>
      </c>
      <c r="E30" s="91">
        <v>7.0639244336702753E-2</v>
      </c>
      <c r="F30" s="3">
        <v>154</v>
      </c>
      <c r="G30" s="91">
        <v>0.73333333333333328</v>
      </c>
      <c r="H30" s="91">
        <v>5.9153675384143428E-2</v>
      </c>
      <c r="I30" s="3">
        <v>297</v>
      </c>
      <c r="J30" s="3">
        <v>247</v>
      </c>
      <c r="K30" s="91">
        <v>8.9876295521992056E-2</v>
      </c>
      <c r="L30" s="3">
        <v>230</v>
      </c>
      <c r="M30" s="91">
        <v>0.77441077441077444</v>
      </c>
      <c r="N30" s="91">
        <v>7.8903164760383698E-2</v>
      </c>
      <c r="O30" s="3">
        <v>457</v>
      </c>
      <c r="P30" s="3">
        <v>261</v>
      </c>
      <c r="Q30" s="91">
        <v>8.6467004415097859E-2</v>
      </c>
      <c r="R30" s="3">
        <v>243</v>
      </c>
      <c r="S30" s="91">
        <v>0.53172866520787743</v>
      </c>
      <c r="T30" s="91">
        <v>4.9412091516042735E-2</v>
      </c>
    </row>
    <row r="31" spans="1:20" x14ac:dyDescent="0.3">
      <c r="A31" s="3" t="s">
        <v>36</v>
      </c>
      <c r="B31" s="3" t="s">
        <v>37</v>
      </c>
      <c r="C31" s="3">
        <v>87</v>
      </c>
      <c r="D31" s="3">
        <v>84</v>
      </c>
      <c r="E31" s="91">
        <v>8.1853738447223157E-2</v>
      </c>
      <c r="F31" s="3">
        <v>1</v>
      </c>
      <c r="G31" s="91">
        <v>1.1494252873563218E-2</v>
      </c>
      <c r="H31" s="91">
        <v>8.5145252170700195E-2</v>
      </c>
      <c r="I31" s="3">
        <v>82</v>
      </c>
      <c r="J31" s="3">
        <v>72</v>
      </c>
      <c r="K31" s="91">
        <v>5.0142341621462132E-2</v>
      </c>
      <c r="L31" s="3">
        <v>0</v>
      </c>
      <c r="M31" s="91">
        <v>0</v>
      </c>
      <c r="N31" s="91"/>
      <c r="O31" s="3">
        <v>84</v>
      </c>
      <c r="P31" s="3">
        <v>38</v>
      </c>
      <c r="Q31" s="91">
        <v>6.6538396177123871E-2</v>
      </c>
      <c r="R31" s="3">
        <v>0</v>
      </c>
      <c r="S31" s="91">
        <v>0</v>
      </c>
      <c r="T31" s="91"/>
    </row>
    <row r="32" spans="1:20" x14ac:dyDescent="0.3">
      <c r="A32" s="3" t="s">
        <v>36</v>
      </c>
      <c r="B32" s="3" t="s">
        <v>38</v>
      </c>
      <c r="C32" s="3">
        <v>80</v>
      </c>
      <c r="D32" s="3">
        <v>84</v>
      </c>
      <c r="E32" s="91">
        <v>6.4553047746272116E-2</v>
      </c>
      <c r="F32" s="3">
        <v>1</v>
      </c>
      <c r="G32" s="91">
        <v>1.2500000000000001E-2</v>
      </c>
      <c r="H32" s="91">
        <v>5.2112869546104001E-3</v>
      </c>
      <c r="I32" s="3">
        <v>85</v>
      </c>
      <c r="J32" s="3">
        <v>86</v>
      </c>
      <c r="K32" s="91">
        <v>0.11171596699263846</v>
      </c>
      <c r="L32" s="3">
        <v>0</v>
      </c>
      <c r="M32" s="91">
        <v>0</v>
      </c>
      <c r="N32" s="91"/>
      <c r="O32" s="3">
        <v>87</v>
      </c>
      <c r="P32" s="3">
        <v>77</v>
      </c>
      <c r="Q32" s="91">
        <v>0.11293016675439488</v>
      </c>
      <c r="R32" s="3">
        <v>0</v>
      </c>
      <c r="S32" s="91">
        <v>0</v>
      </c>
      <c r="T32" s="91"/>
    </row>
    <row r="33" spans="1:20" x14ac:dyDescent="0.3">
      <c r="A33" s="3" t="s">
        <v>36</v>
      </c>
      <c r="B33" s="3" t="s">
        <v>39</v>
      </c>
      <c r="C33" s="3">
        <v>130</v>
      </c>
      <c r="D33" s="3">
        <v>119</v>
      </c>
      <c r="E33" s="91">
        <v>0.14909623445439452</v>
      </c>
      <c r="F33" s="3">
        <v>26</v>
      </c>
      <c r="G33" s="91">
        <v>0.2</v>
      </c>
      <c r="H33" s="91">
        <v>3.0934827972066776E-2</v>
      </c>
      <c r="I33" s="3">
        <v>134</v>
      </c>
      <c r="J33" s="3">
        <v>127</v>
      </c>
      <c r="K33" s="91">
        <v>0.13323775076601047</v>
      </c>
      <c r="L33" s="3">
        <v>20</v>
      </c>
      <c r="M33" s="91">
        <v>0.14925373134328357</v>
      </c>
      <c r="N33" s="91">
        <v>2.3407748008437888E-2</v>
      </c>
      <c r="O33" s="3">
        <v>131</v>
      </c>
      <c r="P33" s="3">
        <v>108</v>
      </c>
      <c r="Q33" s="91">
        <v>0.11557928096856472</v>
      </c>
      <c r="R33" s="3">
        <v>5</v>
      </c>
      <c r="S33" s="91">
        <v>3.8167938931297711E-2</v>
      </c>
      <c r="T33" s="91">
        <v>0.1018603912999065</v>
      </c>
    </row>
    <row r="34" spans="1:20" x14ac:dyDescent="0.3">
      <c r="A34" s="3" t="s">
        <v>36</v>
      </c>
      <c r="B34" s="3" t="s">
        <v>40</v>
      </c>
      <c r="C34" s="3">
        <v>270</v>
      </c>
      <c r="D34" s="3">
        <v>265</v>
      </c>
      <c r="E34" s="91">
        <v>0.27509215613986165</v>
      </c>
      <c r="F34" s="3">
        <v>84</v>
      </c>
      <c r="G34" s="91">
        <v>0.31111111111111112</v>
      </c>
      <c r="H34" s="91">
        <v>9.4174107445613053E-2</v>
      </c>
      <c r="I34" s="3">
        <v>275</v>
      </c>
      <c r="J34" s="3">
        <v>265</v>
      </c>
      <c r="K34" s="91">
        <v>0.28737090119624831</v>
      </c>
      <c r="L34" s="3">
        <v>71</v>
      </c>
      <c r="M34" s="91">
        <v>0.25818181818181818</v>
      </c>
      <c r="N34" s="91">
        <v>7.6702680081963404E-2</v>
      </c>
      <c r="O34" s="3">
        <v>271</v>
      </c>
      <c r="P34" s="3">
        <v>247</v>
      </c>
      <c r="Q34" s="91">
        <v>0.22436855190455812</v>
      </c>
      <c r="R34" s="3">
        <v>14</v>
      </c>
      <c r="S34" s="91">
        <v>5.1660516605166053E-2</v>
      </c>
      <c r="T34" s="91">
        <v>2.8237878762782245E-2</v>
      </c>
    </row>
    <row r="35" spans="1:20" x14ac:dyDescent="0.3">
      <c r="A35" s="3" t="s">
        <v>36</v>
      </c>
      <c r="B35" s="3" t="s">
        <v>41</v>
      </c>
      <c r="C35" s="3">
        <v>92</v>
      </c>
      <c r="D35" s="3">
        <v>47</v>
      </c>
      <c r="E35" s="91">
        <v>0.10442008145985536</v>
      </c>
      <c r="F35" s="3">
        <v>0</v>
      </c>
      <c r="G35" s="91">
        <v>0</v>
      </c>
      <c r="H35" s="91"/>
      <c r="I35" s="3">
        <v>92</v>
      </c>
      <c r="J35" s="3">
        <v>50</v>
      </c>
      <c r="K35" s="91">
        <v>0.13329652072399256</v>
      </c>
      <c r="L35" s="3">
        <v>0</v>
      </c>
      <c r="M35" s="91">
        <v>0</v>
      </c>
      <c r="N35" s="91"/>
      <c r="O35" s="3">
        <v>94</v>
      </c>
      <c r="P35" s="3">
        <v>37</v>
      </c>
      <c r="Q35" s="91">
        <v>9.1113535589765302E-2</v>
      </c>
      <c r="R35" s="3">
        <v>0</v>
      </c>
      <c r="S35" s="91">
        <v>0</v>
      </c>
      <c r="T35" s="91"/>
    </row>
    <row r="36" spans="1:20" x14ac:dyDescent="0.3">
      <c r="A36" s="3" t="s">
        <v>36</v>
      </c>
      <c r="B36" s="3" t="s">
        <v>42</v>
      </c>
      <c r="C36" s="3"/>
      <c r="D36" s="3"/>
      <c r="E36" s="91"/>
      <c r="F36" s="3"/>
      <c r="G36" s="91"/>
      <c r="H36" s="91"/>
      <c r="I36" s="3"/>
      <c r="J36" s="3"/>
      <c r="K36" s="91"/>
      <c r="L36" s="3"/>
      <c r="M36" s="91"/>
      <c r="N36" s="91"/>
      <c r="O36" s="3">
        <v>354</v>
      </c>
      <c r="P36" s="3">
        <v>349</v>
      </c>
      <c r="Q36" s="91">
        <v>0.27883118837394288</v>
      </c>
      <c r="R36" s="3">
        <v>54</v>
      </c>
      <c r="S36" s="91">
        <v>0.15254237288135594</v>
      </c>
      <c r="T36" s="91">
        <v>2.1556266903172513E-2</v>
      </c>
    </row>
    <row r="37" spans="1:20" x14ac:dyDescent="0.3">
      <c r="A37" s="3" t="s">
        <v>36</v>
      </c>
      <c r="B37" s="3" t="s">
        <v>43</v>
      </c>
      <c r="C37" s="3">
        <v>284</v>
      </c>
      <c r="D37" s="3">
        <v>254</v>
      </c>
      <c r="E37" s="91">
        <v>0.11590751068010498</v>
      </c>
      <c r="F37" s="3">
        <v>50</v>
      </c>
      <c r="G37" s="91">
        <v>0.176056338028169</v>
      </c>
      <c r="H37" s="91">
        <v>5.3771102240325261E-2</v>
      </c>
      <c r="I37" s="3">
        <v>285</v>
      </c>
      <c r="J37" s="3">
        <v>233</v>
      </c>
      <c r="K37" s="91">
        <v>0.10913961248905607</v>
      </c>
      <c r="L37" s="3">
        <v>60</v>
      </c>
      <c r="M37" s="91">
        <v>0.21052631578947367</v>
      </c>
      <c r="N37" s="91">
        <v>7.3902194744211752E-2</v>
      </c>
      <c r="O37" s="3">
        <v>290</v>
      </c>
      <c r="P37" s="3">
        <v>155</v>
      </c>
      <c r="Q37" s="91">
        <v>0.10147685497217211</v>
      </c>
      <c r="R37" s="3">
        <v>7</v>
      </c>
      <c r="S37" s="91">
        <v>2.4137931034482758E-2</v>
      </c>
      <c r="T37" s="91">
        <v>7.7262367542782664E-2</v>
      </c>
    </row>
    <row r="38" spans="1:20" x14ac:dyDescent="0.3">
      <c r="A38" s="3" t="s">
        <v>36</v>
      </c>
      <c r="B38" s="3" t="s">
        <v>44</v>
      </c>
      <c r="C38" s="3">
        <v>682</v>
      </c>
      <c r="D38" s="3">
        <v>697</v>
      </c>
      <c r="E38" s="91">
        <v>0.14215679816999952</v>
      </c>
      <c r="F38" s="3">
        <v>132</v>
      </c>
      <c r="G38" s="91">
        <v>0.19354838709677419</v>
      </c>
      <c r="H38" s="91">
        <v>0.14474823058472797</v>
      </c>
      <c r="I38" s="3">
        <v>667</v>
      </c>
      <c r="J38" s="3">
        <v>662</v>
      </c>
      <c r="K38" s="91">
        <v>0.14536678198172978</v>
      </c>
      <c r="L38" s="3">
        <v>130</v>
      </c>
      <c r="M38" s="91">
        <v>0.19490254872563717</v>
      </c>
      <c r="N38" s="91">
        <v>0.11370706122217041</v>
      </c>
      <c r="O38" s="3">
        <v>648</v>
      </c>
      <c r="P38" s="3">
        <v>482</v>
      </c>
      <c r="Q38" s="91">
        <v>8.1166740768936402E-2</v>
      </c>
      <c r="R38" s="3">
        <v>56</v>
      </c>
      <c r="S38" s="91">
        <v>8.6419753086419748E-2</v>
      </c>
      <c r="T38" s="91">
        <v>5.8628981832741824E-2</v>
      </c>
    </row>
    <row r="39" spans="1:20" x14ac:dyDescent="0.3">
      <c r="A39" s="3" t="s">
        <v>36</v>
      </c>
      <c r="B39" s="3" t="s">
        <v>45</v>
      </c>
      <c r="C39" s="3">
        <v>81</v>
      </c>
      <c r="D39" s="3">
        <v>77</v>
      </c>
      <c r="E39" s="91">
        <v>0.1277907385481086</v>
      </c>
      <c r="F39" s="3">
        <v>5</v>
      </c>
      <c r="G39" s="91">
        <v>6.1728395061728392E-2</v>
      </c>
      <c r="H39" s="91">
        <v>7.0608489683881642E-2</v>
      </c>
      <c r="I39" s="3">
        <v>90</v>
      </c>
      <c r="J39" s="3">
        <v>90</v>
      </c>
      <c r="K39" s="91">
        <v>0.34588437934913546</v>
      </c>
      <c r="L39" s="3">
        <v>18</v>
      </c>
      <c r="M39" s="91">
        <v>0.2</v>
      </c>
      <c r="N39" s="91">
        <v>1.7305912123510472E-2</v>
      </c>
      <c r="O39" s="3">
        <v>89</v>
      </c>
      <c r="P39" s="3">
        <v>80</v>
      </c>
      <c r="Q39" s="91">
        <v>0.33051898686558107</v>
      </c>
      <c r="R39" s="3">
        <v>0</v>
      </c>
      <c r="S39" s="91">
        <v>0</v>
      </c>
      <c r="T39" s="91"/>
    </row>
    <row r="40" spans="1:20" x14ac:dyDescent="0.3">
      <c r="A40" s="3" t="s">
        <v>36</v>
      </c>
      <c r="B40" s="3" t="s">
        <v>46</v>
      </c>
      <c r="C40" s="3">
        <v>5216</v>
      </c>
      <c r="D40" s="3">
        <v>5338</v>
      </c>
      <c r="E40" s="91">
        <v>0.28520916329844759</v>
      </c>
      <c r="F40" s="3">
        <v>3911</v>
      </c>
      <c r="G40" s="91">
        <v>0.74980828220858897</v>
      </c>
      <c r="H40" s="91">
        <v>0.16113149095473434</v>
      </c>
      <c r="I40" s="3">
        <v>5288</v>
      </c>
      <c r="J40" s="3">
        <v>5398</v>
      </c>
      <c r="K40" s="91">
        <v>0.40735341672613706</v>
      </c>
      <c r="L40" s="3">
        <v>3798</v>
      </c>
      <c r="M40" s="91">
        <v>0.7182299546142209</v>
      </c>
      <c r="N40" s="91">
        <v>0.16391149042353276</v>
      </c>
      <c r="O40" s="3">
        <v>5369</v>
      </c>
      <c r="P40" s="3">
        <v>5033</v>
      </c>
      <c r="Q40" s="91">
        <v>0.30396081218689414</v>
      </c>
      <c r="R40" s="3">
        <v>103</v>
      </c>
      <c r="S40" s="91">
        <v>1.9184205624883592E-2</v>
      </c>
      <c r="T40" s="91">
        <v>6.1456687333796445E-2</v>
      </c>
    </row>
    <row r="41" spans="1:20" x14ac:dyDescent="0.3">
      <c r="A41" s="3" t="s">
        <v>36</v>
      </c>
      <c r="B41" s="3" t="s">
        <v>47</v>
      </c>
      <c r="C41" s="3">
        <v>443</v>
      </c>
      <c r="D41" s="3">
        <v>430</v>
      </c>
      <c r="E41" s="91">
        <v>7.2490366582439902E-2</v>
      </c>
      <c r="F41" s="3">
        <v>90</v>
      </c>
      <c r="G41" s="91">
        <v>0.20316027088036118</v>
      </c>
      <c r="H41" s="91">
        <v>4.0631919637184682E-2</v>
      </c>
      <c r="I41" s="3">
        <v>557</v>
      </c>
      <c r="J41" s="3">
        <v>540</v>
      </c>
      <c r="K41" s="91">
        <v>0.36575047886441986</v>
      </c>
      <c r="L41" s="3">
        <v>149</v>
      </c>
      <c r="M41" s="91">
        <v>0.26750448833034113</v>
      </c>
      <c r="N41" s="91">
        <v>2.371575962328213E-2</v>
      </c>
      <c r="O41" s="3">
        <v>470</v>
      </c>
      <c r="P41" s="3">
        <v>410</v>
      </c>
      <c r="Q41" s="91">
        <v>0.40467693129589949</v>
      </c>
      <c r="R41" s="3">
        <v>14</v>
      </c>
      <c r="S41" s="91">
        <v>2.9787234042553193E-2</v>
      </c>
      <c r="T41" s="91">
        <v>9.7484578661769447E-2</v>
      </c>
    </row>
    <row r="42" spans="1:20" x14ac:dyDescent="0.3">
      <c r="A42" s="3" t="s">
        <v>36</v>
      </c>
      <c r="B42" s="3" t="s">
        <v>48</v>
      </c>
      <c r="C42" s="3">
        <v>1962</v>
      </c>
      <c r="D42" s="3">
        <v>2028</v>
      </c>
      <c r="E42" s="91">
        <v>0.40245816717991967</v>
      </c>
      <c r="F42" s="3">
        <v>1501</v>
      </c>
      <c r="G42" s="91">
        <v>0.7650356778797146</v>
      </c>
      <c r="H42" s="91">
        <v>0.13761819225313993</v>
      </c>
      <c r="I42" s="3">
        <v>2034</v>
      </c>
      <c r="J42" s="3">
        <v>2071</v>
      </c>
      <c r="K42" s="91">
        <v>0.53218788887207547</v>
      </c>
      <c r="L42" s="3">
        <v>1299</v>
      </c>
      <c r="M42" s="91">
        <v>0.63864306784660763</v>
      </c>
      <c r="N42" s="91">
        <v>0.12636790363447806</v>
      </c>
      <c r="O42" s="3">
        <v>2044</v>
      </c>
      <c r="P42" s="3">
        <v>1932</v>
      </c>
      <c r="Q42" s="91">
        <v>0.42207479336861148</v>
      </c>
      <c r="R42" s="3">
        <v>174</v>
      </c>
      <c r="S42" s="91">
        <v>8.5127201565557725E-2</v>
      </c>
      <c r="T42" s="91">
        <v>4.4575844104768163E-2</v>
      </c>
    </row>
    <row r="43" spans="1:20" x14ac:dyDescent="0.3">
      <c r="A43" s="3" t="s">
        <v>36</v>
      </c>
      <c r="B43" s="3" t="s">
        <v>49</v>
      </c>
      <c r="C43" s="3">
        <v>247</v>
      </c>
      <c r="D43" s="3">
        <v>244</v>
      </c>
      <c r="E43" s="91">
        <v>9.1292667397593716E-2</v>
      </c>
      <c r="F43" s="3">
        <v>55</v>
      </c>
      <c r="G43" s="91">
        <v>0.22267206477732793</v>
      </c>
      <c r="H43" s="91">
        <v>8.8892994976664946E-2</v>
      </c>
      <c r="I43" s="3">
        <v>295</v>
      </c>
      <c r="J43" s="3">
        <v>320</v>
      </c>
      <c r="K43" s="91">
        <v>0.30752134686384675</v>
      </c>
      <c r="L43" s="3">
        <v>42</v>
      </c>
      <c r="M43" s="91">
        <v>0.14237288135593221</v>
      </c>
      <c r="N43" s="91">
        <v>3.8382186361716128E-2</v>
      </c>
      <c r="O43" s="3">
        <v>324</v>
      </c>
      <c r="P43" s="3">
        <v>291</v>
      </c>
      <c r="Q43" s="91">
        <v>0.27859008472407193</v>
      </c>
      <c r="R43" s="3">
        <v>1</v>
      </c>
      <c r="S43" s="91">
        <v>3.0864197530864196E-3</v>
      </c>
      <c r="T43" s="91">
        <v>3.8365139949109402E-2</v>
      </c>
    </row>
    <row r="44" spans="1:20" x14ac:dyDescent="0.3">
      <c r="A44" s="3" t="s">
        <v>36</v>
      </c>
      <c r="B44" s="3" t="s">
        <v>50</v>
      </c>
      <c r="C44" s="3">
        <v>2806</v>
      </c>
      <c r="D44" s="3">
        <v>2896</v>
      </c>
      <c r="E44" s="91">
        <v>0.26603405513796574</v>
      </c>
      <c r="F44" s="3">
        <v>2342</v>
      </c>
      <c r="G44" s="91">
        <v>0.83464005702067001</v>
      </c>
      <c r="H44" s="91">
        <v>0.10080372645479023</v>
      </c>
      <c r="I44" s="3">
        <v>3019</v>
      </c>
      <c r="J44" s="3">
        <v>3072</v>
      </c>
      <c r="K44" s="91">
        <v>0.42988454573381402</v>
      </c>
      <c r="L44" s="3">
        <v>1989</v>
      </c>
      <c r="M44" s="91">
        <v>0.65882742630009938</v>
      </c>
      <c r="N44" s="91">
        <v>4.8750284587432295E-2</v>
      </c>
      <c r="O44" s="3">
        <v>3040</v>
      </c>
      <c r="P44" s="3">
        <v>2942</v>
      </c>
      <c r="Q44" s="91">
        <v>0.3840336685539526</v>
      </c>
      <c r="R44" s="3">
        <v>4</v>
      </c>
      <c r="S44" s="91">
        <v>1.3157894736842105E-3</v>
      </c>
      <c r="T44" s="91">
        <v>5.4665250396126235E-2</v>
      </c>
    </row>
    <row r="45" spans="1:20" x14ac:dyDescent="0.3">
      <c r="A45" s="3" t="s">
        <v>51</v>
      </c>
      <c r="B45" s="3" t="s">
        <v>52</v>
      </c>
      <c r="C45" s="3">
        <v>20</v>
      </c>
      <c r="D45" s="3">
        <v>7</v>
      </c>
      <c r="E45" s="91">
        <v>0.11258230312637016</v>
      </c>
      <c r="F45" s="3">
        <v>0</v>
      </c>
      <c r="G45" s="91">
        <v>0</v>
      </c>
      <c r="H45" s="91"/>
      <c r="I45" s="3">
        <v>18</v>
      </c>
      <c r="J45" s="3">
        <v>7</v>
      </c>
      <c r="K45" s="91">
        <v>0.13464169919779675</v>
      </c>
      <c r="L45" s="3">
        <v>4</v>
      </c>
      <c r="M45" s="91">
        <v>0.22222222222222221</v>
      </c>
      <c r="N45" s="91">
        <v>1.4972387358847485E-2</v>
      </c>
      <c r="O45" s="3">
        <v>18</v>
      </c>
      <c r="P45" s="3">
        <v>6</v>
      </c>
      <c r="Q45" s="91">
        <v>0.1455897698170644</v>
      </c>
      <c r="R45" s="3">
        <v>0</v>
      </c>
      <c r="S45" s="91">
        <v>0</v>
      </c>
      <c r="T45" s="91"/>
    </row>
    <row r="46" spans="1:20" x14ac:dyDescent="0.3">
      <c r="A46" s="3" t="s">
        <v>51</v>
      </c>
      <c r="B46" s="3" t="s">
        <v>53</v>
      </c>
      <c r="C46" s="3">
        <v>15</v>
      </c>
      <c r="D46" s="3">
        <v>0</v>
      </c>
      <c r="E46" s="91"/>
      <c r="F46" s="3">
        <v>0</v>
      </c>
      <c r="G46" s="91">
        <v>0</v>
      </c>
      <c r="H46" s="91"/>
      <c r="I46" s="3">
        <v>14</v>
      </c>
      <c r="J46" s="3">
        <v>0</v>
      </c>
      <c r="K46" s="91"/>
      <c r="L46" s="3">
        <v>0</v>
      </c>
      <c r="M46" s="91">
        <v>0</v>
      </c>
      <c r="N46" s="91"/>
      <c r="O46" s="3">
        <v>14</v>
      </c>
      <c r="P46" s="3">
        <v>0</v>
      </c>
      <c r="Q46" s="91"/>
      <c r="R46" s="3">
        <v>0</v>
      </c>
      <c r="S46" s="91">
        <v>0</v>
      </c>
      <c r="T46" s="91"/>
    </row>
    <row r="47" spans="1:20" x14ac:dyDescent="0.3">
      <c r="A47" s="3" t="s">
        <v>51</v>
      </c>
      <c r="B47" s="3" t="s">
        <v>54</v>
      </c>
      <c r="C47" s="3">
        <v>74</v>
      </c>
      <c r="D47" s="3">
        <v>39</v>
      </c>
      <c r="E47" s="91">
        <v>0.10034181801267919</v>
      </c>
      <c r="F47" s="3">
        <v>16</v>
      </c>
      <c r="G47" s="91">
        <v>0.21621621621621623</v>
      </c>
      <c r="H47" s="91">
        <v>1.4214108560183491E-2</v>
      </c>
      <c r="I47" s="3">
        <v>74</v>
      </c>
      <c r="J47" s="3">
        <v>35</v>
      </c>
      <c r="K47" s="91">
        <v>0.14603107587861258</v>
      </c>
      <c r="L47" s="3">
        <v>16</v>
      </c>
      <c r="M47" s="91">
        <v>0.21621621621621623</v>
      </c>
      <c r="N47" s="91">
        <v>2.1464316002927565E-2</v>
      </c>
      <c r="O47" s="3">
        <v>66</v>
      </c>
      <c r="P47" s="3">
        <v>11</v>
      </c>
      <c r="Q47" s="91">
        <v>0.17062746427754244</v>
      </c>
      <c r="R47" s="3">
        <v>0</v>
      </c>
      <c r="S47" s="91">
        <v>0</v>
      </c>
      <c r="T47" s="91"/>
    </row>
    <row r="48" spans="1:20" x14ac:dyDescent="0.3">
      <c r="A48" s="3" t="s">
        <v>51</v>
      </c>
      <c r="B48" s="3" t="s">
        <v>55</v>
      </c>
      <c r="C48" s="3">
        <v>44</v>
      </c>
      <c r="D48" s="3">
        <v>13</v>
      </c>
      <c r="E48" s="91">
        <v>0.10173641331405851</v>
      </c>
      <c r="F48" s="3">
        <v>1</v>
      </c>
      <c r="G48" s="91">
        <v>2.2727272727272728E-2</v>
      </c>
      <c r="H48" s="91">
        <v>1.8860032251246401E-3</v>
      </c>
      <c r="I48" s="3">
        <v>48</v>
      </c>
      <c r="J48" s="3">
        <v>22</v>
      </c>
      <c r="K48" s="91">
        <v>7.8647552860242997E-2</v>
      </c>
      <c r="L48" s="3">
        <v>0</v>
      </c>
      <c r="M48" s="91">
        <v>0</v>
      </c>
      <c r="N48" s="91"/>
      <c r="O48" s="3">
        <v>44</v>
      </c>
      <c r="P48" s="3">
        <v>17</v>
      </c>
      <c r="Q48" s="91">
        <v>0.10594837543993393</v>
      </c>
      <c r="R48" s="3">
        <v>0</v>
      </c>
      <c r="S48" s="91">
        <v>0</v>
      </c>
      <c r="T48" s="91"/>
    </row>
    <row r="49" spans="1:20" x14ac:dyDescent="0.3">
      <c r="A49" s="3" t="s">
        <v>51</v>
      </c>
      <c r="B49" s="3" t="s">
        <v>56</v>
      </c>
      <c r="C49" s="3">
        <v>213</v>
      </c>
      <c r="D49" s="3">
        <v>171</v>
      </c>
      <c r="E49" s="91">
        <v>7.8011341776908952E-2</v>
      </c>
      <c r="F49" s="3">
        <v>52</v>
      </c>
      <c r="G49" s="91">
        <v>0.24413145539906103</v>
      </c>
      <c r="H49" s="91">
        <v>5.2054427948088157E-2</v>
      </c>
      <c r="I49" s="3">
        <v>224</v>
      </c>
      <c r="J49" s="3">
        <v>167</v>
      </c>
      <c r="K49" s="91">
        <v>9.2010640995180887E-2</v>
      </c>
      <c r="L49" s="3">
        <v>15</v>
      </c>
      <c r="M49" s="91">
        <v>6.6964285714285712E-2</v>
      </c>
      <c r="N49" s="91">
        <v>4.4551311237704741E-2</v>
      </c>
      <c r="O49" s="3">
        <v>230</v>
      </c>
      <c r="P49" s="3">
        <v>89</v>
      </c>
      <c r="Q49" s="91">
        <v>9.8816544459587013E-2</v>
      </c>
      <c r="R49" s="3">
        <v>2</v>
      </c>
      <c r="S49" s="91">
        <v>8.6956521739130436E-3</v>
      </c>
      <c r="T49" s="91">
        <v>8.9518858206679042E-2</v>
      </c>
    </row>
    <row r="50" spans="1:20" x14ac:dyDescent="0.3">
      <c r="A50" s="3" t="s">
        <v>51</v>
      </c>
      <c r="B50" s="3" t="s">
        <v>57</v>
      </c>
      <c r="C50" s="3">
        <v>49</v>
      </c>
      <c r="D50" s="3">
        <v>47</v>
      </c>
      <c r="E50" s="91">
        <v>2.7436132704788126E-2</v>
      </c>
      <c r="F50" s="3">
        <v>0</v>
      </c>
      <c r="G50" s="91">
        <v>0</v>
      </c>
      <c r="H50" s="91"/>
      <c r="I50" s="3">
        <v>52</v>
      </c>
      <c r="J50" s="3">
        <v>43</v>
      </c>
      <c r="K50" s="91">
        <v>4.8484802090388975E-2</v>
      </c>
      <c r="L50" s="3">
        <v>3</v>
      </c>
      <c r="M50" s="91">
        <v>5.7692307692307696E-2</v>
      </c>
      <c r="N50" s="91">
        <v>3.0610775350479499E-2</v>
      </c>
      <c r="O50" s="3">
        <v>52</v>
      </c>
      <c r="P50" s="3">
        <v>27</v>
      </c>
      <c r="Q50" s="91">
        <v>5.7154258037297838E-2</v>
      </c>
      <c r="R50" s="3">
        <v>1</v>
      </c>
      <c r="S50" s="91">
        <v>1.9230769230769232E-2</v>
      </c>
      <c r="T50" s="91">
        <v>1.9886699507389201E-2</v>
      </c>
    </row>
    <row r="51" spans="1:20" x14ac:dyDescent="0.3">
      <c r="A51" s="3" t="s">
        <v>51</v>
      </c>
      <c r="B51" s="3" t="s">
        <v>58</v>
      </c>
      <c r="C51" s="3">
        <v>41</v>
      </c>
      <c r="D51" s="3">
        <v>23</v>
      </c>
      <c r="E51" s="91">
        <v>8.4901221555419126E-2</v>
      </c>
      <c r="F51" s="3">
        <v>7</v>
      </c>
      <c r="G51" s="91">
        <v>0.17073170731707318</v>
      </c>
      <c r="H51" s="91">
        <v>3.9992679327448287E-2</v>
      </c>
      <c r="I51" s="3">
        <v>40</v>
      </c>
      <c r="J51" s="3">
        <v>22</v>
      </c>
      <c r="K51" s="91">
        <v>5.6758685024460132E-2</v>
      </c>
      <c r="L51" s="3">
        <v>5</v>
      </c>
      <c r="M51" s="91">
        <v>0.125</v>
      </c>
      <c r="N51" s="91">
        <v>8.4372807017543905E-2</v>
      </c>
      <c r="O51" s="3">
        <v>39</v>
      </c>
      <c r="P51" s="3">
        <v>13</v>
      </c>
      <c r="Q51" s="91">
        <v>3.9375442297992669E-2</v>
      </c>
      <c r="R51" s="3">
        <v>0</v>
      </c>
      <c r="S51" s="91">
        <v>0</v>
      </c>
      <c r="T51" s="91"/>
    </row>
    <row r="52" spans="1:20" x14ac:dyDescent="0.3">
      <c r="A52" s="3" t="s">
        <v>51</v>
      </c>
      <c r="B52" s="3" t="s">
        <v>59</v>
      </c>
      <c r="C52" s="3">
        <v>40</v>
      </c>
      <c r="D52" s="3">
        <v>20</v>
      </c>
      <c r="E52" s="91">
        <v>0.10713804807807845</v>
      </c>
      <c r="F52" s="3">
        <v>5</v>
      </c>
      <c r="G52" s="91">
        <v>0.125</v>
      </c>
      <c r="H52" s="91">
        <v>3.2749999999999993E-3</v>
      </c>
      <c r="I52" s="3">
        <v>38</v>
      </c>
      <c r="J52" s="3">
        <v>23</v>
      </c>
      <c r="K52" s="91">
        <v>0.12595736485988493</v>
      </c>
      <c r="L52" s="3">
        <v>5</v>
      </c>
      <c r="M52" s="91">
        <v>0.13157894736842105</v>
      </c>
      <c r="N52" s="91">
        <v>1.1737783811064379E-2</v>
      </c>
      <c r="O52" s="3">
        <v>38</v>
      </c>
      <c r="P52" s="3">
        <v>9</v>
      </c>
      <c r="Q52" s="91">
        <v>0.13684805318138626</v>
      </c>
      <c r="R52" s="3">
        <v>0</v>
      </c>
      <c r="S52" s="91">
        <v>0</v>
      </c>
      <c r="T52" s="91"/>
    </row>
    <row r="53" spans="1:20" x14ac:dyDescent="0.3">
      <c r="A53" s="3" t="s">
        <v>51</v>
      </c>
      <c r="B53" s="3" t="s">
        <v>60</v>
      </c>
      <c r="C53" s="3">
        <v>93</v>
      </c>
      <c r="D53" s="3">
        <v>53</v>
      </c>
      <c r="E53" s="91">
        <v>0.14490258686640009</v>
      </c>
      <c r="F53" s="3">
        <v>35</v>
      </c>
      <c r="G53" s="91">
        <v>0.37634408602150538</v>
      </c>
      <c r="H53" s="91">
        <v>8.0779942558872539E-2</v>
      </c>
      <c r="I53" s="3">
        <v>92</v>
      </c>
      <c r="J53" s="3">
        <v>51</v>
      </c>
      <c r="K53" s="91">
        <v>0.15318068589768652</v>
      </c>
      <c r="L53" s="3">
        <v>36</v>
      </c>
      <c r="M53" s="91">
        <v>0.39130434782608697</v>
      </c>
      <c r="N53" s="91">
        <v>9.0434569970030299E-2</v>
      </c>
      <c r="O53" s="3">
        <v>92</v>
      </c>
      <c r="P53" s="3">
        <v>30</v>
      </c>
      <c r="Q53" s="91">
        <v>0.18331337657948538</v>
      </c>
      <c r="R53" s="3">
        <v>17</v>
      </c>
      <c r="S53" s="91">
        <v>0.18478260869565216</v>
      </c>
      <c r="T53" s="91">
        <v>4.1558398432867849E-2</v>
      </c>
    </row>
    <row r="54" spans="1:20" x14ac:dyDescent="0.3">
      <c r="A54" s="3" t="s">
        <v>51</v>
      </c>
      <c r="B54" s="3" t="s">
        <v>61</v>
      </c>
      <c r="C54" s="3">
        <v>21</v>
      </c>
      <c r="D54" s="3">
        <v>14</v>
      </c>
      <c r="E54" s="91">
        <v>0.18293556551081883</v>
      </c>
      <c r="F54" s="3">
        <v>0</v>
      </c>
      <c r="G54" s="91">
        <v>0</v>
      </c>
      <c r="H54" s="91"/>
      <c r="I54" s="3">
        <v>19</v>
      </c>
      <c r="J54" s="3">
        <v>9</v>
      </c>
      <c r="K54" s="91">
        <v>0.1416951446031465</v>
      </c>
      <c r="L54" s="3">
        <v>0</v>
      </c>
      <c r="M54" s="91">
        <v>0</v>
      </c>
      <c r="N54" s="91"/>
      <c r="O54" s="3">
        <v>3</v>
      </c>
      <c r="P54" s="3">
        <v>0</v>
      </c>
      <c r="Q54" s="91"/>
      <c r="R54" s="3">
        <v>0</v>
      </c>
      <c r="S54" s="91">
        <v>0</v>
      </c>
      <c r="T54" s="91"/>
    </row>
    <row r="55" spans="1:20" x14ac:dyDescent="0.3">
      <c r="A55" s="3" t="s">
        <v>51</v>
      </c>
      <c r="B55" s="3" t="s">
        <v>62</v>
      </c>
      <c r="C55" s="3">
        <v>62</v>
      </c>
      <c r="D55" s="3">
        <v>16</v>
      </c>
      <c r="E55" s="91">
        <v>6.3077650079773659E-2</v>
      </c>
      <c r="F55" s="3">
        <v>0</v>
      </c>
      <c r="G55" s="91">
        <v>0</v>
      </c>
      <c r="H55" s="91"/>
      <c r="I55" s="3">
        <v>62</v>
      </c>
      <c r="J55" s="3">
        <v>19</v>
      </c>
      <c r="K55" s="91">
        <v>5.7804187560727104E-2</v>
      </c>
      <c r="L55" s="3">
        <v>0</v>
      </c>
      <c r="M55" s="91">
        <v>0</v>
      </c>
      <c r="N55" s="91"/>
      <c r="O55" s="3">
        <v>63</v>
      </c>
      <c r="P55" s="3">
        <v>3</v>
      </c>
      <c r="Q55" s="91">
        <v>2.7525112038324796E-2</v>
      </c>
      <c r="R55" s="3">
        <v>0</v>
      </c>
      <c r="S55" s="91">
        <v>0</v>
      </c>
      <c r="T55" s="91"/>
    </row>
    <row r="56" spans="1:20" x14ac:dyDescent="0.3">
      <c r="A56" s="3" t="s">
        <v>51</v>
      </c>
      <c r="B56" s="3" t="s">
        <v>63</v>
      </c>
      <c r="C56" s="3">
        <v>44</v>
      </c>
      <c r="D56" s="3">
        <v>20</v>
      </c>
      <c r="E56" s="91">
        <v>0.13037898556836597</v>
      </c>
      <c r="F56" s="3">
        <v>6</v>
      </c>
      <c r="G56" s="91">
        <v>0.13636363636363635</v>
      </c>
      <c r="H56" s="91">
        <v>6.6962730727429545E-2</v>
      </c>
      <c r="I56" s="3">
        <v>39</v>
      </c>
      <c r="J56" s="3">
        <v>20</v>
      </c>
      <c r="K56" s="91">
        <v>0.22227884453187516</v>
      </c>
      <c r="L56" s="3">
        <v>6</v>
      </c>
      <c r="M56" s="91">
        <v>0.15384615384615385</v>
      </c>
      <c r="N56" s="91">
        <v>6.2107383485273636E-2</v>
      </c>
      <c r="O56" s="3">
        <v>36</v>
      </c>
      <c r="P56" s="3">
        <v>16</v>
      </c>
      <c r="Q56" s="91">
        <v>0.17087650766759047</v>
      </c>
      <c r="R56" s="3">
        <v>2</v>
      </c>
      <c r="S56" s="91">
        <v>5.5555555555555552E-2</v>
      </c>
      <c r="T56" s="91">
        <v>1.8466305189775399E-2</v>
      </c>
    </row>
    <row r="57" spans="1:20" x14ac:dyDescent="0.3">
      <c r="A57" s="3" t="s">
        <v>51</v>
      </c>
      <c r="B57" s="3" t="s">
        <v>64</v>
      </c>
      <c r="C57" s="3">
        <v>6</v>
      </c>
      <c r="D57" s="3">
        <v>1</v>
      </c>
      <c r="E57" s="91">
        <v>0.18292794792129</v>
      </c>
      <c r="F57" s="3">
        <v>0</v>
      </c>
      <c r="G57" s="91">
        <v>0</v>
      </c>
      <c r="H57" s="91"/>
      <c r="I57" s="3">
        <v>5</v>
      </c>
      <c r="J57" s="3">
        <v>0</v>
      </c>
      <c r="K57" s="91"/>
      <c r="L57" s="3">
        <v>0</v>
      </c>
      <c r="M57" s="91">
        <v>0</v>
      </c>
      <c r="N57" s="91"/>
      <c r="O57" s="3">
        <v>6</v>
      </c>
      <c r="P57" s="3">
        <v>1</v>
      </c>
      <c r="Q57" s="91">
        <v>9.3545258620689603E-2</v>
      </c>
      <c r="R57" s="3">
        <v>0</v>
      </c>
      <c r="S57" s="91">
        <v>0</v>
      </c>
      <c r="T57" s="91"/>
    </row>
    <row r="58" spans="1:20" x14ac:dyDescent="0.3">
      <c r="A58" s="3" t="s">
        <v>51</v>
      </c>
      <c r="B58" s="3" t="s">
        <v>65</v>
      </c>
      <c r="C58" s="3">
        <v>76</v>
      </c>
      <c r="D58" s="3">
        <v>50</v>
      </c>
      <c r="E58" s="91">
        <v>8.0347449601368512E-2</v>
      </c>
      <c r="F58" s="3">
        <v>19</v>
      </c>
      <c r="G58" s="91">
        <v>0.25</v>
      </c>
      <c r="H58" s="91">
        <v>7.8441647116817892E-2</v>
      </c>
      <c r="I58" s="3">
        <v>82</v>
      </c>
      <c r="J58" s="3">
        <v>50</v>
      </c>
      <c r="K58" s="91">
        <v>4.1855804366750113E-2</v>
      </c>
      <c r="L58" s="3">
        <v>17</v>
      </c>
      <c r="M58" s="91">
        <v>0.2073170731707317</v>
      </c>
      <c r="N58" s="91">
        <v>5.0258278981117621E-2</v>
      </c>
      <c r="O58" s="3">
        <v>81</v>
      </c>
      <c r="P58" s="3">
        <v>17</v>
      </c>
      <c r="Q58" s="91">
        <v>2.807718323254451E-2</v>
      </c>
      <c r="R58" s="3">
        <v>2</v>
      </c>
      <c r="S58" s="91">
        <v>2.4691358024691357E-2</v>
      </c>
      <c r="T58" s="91">
        <v>2.3921218680913799E-2</v>
      </c>
    </row>
    <row r="59" spans="1:20" x14ac:dyDescent="0.3">
      <c r="A59" s="3" t="s">
        <v>51</v>
      </c>
      <c r="B59" s="3" t="s">
        <v>66</v>
      </c>
      <c r="C59" s="3">
        <v>73</v>
      </c>
      <c r="D59" s="3">
        <v>43</v>
      </c>
      <c r="E59" s="91">
        <v>6.6974440482060374E-2</v>
      </c>
      <c r="F59" s="3">
        <v>8</v>
      </c>
      <c r="G59" s="91">
        <v>0.1095890410958904</v>
      </c>
      <c r="H59" s="91">
        <v>1.4290922619047602E-2</v>
      </c>
      <c r="I59" s="3">
        <v>72</v>
      </c>
      <c r="J59" s="3">
        <v>46</v>
      </c>
      <c r="K59" s="91">
        <v>6.6258142739819115E-2</v>
      </c>
      <c r="L59" s="3">
        <v>7</v>
      </c>
      <c r="M59" s="91">
        <v>9.7222222222222224E-2</v>
      </c>
      <c r="N59" s="91">
        <v>1.4587966537966537E-2</v>
      </c>
      <c r="O59" s="3">
        <v>70</v>
      </c>
      <c r="P59" s="3">
        <v>16</v>
      </c>
      <c r="Q59" s="91">
        <v>0.10540235550349948</v>
      </c>
      <c r="R59" s="3">
        <v>0</v>
      </c>
      <c r="S59" s="91">
        <v>0</v>
      </c>
      <c r="T59" s="91"/>
    </row>
    <row r="60" spans="1:20" x14ac:dyDescent="0.3">
      <c r="A60" s="3" t="s">
        <v>51</v>
      </c>
      <c r="B60" s="3" t="s">
        <v>67</v>
      </c>
      <c r="C60" s="3">
        <v>64</v>
      </c>
      <c r="D60" s="3">
        <v>44</v>
      </c>
      <c r="E60" s="91">
        <v>0.1440116562852479</v>
      </c>
      <c r="F60" s="3">
        <v>22</v>
      </c>
      <c r="G60" s="91">
        <v>0.34375</v>
      </c>
      <c r="H60" s="91">
        <v>6.5987048349665997E-2</v>
      </c>
      <c r="I60" s="3">
        <v>56</v>
      </c>
      <c r="J60" s="3">
        <v>39</v>
      </c>
      <c r="K60" s="91">
        <v>0.11806605604445911</v>
      </c>
      <c r="L60" s="3">
        <v>22</v>
      </c>
      <c r="M60" s="91">
        <v>0.39285714285714285</v>
      </c>
      <c r="N60" s="91">
        <v>2.4212064319272069E-2</v>
      </c>
      <c r="O60" s="3">
        <v>54</v>
      </c>
      <c r="P60" s="3">
        <v>23</v>
      </c>
      <c r="Q60" s="91">
        <v>0.21352628480380104</v>
      </c>
      <c r="R60" s="3">
        <v>9</v>
      </c>
      <c r="S60" s="91">
        <v>0.16666666666666666</v>
      </c>
      <c r="T60" s="91">
        <v>5.1647605404963631E-2</v>
      </c>
    </row>
    <row r="61" spans="1:20" x14ac:dyDescent="0.3">
      <c r="A61" s="3" t="s">
        <v>51</v>
      </c>
      <c r="B61" s="3" t="s">
        <v>68</v>
      </c>
      <c r="C61" s="3">
        <v>55</v>
      </c>
      <c r="D61" s="3">
        <v>43</v>
      </c>
      <c r="E61" s="91">
        <v>0.1683422116322795</v>
      </c>
      <c r="F61" s="3">
        <v>25</v>
      </c>
      <c r="G61" s="91">
        <v>0.45454545454545453</v>
      </c>
      <c r="H61" s="91">
        <v>5.5230886392392889E-2</v>
      </c>
      <c r="I61" s="3">
        <v>54</v>
      </c>
      <c r="J61" s="3">
        <v>45</v>
      </c>
      <c r="K61" s="91">
        <v>0.13282358828827562</v>
      </c>
      <c r="L61" s="3">
        <v>24</v>
      </c>
      <c r="M61" s="91">
        <v>0.44444444444444442</v>
      </c>
      <c r="N61" s="91">
        <v>4.3924328737756251E-2</v>
      </c>
      <c r="O61" s="3">
        <v>54</v>
      </c>
      <c r="P61" s="3">
        <v>44</v>
      </c>
      <c r="Q61" s="91">
        <v>0.14715708502500507</v>
      </c>
      <c r="R61" s="3">
        <v>9</v>
      </c>
      <c r="S61" s="91">
        <v>0.16666666666666666</v>
      </c>
      <c r="T61" s="91">
        <v>3.9469705027803781E-2</v>
      </c>
    </row>
    <row r="62" spans="1:20" x14ac:dyDescent="0.3">
      <c r="A62" s="3" t="s">
        <v>51</v>
      </c>
      <c r="B62" s="3" t="s">
        <v>69</v>
      </c>
      <c r="C62" s="3">
        <v>58</v>
      </c>
      <c r="D62" s="3">
        <v>16</v>
      </c>
      <c r="E62" s="91">
        <v>3.4119587778072002E-2</v>
      </c>
      <c r="F62" s="3">
        <v>1</v>
      </c>
      <c r="G62" s="91">
        <v>1.7241379310344827E-2</v>
      </c>
      <c r="H62" s="91"/>
      <c r="I62" s="3">
        <v>53</v>
      </c>
      <c r="J62" s="3">
        <v>16</v>
      </c>
      <c r="K62" s="91">
        <v>0.13529835998511369</v>
      </c>
      <c r="L62" s="3">
        <v>0</v>
      </c>
      <c r="M62" s="91">
        <v>0</v>
      </c>
      <c r="N62" s="91"/>
      <c r="O62" s="3">
        <v>53</v>
      </c>
      <c r="P62" s="3">
        <v>12</v>
      </c>
      <c r="Q62" s="91"/>
      <c r="R62" s="3">
        <v>0</v>
      </c>
      <c r="S62" s="91">
        <v>0</v>
      </c>
      <c r="T62" s="91"/>
    </row>
    <row r="63" spans="1:20" x14ac:dyDescent="0.3">
      <c r="A63" s="3" t="s">
        <v>51</v>
      </c>
      <c r="B63" s="3" t="s">
        <v>70</v>
      </c>
      <c r="C63" s="3">
        <v>52</v>
      </c>
      <c r="D63" s="3">
        <v>21</v>
      </c>
      <c r="E63" s="91">
        <v>0.10754808222849821</v>
      </c>
      <c r="F63" s="3">
        <v>8</v>
      </c>
      <c r="G63" s="91">
        <v>0.15384615384615385</v>
      </c>
      <c r="H63" s="91">
        <v>3.673924398359512E-2</v>
      </c>
      <c r="I63" s="3">
        <v>51</v>
      </c>
      <c r="J63" s="3">
        <v>17</v>
      </c>
      <c r="K63" s="91">
        <v>0.12301619905417895</v>
      </c>
      <c r="L63" s="3">
        <v>7</v>
      </c>
      <c r="M63" s="91">
        <v>0.13725490196078433</v>
      </c>
      <c r="N63" s="91">
        <v>2.6732207495188232E-2</v>
      </c>
      <c r="O63" s="3">
        <v>57</v>
      </c>
      <c r="P63" s="3">
        <v>19</v>
      </c>
      <c r="Q63" s="91">
        <v>0.1283098778723448</v>
      </c>
      <c r="R63" s="3">
        <v>4</v>
      </c>
      <c r="S63" s="91">
        <v>7.0175438596491224E-2</v>
      </c>
      <c r="T63" s="91">
        <v>4.8144233325316123E-2</v>
      </c>
    </row>
    <row r="64" spans="1:20" x14ac:dyDescent="0.3">
      <c r="A64" s="3" t="s">
        <v>51</v>
      </c>
      <c r="B64" s="3" t="s">
        <v>71</v>
      </c>
      <c r="C64" s="3">
        <v>48</v>
      </c>
      <c r="D64" s="3">
        <v>18</v>
      </c>
      <c r="E64" s="91">
        <v>8.905429947147199E-2</v>
      </c>
      <c r="F64" s="3">
        <v>2</v>
      </c>
      <c r="G64" s="91">
        <v>4.1666666666666664E-2</v>
      </c>
      <c r="H64" s="91">
        <v>3.9625770543583502E-2</v>
      </c>
      <c r="I64" s="3">
        <v>41</v>
      </c>
      <c r="J64" s="3">
        <v>21</v>
      </c>
      <c r="K64" s="91">
        <v>7.771227586654153E-2</v>
      </c>
      <c r="L64" s="3">
        <v>2</v>
      </c>
      <c r="M64" s="91">
        <v>4.878048780487805E-2</v>
      </c>
      <c r="N64" s="91">
        <v>5.020065789473685E-2</v>
      </c>
      <c r="O64" s="3">
        <v>41</v>
      </c>
      <c r="P64" s="3">
        <v>11</v>
      </c>
      <c r="Q64" s="91">
        <v>0.12756978790303825</v>
      </c>
      <c r="R64" s="3">
        <v>0</v>
      </c>
      <c r="S64" s="91">
        <v>0</v>
      </c>
      <c r="T64" s="91"/>
    </row>
    <row r="65" spans="1:20" x14ac:dyDescent="0.3">
      <c r="A65" s="3" t="s">
        <v>51</v>
      </c>
      <c r="B65" s="3" t="s">
        <v>72</v>
      </c>
      <c r="C65" s="3">
        <v>19</v>
      </c>
      <c r="D65" s="3">
        <v>7</v>
      </c>
      <c r="E65" s="91">
        <v>4.8413354199779206E-2</v>
      </c>
      <c r="F65" s="3">
        <v>1</v>
      </c>
      <c r="G65" s="91">
        <v>5.2631578947368418E-2</v>
      </c>
      <c r="H65" s="91">
        <v>4.1666666666666701E-3</v>
      </c>
      <c r="I65" s="3">
        <v>18</v>
      </c>
      <c r="J65" s="3">
        <v>4</v>
      </c>
      <c r="K65" s="91">
        <v>1.0198518759397519E-2</v>
      </c>
      <c r="L65" s="3">
        <v>1</v>
      </c>
      <c r="M65" s="91">
        <v>5.5555555555555552E-2</v>
      </c>
      <c r="N65" s="91"/>
      <c r="O65" s="3">
        <v>18</v>
      </c>
      <c r="P65" s="3">
        <v>2</v>
      </c>
      <c r="Q65" s="91">
        <v>4.9286324786324762E-2</v>
      </c>
      <c r="R65" s="3">
        <v>1</v>
      </c>
      <c r="S65" s="91">
        <v>5.5555555555555552E-2</v>
      </c>
      <c r="T65" s="91">
        <v>4.7619658119658098E-2</v>
      </c>
    </row>
    <row r="66" spans="1:20" x14ac:dyDescent="0.3">
      <c r="A66" s="3" t="s">
        <v>51</v>
      </c>
      <c r="B66" s="3" t="s">
        <v>73</v>
      </c>
      <c r="C66" s="3">
        <v>42</v>
      </c>
      <c r="D66" s="3">
        <v>26</v>
      </c>
      <c r="E66" s="91">
        <v>0.10380830099053892</v>
      </c>
      <c r="F66" s="3">
        <v>7</v>
      </c>
      <c r="G66" s="91">
        <v>0.16666666666666666</v>
      </c>
      <c r="H66" s="91">
        <v>2.3432142857142856E-2</v>
      </c>
      <c r="I66" s="3">
        <v>42</v>
      </c>
      <c r="J66" s="3">
        <v>24</v>
      </c>
      <c r="K66" s="91">
        <v>0.13210487003807239</v>
      </c>
      <c r="L66" s="3">
        <v>8</v>
      </c>
      <c r="M66" s="91">
        <v>0.19047619047619047</v>
      </c>
      <c r="N66" s="91">
        <v>3.3134879197379209E-2</v>
      </c>
      <c r="O66" s="3">
        <v>41</v>
      </c>
      <c r="P66" s="3">
        <v>11</v>
      </c>
      <c r="Q66" s="91">
        <v>0.1248311965811965</v>
      </c>
      <c r="R66" s="3">
        <v>0</v>
      </c>
      <c r="S66" s="91">
        <v>0</v>
      </c>
      <c r="T66" s="91"/>
    </row>
    <row r="67" spans="1:20" x14ac:dyDescent="0.3">
      <c r="A67" s="3" t="s">
        <v>51</v>
      </c>
      <c r="B67" s="3" t="s">
        <v>74</v>
      </c>
      <c r="C67" s="3">
        <v>85</v>
      </c>
      <c r="D67" s="3">
        <v>26</v>
      </c>
      <c r="E67" s="91">
        <v>0.11681550066307998</v>
      </c>
      <c r="F67" s="3">
        <v>0</v>
      </c>
      <c r="G67" s="91">
        <v>0</v>
      </c>
      <c r="H67" s="91"/>
      <c r="I67" s="3">
        <v>82</v>
      </c>
      <c r="J67" s="3">
        <v>45</v>
      </c>
      <c r="K67" s="91">
        <v>0.10709171056241713</v>
      </c>
      <c r="L67" s="3">
        <v>0</v>
      </c>
      <c r="M67" s="91">
        <v>0</v>
      </c>
      <c r="N67" s="91"/>
      <c r="O67" s="3">
        <v>82</v>
      </c>
      <c r="P67" s="3">
        <v>39</v>
      </c>
      <c r="Q67" s="91">
        <v>0.14126016883986234</v>
      </c>
      <c r="R67" s="3">
        <v>1</v>
      </c>
      <c r="S67" s="91">
        <v>1.2195121951219513E-2</v>
      </c>
      <c r="T67" s="91">
        <v>0.11089857651245601</v>
      </c>
    </row>
    <row r="68" spans="1:20" x14ac:dyDescent="0.3">
      <c r="A68" s="3" t="s">
        <v>51</v>
      </c>
      <c r="B68" s="3" t="s">
        <v>75</v>
      </c>
      <c r="C68" s="3">
        <v>23</v>
      </c>
      <c r="D68" s="3">
        <v>10</v>
      </c>
      <c r="E68" s="91">
        <v>8.6959148796986033E-2</v>
      </c>
      <c r="F68" s="3">
        <v>0</v>
      </c>
      <c r="G68" s="91">
        <v>0</v>
      </c>
      <c r="H68" s="91"/>
      <c r="I68" s="3">
        <v>22</v>
      </c>
      <c r="J68" s="3">
        <v>21</v>
      </c>
      <c r="K68" s="91">
        <v>7.9568292326928997E-2</v>
      </c>
      <c r="L68" s="3">
        <v>0</v>
      </c>
      <c r="M68" s="91">
        <v>0</v>
      </c>
      <c r="N68" s="91"/>
      <c r="O68" s="3">
        <v>19</v>
      </c>
      <c r="P68" s="3">
        <v>9</v>
      </c>
      <c r="Q68" s="91">
        <v>0.11084101987783336</v>
      </c>
      <c r="R68" s="3">
        <v>0</v>
      </c>
      <c r="S68" s="91">
        <v>0</v>
      </c>
      <c r="T68" s="91"/>
    </row>
    <row r="69" spans="1:20" x14ac:dyDescent="0.3">
      <c r="A69" s="3" t="s">
        <v>51</v>
      </c>
      <c r="B69" s="3" t="s">
        <v>76</v>
      </c>
      <c r="C69" s="3">
        <v>148</v>
      </c>
      <c r="D69" s="3">
        <v>65</v>
      </c>
      <c r="E69" s="91">
        <v>0.10984078529501035</v>
      </c>
      <c r="F69" s="3">
        <v>48</v>
      </c>
      <c r="G69" s="91">
        <v>0.32432432432432434</v>
      </c>
      <c r="H69" s="91">
        <v>4.6742335357207211E-2</v>
      </c>
      <c r="I69" s="3">
        <v>143</v>
      </c>
      <c r="J69" s="3">
        <v>67</v>
      </c>
      <c r="K69" s="91">
        <v>0.12938625258220321</v>
      </c>
      <c r="L69" s="3">
        <v>40</v>
      </c>
      <c r="M69" s="91">
        <v>0.27972027972027974</v>
      </c>
      <c r="N69" s="91">
        <v>6.4299874607347221E-2</v>
      </c>
      <c r="O69" s="3">
        <v>142</v>
      </c>
      <c r="P69" s="3">
        <v>35</v>
      </c>
      <c r="Q69" s="91">
        <v>0.21915253357753359</v>
      </c>
      <c r="R69" s="3">
        <v>24</v>
      </c>
      <c r="S69" s="91">
        <v>0.16901408450704225</v>
      </c>
      <c r="T69" s="91">
        <v>7.3075721153846182E-2</v>
      </c>
    </row>
    <row r="70" spans="1:20" x14ac:dyDescent="0.3">
      <c r="A70" s="3" t="s">
        <v>51</v>
      </c>
      <c r="B70" s="3" t="s">
        <v>77</v>
      </c>
      <c r="C70" s="3">
        <v>33</v>
      </c>
      <c r="D70" s="3">
        <v>10</v>
      </c>
      <c r="E70" s="91">
        <v>0.21923195567644421</v>
      </c>
      <c r="F70" s="3">
        <v>8</v>
      </c>
      <c r="G70" s="91">
        <v>0.24242424242424243</v>
      </c>
      <c r="H70" s="91">
        <v>4.2273555993073642E-2</v>
      </c>
      <c r="I70" s="3">
        <v>32</v>
      </c>
      <c r="J70" s="3">
        <v>12</v>
      </c>
      <c r="K70" s="91">
        <v>0.15945754978031779</v>
      </c>
      <c r="L70" s="3">
        <v>10</v>
      </c>
      <c r="M70" s="91">
        <v>0.3125</v>
      </c>
      <c r="N70" s="91">
        <v>4.4966039539683048E-2</v>
      </c>
      <c r="O70" s="3">
        <v>32</v>
      </c>
      <c r="P70" s="3">
        <v>9</v>
      </c>
      <c r="Q70" s="91">
        <v>0.22524988279418665</v>
      </c>
      <c r="R70" s="3">
        <v>4</v>
      </c>
      <c r="S70" s="91">
        <v>0.125</v>
      </c>
      <c r="T70" s="91">
        <v>0.10212763713080177</v>
      </c>
    </row>
    <row r="71" spans="1:20" x14ac:dyDescent="0.3">
      <c r="A71" s="3" t="s">
        <v>51</v>
      </c>
      <c r="B71" s="3" t="s">
        <v>78</v>
      </c>
      <c r="C71" s="3">
        <v>83</v>
      </c>
      <c r="D71" s="3">
        <v>70</v>
      </c>
      <c r="E71" s="91">
        <v>0.11446807188241116</v>
      </c>
      <c r="F71" s="3">
        <v>9</v>
      </c>
      <c r="G71" s="91">
        <v>0.10843373493975904</v>
      </c>
      <c r="H71" s="91">
        <v>0.16087818446762023</v>
      </c>
      <c r="I71" s="3">
        <v>83</v>
      </c>
      <c r="J71" s="3">
        <v>67</v>
      </c>
      <c r="K71" s="91">
        <v>0.13908145651443021</v>
      </c>
      <c r="L71" s="3">
        <v>10</v>
      </c>
      <c r="M71" s="91">
        <v>0.12048192771084337</v>
      </c>
      <c r="N71" s="91">
        <v>6.9060416513041248E-2</v>
      </c>
      <c r="O71" s="3">
        <v>81</v>
      </c>
      <c r="P71" s="3">
        <v>41</v>
      </c>
      <c r="Q71" s="91">
        <v>0.14344145875110301</v>
      </c>
      <c r="R71" s="3">
        <v>0</v>
      </c>
      <c r="S71" s="91">
        <v>0</v>
      </c>
      <c r="T71" s="91"/>
    </row>
    <row r="72" spans="1:20" x14ac:dyDescent="0.3">
      <c r="A72" s="3" t="s">
        <v>51</v>
      </c>
      <c r="B72" s="3" t="s">
        <v>79</v>
      </c>
      <c r="C72" s="3">
        <v>39</v>
      </c>
      <c r="D72" s="3">
        <v>29</v>
      </c>
      <c r="E72" s="91">
        <v>8.8530327697643435E-2</v>
      </c>
      <c r="F72" s="3">
        <v>7</v>
      </c>
      <c r="G72" s="91">
        <v>0.17948717948717949</v>
      </c>
      <c r="H72" s="91">
        <v>7.5598639455782433E-3</v>
      </c>
      <c r="I72" s="3">
        <v>40</v>
      </c>
      <c r="J72" s="3">
        <v>30</v>
      </c>
      <c r="K72" s="91">
        <v>0.10298053675946332</v>
      </c>
      <c r="L72" s="3">
        <v>1</v>
      </c>
      <c r="M72" s="91">
        <v>2.5000000000000001E-2</v>
      </c>
      <c r="N72" s="91">
        <v>4.0259009009008997E-3</v>
      </c>
      <c r="O72" s="3">
        <v>43</v>
      </c>
      <c r="P72" s="3">
        <v>24</v>
      </c>
      <c r="Q72" s="91">
        <v>0.10978287504213226</v>
      </c>
      <c r="R72" s="3">
        <v>0</v>
      </c>
      <c r="S72" s="91">
        <v>0</v>
      </c>
      <c r="T72" s="91"/>
    </row>
    <row r="73" spans="1:20" x14ac:dyDescent="0.3">
      <c r="A73" s="3" t="s">
        <v>51</v>
      </c>
      <c r="B73" s="3" t="s">
        <v>80</v>
      </c>
      <c r="C73" s="3">
        <v>128</v>
      </c>
      <c r="D73" s="3">
        <v>79</v>
      </c>
      <c r="E73" s="91">
        <v>4.9804434666652068E-2</v>
      </c>
      <c r="F73" s="3">
        <v>48</v>
      </c>
      <c r="G73" s="91">
        <v>0.375</v>
      </c>
      <c r="H73" s="91">
        <v>4.7724784182449444E-2</v>
      </c>
      <c r="I73" s="3">
        <v>335</v>
      </c>
      <c r="J73" s="3">
        <v>159</v>
      </c>
      <c r="K73" s="91">
        <v>8.89287813138806E-2</v>
      </c>
      <c r="L73" s="3">
        <v>56</v>
      </c>
      <c r="M73" s="91">
        <v>0.16716417910447762</v>
      </c>
      <c r="N73" s="91">
        <v>6.2727006766622323E-2</v>
      </c>
      <c r="O73" s="3">
        <v>366</v>
      </c>
      <c r="P73" s="3">
        <v>96</v>
      </c>
      <c r="Q73" s="91">
        <v>6.6125153658651167E-2</v>
      </c>
      <c r="R73" s="3">
        <v>5</v>
      </c>
      <c r="S73" s="91">
        <v>1.3661202185792349E-2</v>
      </c>
      <c r="T73" s="91">
        <v>2.2886218739936921E-2</v>
      </c>
    </row>
    <row r="74" spans="1:20" x14ac:dyDescent="0.3">
      <c r="A74" s="3" t="s">
        <v>51</v>
      </c>
      <c r="B74" s="3" t="s">
        <v>81</v>
      </c>
      <c r="C74" s="3">
        <v>169</v>
      </c>
      <c r="D74" s="3">
        <v>82</v>
      </c>
      <c r="E74" s="91">
        <v>0.10810546685330698</v>
      </c>
      <c r="F74" s="3">
        <v>0</v>
      </c>
      <c r="G74" s="91">
        <v>0</v>
      </c>
      <c r="H74" s="91"/>
      <c r="I74" s="3"/>
      <c r="J74" s="3"/>
      <c r="K74" s="91"/>
      <c r="L74" s="3"/>
      <c r="M74" s="91"/>
      <c r="N74" s="91"/>
      <c r="O74" s="3"/>
      <c r="P74" s="3"/>
      <c r="Q74" s="91"/>
      <c r="R74" s="3"/>
      <c r="S74" s="91"/>
      <c r="T74" s="91"/>
    </row>
    <row r="75" spans="1:20" x14ac:dyDescent="0.3">
      <c r="A75" s="3" t="s">
        <v>51</v>
      </c>
      <c r="B75" s="3" t="s">
        <v>82</v>
      </c>
      <c r="C75" s="3">
        <v>38</v>
      </c>
      <c r="D75" s="3">
        <v>29</v>
      </c>
      <c r="E75" s="91">
        <v>0.12993858491907082</v>
      </c>
      <c r="F75" s="3">
        <v>14</v>
      </c>
      <c r="G75" s="91">
        <v>0.36842105263157893</v>
      </c>
      <c r="H75" s="91">
        <v>3.5805199430199448E-2</v>
      </c>
      <c r="I75" s="3">
        <v>33</v>
      </c>
      <c r="J75" s="3">
        <v>28</v>
      </c>
      <c r="K75" s="91">
        <v>0.16633632895603218</v>
      </c>
      <c r="L75" s="3">
        <v>15</v>
      </c>
      <c r="M75" s="91">
        <v>0.45454545454545453</v>
      </c>
      <c r="N75" s="91">
        <v>5.9989888264888262E-2</v>
      </c>
      <c r="O75" s="3">
        <v>32</v>
      </c>
      <c r="P75" s="3">
        <v>12</v>
      </c>
      <c r="Q75" s="91">
        <v>0.12482330218895421</v>
      </c>
      <c r="R75" s="3">
        <v>0</v>
      </c>
      <c r="S75" s="91">
        <v>0</v>
      </c>
      <c r="T75" s="91"/>
    </row>
    <row r="76" spans="1:20" x14ac:dyDescent="0.3">
      <c r="A76" s="3" t="s">
        <v>51</v>
      </c>
      <c r="B76" s="3" t="s">
        <v>83</v>
      </c>
      <c r="C76" s="3">
        <v>47</v>
      </c>
      <c r="D76" s="3">
        <v>23</v>
      </c>
      <c r="E76" s="91">
        <v>8.3503280971443397E-2</v>
      </c>
      <c r="F76" s="3">
        <v>7</v>
      </c>
      <c r="G76" s="91">
        <v>0.14893617021276595</v>
      </c>
      <c r="H76" s="91">
        <v>3.572636054421769E-2</v>
      </c>
      <c r="I76" s="3">
        <v>42</v>
      </c>
      <c r="J76" s="3">
        <v>25</v>
      </c>
      <c r="K76" s="91">
        <v>9.1871730380811117E-2</v>
      </c>
      <c r="L76" s="3">
        <v>7</v>
      </c>
      <c r="M76" s="91">
        <v>0.16666666666666666</v>
      </c>
      <c r="N76" s="91">
        <v>7.6001287001287013E-2</v>
      </c>
      <c r="O76" s="3">
        <v>49</v>
      </c>
      <c r="P76" s="3">
        <v>11</v>
      </c>
      <c r="Q76" s="91">
        <v>0.15335854953018974</v>
      </c>
      <c r="R76" s="3">
        <v>3</v>
      </c>
      <c r="S76" s="91">
        <v>6.1224489795918366E-2</v>
      </c>
      <c r="T76" s="91">
        <v>0.14647150997150998</v>
      </c>
    </row>
    <row r="77" spans="1:20" x14ac:dyDescent="0.3">
      <c r="A77" s="3" t="s">
        <v>84</v>
      </c>
      <c r="B77" s="3" t="s">
        <v>85</v>
      </c>
      <c r="C77" s="3">
        <v>90</v>
      </c>
      <c r="D77" s="3">
        <v>39</v>
      </c>
      <c r="E77" s="91">
        <v>0.12365510206598256</v>
      </c>
      <c r="F77" s="3">
        <v>1</v>
      </c>
      <c r="G77" s="91">
        <v>1.1111111111111112E-2</v>
      </c>
      <c r="H77" s="91">
        <v>5.32451134561686E-2</v>
      </c>
      <c r="I77" s="3">
        <v>115</v>
      </c>
      <c r="J77" s="3">
        <v>106</v>
      </c>
      <c r="K77" s="91">
        <v>9.7400163420436739E-2</v>
      </c>
      <c r="L77" s="3">
        <v>9</v>
      </c>
      <c r="M77" s="91">
        <v>7.8260869565217397E-2</v>
      </c>
      <c r="N77" s="91">
        <v>2.9106001389095151E-2</v>
      </c>
      <c r="O77" s="3">
        <v>126</v>
      </c>
      <c r="P77" s="3">
        <v>31</v>
      </c>
      <c r="Q77" s="91">
        <v>0.16707974790723912</v>
      </c>
      <c r="R77" s="3">
        <v>2</v>
      </c>
      <c r="S77" s="91">
        <v>1.5873015873015872E-2</v>
      </c>
      <c r="T77" s="91">
        <v>0.12322567724123004</v>
      </c>
    </row>
    <row r="78" spans="1:20" x14ac:dyDescent="0.3">
      <c r="A78" s="3" t="s">
        <v>84</v>
      </c>
      <c r="B78" s="3" t="s">
        <v>86</v>
      </c>
      <c r="C78" s="3">
        <v>301</v>
      </c>
      <c r="D78" s="3">
        <v>176</v>
      </c>
      <c r="E78" s="91">
        <v>4.0941983668060206E-2</v>
      </c>
      <c r="F78" s="3">
        <v>30</v>
      </c>
      <c r="G78" s="91">
        <v>9.9667774086378738E-2</v>
      </c>
      <c r="H78" s="91">
        <v>2.2742679669521555E-2</v>
      </c>
      <c r="I78" s="3">
        <v>313</v>
      </c>
      <c r="J78" s="3">
        <v>215</v>
      </c>
      <c r="K78" s="91">
        <v>0.10603011063902192</v>
      </c>
      <c r="L78" s="3">
        <v>22</v>
      </c>
      <c r="M78" s="91">
        <v>7.0287539936102233E-2</v>
      </c>
      <c r="N78" s="91">
        <v>1.7573067809633552E-2</v>
      </c>
      <c r="O78" s="3">
        <v>318</v>
      </c>
      <c r="P78" s="3">
        <v>186</v>
      </c>
      <c r="Q78" s="91">
        <v>0.16841184334816328</v>
      </c>
      <c r="R78" s="3">
        <v>6</v>
      </c>
      <c r="S78" s="91">
        <v>1.8867924528301886E-2</v>
      </c>
      <c r="T78" s="91">
        <v>8.003500190608524E-3</v>
      </c>
    </row>
    <row r="79" spans="1:20" x14ac:dyDescent="0.3">
      <c r="A79" s="3" t="s">
        <v>84</v>
      </c>
      <c r="B79" s="3" t="s">
        <v>87</v>
      </c>
      <c r="C79" s="3">
        <v>17</v>
      </c>
      <c r="D79" s="3">
        <v>9</v>
      </c>
      <c r="E79" s="91">
        <v>0.23148148148148154</v>
      </c>
      <c r="F79" s="3">
        <v>0</v>
      </c>
      <c r="G79" s="91">
        <v>0</v>
      </c>
      <c r="H79" s="91"/>
      <c r="I79" s="3"/>
      <c r="J79" s="3"/>
      <c r="K79" s="91"/>
      <c r="L79" s="3"/>
      <c r="M79" s="91"/>
      <c r="N79" s="91"/>
      <c r="O79" s="3"/>
      <c r="P79" s="3"/>
      <c r="Q79" s="91"/>
      <c r="R79" s="3"/>
      <c r="S79" s="91"/>
      <c r="T79" s="91"/>
    </row>
    <row r="80" spans="1:20" x14ac:dyDescent="0.3">
      <c r="A80" s="3" t="s">
        <v>88</v>
      </c>
      <c r="B80" s="3" t="s">
        <v>89</v>
      </c>
      <c r="C80" s="3">
        <v>18</v>
      </c>
      <c r="D80" s="3">
        <v>10</v>
      </c>
      <c r="E80" s="91">
        <v>3.7558470260595347E-2</v>
      </c>
      <c r="F80" s="3">
        <v>0</v>
      </c>
      <c r="G80" s="91">
        <v>0</v>
      </c>
      <c r="H80" s="91"/>
      <c r="I80" s="3">
        <v>18</v>
      </c>
      <c r="J80" s="3">
        <v>12</v>
      </c>
      <c r="K80" s="91">
        <v>7.2016350409955826E-2</v>
      </c>
      <c r="L80" s="3">
        <v>0</v>
      </c>
      <c r="M80" s="91">
        <v>0</v>
      </c>
      <c r="N80" s="91"/>
      <c r="O80" s="3">
        <v>16</v>
      </c>
      <c r="P80" s="3">
        <v>5</v>
      </c>
      <c r="Q80" s="91">
        <v>0.107409594095941</v>
      </c>
      <c r="R80" s="3">
        <v>0</v>
      </c>
      <c r="S80" s="91">
        <v>0</v>
      </c>
      <c r="T80" s="91"/>
    </row>
    <row r="81" spans="1:20" x14ac:dyDescent="0.3">
      <c r="A81" s="3" t="s">
        <v>88</v>
      </c>
      <c r="B81" s="3" t="s">
        <v>90</v>
      </c>
      <c r="C81" s="3">
        <v>60</v>
      </c>
      <c r="D81" s="3">
        <v>58</v>
      </c>
      <c r="E81" s="91">
        <v>6.9080515448648558E-2</v>
      </c>
      <c r="F81" s="3">
        <v>43</v>
      </c>
      <c r="G81" s="91">
        <v>0.71666666666666667</v>
      </c>
      <c r="H81" s="91">
        <v>2.894025802818875E-2</v>
      </c>
      <c r="I81" s="3">
        <v>63</v>
      </c>
      <c r="J81" s="3">
        <v>56</v>
      </c>
      <c r="K81" s="91">
        <v>5.473262546696854E-2</v>
      </c>
      <c r="L81" s="3">
        <v>41</v>
      </c>
      <c r="M81" s="91">
        <v>0.65079365079365081</v>
      </c>
      <c r="N81" s="91">
        <v>2.4561123287674017E-2</v>
      </c>
      <c r="O81" s="3">
        <v>66</v>
      </c>
      <c r="P81" s="3">
        <v>21</v>
      </c>
      <c r="Q81" s="91">
        <v>4.4233248677827602E-2</v>
      </c>
      <c r="R81" s="3">
        <v>4</v>
      </c>
      <c r="S81" s="91">
        <v>6.0606060606060608E-2</v>
      </c>
      <c r="T81" s="91">
        <v>2.7532746821257954E-2</v>
      </c>
    </row>
    <row r="82" spans="1:20" x14ac:dyDescent="0.3">
      <c r="A82" s="3" t="s">
        <v>88</v>
      </c>
      <c r="B82" s="3" t="s">
        <v>91</v>
      </c>
      <c r="C82" s="3">
        <v>27</v>
      </c>
      <c r="D82" s="3">
        <v>10</v>
      </c>
      <c r="E82" s="91">
        <v>6.8386648937153544E-2</v>
      </c>
      <c r="F82" s="3">
        <v>2</v>
      </c>
      <c r="G82" s="91">
        <v>7.407407407407407E-2</v>
      </c>
      <c r="H82" s="91">
        <v>1.9977222222222202E-2</v>
      </c>
      <c r="I82" s="3">
        <v>27</v>
      </c>
      <c r="J82" s="3">
        <v>10</v>
      </c>
      <c r="K82" s="91">
        <v>0.10414619070326891</v>
      </c>
      <c r="L82" s="3">
        <v>0</v>
      </c>
      <c r="M82" s="91">
        <v>0</v>
      </c>
      <c r="N82" s="91"/>
      <c r="O82" s="3">
        <v>26</v>
      </c>
      <c r="P82" s="3">
        <v>7</v>
      </c>
      <c r="Q82" s="91">
        <v>0.18942161474545807</v>
      </c>
      <c r="R82" s="3">
        <v>1</v>
      </c>
      <c r="S82" s="91">
        <v>3.8461538461538464E-2</v>
      </c>
      <c r="T82" s="91">
        <v>6.3645569620253195E-2</v>
      </c>
    </row>
    <row r="83" spans="1:20" x14ac:dyDescent="0.3">
      <c r="A83" s="3" t="s">
        <v>88</v>
      </c>
      <c r="B83" s="3" t="s">
        <v>92</v>
      </c>
      <c r="C83" s="3">
        <v>19</v>
      </c>
      <c r="D83" s="3">
        <v>12</v>
      </c>
      <c r="E83" s="91">
        <v>4.747819565995004E-2</v>
      </c>
      <c r="F83" s="3">
        <v>3</v>
      </c>
      <c r="G83" s="91">
        <v>0.15789473684210525</v>
      </c>
      <c r="H83" s="91">
        <v>6.9391910839885579E-2</v>
      </c>
      <c r="I83" s="3">
        <v>16</v>
      </c>
      <c r="J83" s="3">
        <v>11</v>
      </c>
      <c r="K83" s="91">
        <v>8.0200081890058145E-2</v>
      </c>
      <c r="L83" s="3">
        <v>3</v>
      </c>
      <c r="M83" s="91">
        <v>0.1875</v>
      </c>
      <c r="N83" s="91">
        <v>2.3917001995355264E-2</v>
      </c>
      <c r="O83" s="3">
        <v>15</v>
      </c>
      <c r="P83" s="3">
        <v>5</v>
      </c>
      <c r="Q83" s="91">
        <v>6.2886305270732398E-2</v>
      </c>
      <c r="R83" s="3">
        <v>2</v>
      </c>
      <c r="S83" s="91">
        <v>0.13333333333333333</v>
      </c>
      <c r="T83" s="91">
        <v>3.8782051282051297E-3</v>
      </c>
    </row>
    <row r="84" spans="1:20" x14ac:dyDescent="0.3">
      <c r="A84" s="3" t="s">
        <v>88</v>
      </c>
      <c r="B84" s="3" t="s">
        <v>93</v>
      </c>
      <c r="C84" s="3">
        <v>53</v>
      </c>
      <c r="D84" s="3">
        <v>20</v>
      </c>
      <c r="E84" s="91">
        <v>0.11665089827562902</v>
      </c>
      <c r="F84" s="3">
        <v>0</v>
      </c>
      <c r="G84" s="91">
        <v>0</v>
      </c>
      <c r="H84" s="91"/>
      <c r="I84" s="3">
        <v>55</v>
      </c>
      <c r="J84" s="3">
        <v>23</v>
      </c>
      <c r="K84" s="91">
        <v>0.12465643765252436</v>
      </c>
      <c r="L84" s="3">
        <v>0</v>
      </c>
      <c r="M84" s="91">
        <v>0</v>
      </c>
      <c r="N84" s="91"/>
      <c r="O84" s="3">
        <v>59</v>
      </c>
      <c r="P84" s="3">
        <v>6</v>
      </c>
      <c r="Q84" s="91">
        <v>0.17705138866629247</v>
      </c>
      <c r="R84" s="3">
        <v>0</v>
      </c>
      <c r="S84" s="91">
        <v>0</v>
      </c>
      <c r="T84" s="91"/>
    </row>
    <row r="85" spans="1:20" x14ac:dyDescent="0.3">
      <c r="A85" s="3" t="s">
        <v>88</v>
      </c>
      <c r="B85" s="3" t="s">
        <v>94</v>
      </c>
      <c r="C85" s="3">
        <v>107</v>
      </c>
      <c r="D85" s="3">
        <v>87</v>
      </c>
      <c r="E85" s="91">
        <v>5.4703146327369716E-2</v>
      </c>
      <c r="F85" s="3">
        <v>3</v>
      </c>
      <c r="G85" s="91">
        <v>2.8037383177570093E-2</v>
      </c>
      <c r="H85" s="91">
        <v>0.22204076578977017</v>
      </c>
      <c r="I85" s="3">
        <v>107</v>
      </c>
      <c r="J85" s="3">
        <v>95</v>
      </c>
      <c r="K85" s="91">
        <v>5.9803601355941295E-2</v>
      </c>
      <c r="L85" s="3">
        <v>2</v>
      </c>
      <c r="M85" s="91">
        <v>1.8691588785046728E-2</v>
      </c>
      <c r="N85" s="91">
        <v>0.31955796807359305</v>
      </c>
      <c r="O85" s="3">
        <v>110</v>
      </c>
      <c r="P85" s="3">
        <v>61</v>
      </c>
      <c r="Q85" s="91">
        <v>8.1386732307303256E-2</v>
      </c>
      <c r="R85" s="3">
        <v>4</v>
      </c>
      <c r="S85" s="91">
        <v>3.6363636363636362E-2</v>
      </c>
      <c r="T85" s="91">
        <v>6.46233595800524E-2</v>
      </c>
    </row>
    <row r="86" spans="1:20" x14ac:dyDescent="0.3">
      <c r="A86" s="3" t="s">
        <v>88</v>
      </c>
      <c r="B86" s="3" t="s">
        <v>95</v>
      </c>
      <c r="C86" s="3">
        <v>42</v>
      </c>
      <c r="D86" s="3">
        <v>23</v>
      </c>
      <c r="E86" s="91">
        <v>0.11323007291407813</v>
      </c>
      <c r="F86" s="3">
        <v>0</v>
      </c>
      <c r="G86" s="91">
        <v>0</v>
      </c>
      <c r="H86" s="91"/>
      <c r="I86" s="3">
        <v>49</v>
      </c>
      <c r="J86" s="3">
        <v>23</v>
      </c>
      <c r="K86" s="91">
        <v>0.15159379340214202</v>
      </c>
      <c r="L86" s="3">
        <v>1</v>
      </c>
      <c r="M86" s="91">
        <v>2.0408163265306121E-2</v>
      </c>
      <c r="N86" s="91">
        <v>1.4802631578947401E-2</v>
      </c>
      <c r="O86" s="3">
        <v>40</v>
      </c>
      <c r="P86" s="3">
        <v>9</v>
      </c>
      <c r="Q86" s="91">
        <v>0.14264396649582417</v>
      </c>
      <c r="R86" s="3">
        <v>0</v>
      </c>
      <c r="S86" s="91">
        <v>0</v>
      </c>
      <c r="T86" s="91"/>
    </row>
    <row r="87" spans="1:20" x14ac:dyDescent="0.3">
      <c r="A87" s="3" t="s">
        <v>88</v>
      </c>
      <c r="B87" s="3" t="s">
        <v>96</v>
      </c>
      <c r="C87" s="3">
        <v>68</v>
      </c>
      <c r="D87" s="3">
        <v>68</v>
      </c>
      <c r="E87" s="91">
        <v>5.7920992640224288E-2</v>
      </c>
      <c r="F87" s="3">
        <v>64</v>
      </c>
      <c r="G87" s="91">
        <v>0.94117647058823528</v>
      </c>
      <c r="H87" s="91">
        <v>4.2538225220347212E-2</v>
      </c>
      <c r="I87" s="3">
        <v>64</v>
      </c>
      <c r="J87" s="3">
        <v>80</v>
      </c>
      <c r="K87" s="91">
        <v>5.1927161863559099E-2</v>
      </c>
      <c r="L87" s="3">
        <v>47</v>
      </c>
      <c r="M87" s="91">
        <v>0.734375</v>
      </c>
      <c r="N87" s="91">
        <v>2.5608010315112891E-2</v>
      </c>
      <c r="O87" s="3">
        <v>64</v>
      </c>
      <c r="P87" s="3">
        <v>9</v>
      </c>
      <c r="Q87" s="91">
        <v>8.9634646931930101E-2</v>
      </c>
      <c r="R87" s="3">
        <v>2</v>
      </c>
      <c r="S87" s="91">
        <v>3.125E-2</v>
      </c>
      <c r="T87" s="91">
        <v>3.3093506562163151E-2</v>
      </c>
    </row>
    <row r="88" spans="1:20" x14ac:dyDescent="0.3">
      <c r="A88" s="3" t="s">
        <v>88</v>
      </c>
      <c r="B88" s="3" t="s">
        <v>97</v>
      </c>
      <c r="C88" s="3">
        <v>375</v>
      </c>
      <c r="D88" s="3">
        <v>199</v>
      </c>
      <c r="E88" s="91">
        <v>3.7542786740931873E-2</v>
      </c>
      <c r="F88" s="3">
        <v>0</v>
      </c>
      <c r="G88" s="91">
        <v>0</v>
      </c>
      <c r="H88" s="91"/>
      <c r="I88" s="3">
        <v>387</v>
      </c>
      <c r="J88" s="3">
        <v>185</v>
      </c>
      <c r="K88" s="91">
        <v>3.8114471723632123E-2</v>
      </c>
      <c r="L88" s="3">
        <v>0</v>
      </c>
      <c r="M88" s="91">
        <v>0</v>
      </c>
      <c r="N88" s="91"/>
      <c r="O88" s="3">
        <v>372</v>
      </c>
      <c r="P88" s="3">
        <v>78</v>
      </c>
      <c r="Q88" s="91">
        <v>0.10455459509506146</v>
      </c>
      <c r="R88" s="3">
        <v>0</v>
      </c>
      <c r="S88" s="91">
        <v>0</v>
      </c>
      <c r="T88" s="91"/>
    </row>
    <row r="89" spans="1:20" x14ac:dyDescent="0.3">
      <c r="A89" s="3" t="s">
        <v>88</v>
      </c>
      <c r="B89" s="3" t="s">
        <v>98</v>
      </c>
      <c r="C89" s="3">
        <v>38</v>
      </c>
      <c r="D89" s="3">
        <v>33</v>
      </c>
      <c r="E89" s="91">
        <v>4.2313849871004117E-2</v>
      </c>
      <c r="F89" s="3">
        <v>0</v>
      </c>
      <c r="G89" s="91">
        <v>0</v>
      </c>
      <c r="H89" s="91"/>
      <c r="I89" s="3">
        <v>36</v>
      </c>
      <c r="J89" s="3">
        <v>24</v>
      </c>
      <c r="K89" s="91">
        <v>6.2943452079158593E-2</v>
      </c>
      <c r="L89" s="3">
        <v>0</v>
      </c>
      <c r="M89" s="91">
        <v>0</v>
      </c>
      <c r="N89" s="91"/>
      <c r="O89" s="3">
        <v>39</v>
      </c>
      <c r="P89" s="3">
        <v>23</v>
      </c>
      <c r="Q89" s="91">
        <v>0.1398883163231279</v>
      </c>
      <c r="R89" s="3">
        <v>8</v>
      </c>
      <c r="S89" s="91">
        <v>0.20512820512820512</v>
      </c>
      <c r="T89" s="91">
        <v>6.1111667022800936E-2</v>
      </c>
    </row>
    <row r="90" spans="1:20" x14ac:dyDescent="0.3">
      <c r="A90" s="3" t="s">
        <v>88</v>
      </c>
      <c r="B90" s="3" t="s">
        <v>99</v>
      </c>
      <c r="C90" s="3">
        <v>162</v>
      </c>
      <c r="D90" s="3">
        <v>76</v>
      </c>
      <c r="E90" s="91">
        <v>3.4765530317298857E-2</v>
      </c>
      <c r="F90" s="3">
        <v>5</v>
      </c>
      <c r="G90" s="91">
        <v>3.0864197530864196E-2</v>
      </c>
      <c r="H90" s="91">
        <v>2.8556756513926335E-2</v>
      </c>
      <c r="I90" s="3">
        <v>161</v>
      </c>
      <c r="J90" s="3">
        <v>97</v>
      </c>
      <c r="K90" s="91">
        <v>4.1112852215565834E-2</v>
      </c>
      <c r="L90" s="3">
        <v>6</v>
      </c>
      <c r="M90" s="91">
        <v>3.7267080745341616E-2</v>
      </c>
      <c r="N90" s="91">
        <v>3.5479359666270041E-2</v>
      </c>
      <c r="O90" s="3">
        <v>166</v>
      </c>
      <c r="P90" s="3">
        <v>18</v>
      </c>
      <c r="Q90" s="91">
        <v>0.12227613619292185</v>
      </c>
      <c r="R90" s="3">
        <v>1</v>
      </c>
      <c r="S90" s="91">
        <v>6.024096385542169E-3</v>
      </c>
      <c r="T90" s="91">
        <v>3.0303683737646001E-2</v>
      </c>
    </row>
    <row r="91" spans="1:20" x14ac:dyDescent="0.3">
      <c r="A91" s="3" t="s">
        <v>88</v>
      </c>
      <c r="B91" s="3" t="s">
        <v>100</v>
      </c>
      <c r="C91" s="3">
        <v>84</v>
      </c>
      <c r="D91" s="3">
        <v>24</v>
      </c>
      <c r="E91" s="91">
        <v>3.0091517869028236E-2</v>
      </c>
      <c r="F91" s="3">
        <v>0</v>
      </c>
      <c r="G91" s="91">
        <v>0</v>
      </c>
      <c r="H91" s="91"/>
      <c r="I91" s="3">
        <v>94</v>
      </c>
      <c r="J91" s="3">
        <v>16</v>
      </c>
      <c r="K91" s="91">
        <v>2.6604900300500469E-2</v>
      </c>
      <c r="L91" s="3">
        <v>0</v>
      </c>
      <c r="M91" s="91">
        <v>0</v>
      </c>
      <c r="N91" s="91"/>
      <c r="O91" s="3">
        <v>92</v>
      </c>
      <c r="P91" s="3">
        <v>0</v>
      </c>
      <c r="Q91" s="91"/>
      <c r="R91" s="3">
        <v>0</v>
      </c>
      <c r="S91" s="91">
        <v>0</v>
      </c>
      <c r="T91" s="91"/>
    </row>
    <row r="92" spans="1:20" x14ac:dyDescent="0.3">
      <c r="A92" s="3" t="s">
        <v>88</v>
      </c>
      <c r="B92" s="3" t="s">
        <v>101</v>
      </c>
      <c r="C92" s="3">
        <v>122</v>
      </c>
      <c r="D92" s="3">
        <v>39</v>
      </c>
      <c r="E92" s="91">
        <v>5.3786286306117877E-2</v>
      </c>
      <c r="F92" s="3">
        <v>1</v>
      </c>
      <c r="G92" s="91">
        <v>8.1967213114754103E-3</v>
      </c>
      <c r="H92" s="91">
        <v>8.4069105691056897E-3</v>
      </c>
      <c r="I92" s="3">
        <v>124</v>
      </c>
      <c r="J92" s="3">
        <v>67</v>
      </c>
      <c r="K92" s="91">
        <v>4.3838938880141731E-2</v>
      </c>
      <c r="L92" s="3">
        <v>0</v>
      </c>
      <c r="M92" s="91">
        <v>0</v>
      </c>
      <c r="N92" s="91"/>
      <c r="O92" s="3">
        <v>119</v>
      </c>
      <c r="P92" s="3">
        <v>7</v>
      </c>
      <c r="Q92" s="91">
        <v>0.11458855780960715</v>
      </c>
      <c r="R92" s="3">
        <v>0</v>
      </c>
      <c r="S92" s="91">
        <v>0</v>
      </c>
      <c r="T92" s="91"/>
    </row>
    <row r="93" spans="1:20" x14ac:dyDescent="0.3">
      <c r="A93" s="3" t="s">
        <v>88</v>
      </c>
      <c r="B93" s="3" t="s">
        <v>102</v>
      </c>
      <c r="C93" s="3">
        <v>357</v>
      </c>
      <c r="D93" s="3">
        <v>232</v>
      </c>
      <c r="E93" s="91">
        <v>0.10236713283579726</v>
      </c>
      <c r="F93" s="3">
        <v>16</v>
      </c>
      <c r="G93" s="91">
        <v>4.4817927170868348E-2</v>
      </c>
      <c r="H93" s="91">
        <v>3.2511747310924904E-2</v>
      </c>
      <c r="I93" s="3">
        <v>349</v>
      </c>
      <c r="J93" s="3">
        <v>249</v>
      </c>
      <c r="K93" s="91">
        <v>0.12755172150738711</v>
      </c>
      <c r="L93" s="3">
        <v>48</v>
      </c>
      <c r="M93" s="91">
        <v>0.13753581661891118</v>
      </c>
      <c r="N93" s="91">
        <v>3.1102069995999893E-2</v>
      </c>
      <c r="O93" s="3">
        <v>349</v>
      </c>
      <c r="P93" s="3">
        <v>139</v>
      </c>
      <c r="Q93" s="91">
        <v>0.12828752910101057</v>
      </c>
      <c r="R93" s="3">
        <v>18</v>
      </c>
      <c r="S93" s="91">
        <v>5.1575931232091692E-2</v>
      </c>
      <c r="T93" s="91">
        <v>2.9274838935114018E-2</v>
      </c>
    </row>
    <row r="94" spans="1:20" x14ac:dyDescent="0.3">
      <c r="A94" s="3" t="s">
        <v>88</v>
      </c>
      <c r="B94" s="3" t="s">
        <v>103</v>
      </c>
      <c r="C94" s="3">
        <v>32</v>
      </c>
      <c r="D94" s="3">
        <v>8</v>
      </c>
      <c r="E94" s="91">
        <v>6.3581962863624469E-2</v>
      </c>
      <c r="F94" s="3">
        <v>0</v>
      </c>
      <c r="G94" s="91">
        <v>0</v>
      </c>
      <c r="H94" s="91"/>
      <c r="I94" s="3">
        <v>32</v>
      </c>
      <c r="J94" s="3">
        <v>8</v>
      </c>
      <c r="K94" s="91">
        <v>0.10271592842786746</v>
      </c>
      <c r="L94" s="3">
        <v>0</v>
      </c>
      <c r="M94" s="91">
        <v>0</v>
      </c>
      <c r="N94" s="91"/>
      <c r="O94" s="3">
        <v>34</v>
      </c>
      <c r="P94" s="3">
        <v>6</v>
      </c>
      <c r="Q94" s="91">
        <v>8.3838006874806026E-2</v>
      </c>
      <c r="R94" s="3">
        <v>0</v>
      </c>
      <c r="S94" s="91">
        <v>0</v>
      </c>
      <c r="T94" s="91"/>
    </row>
    <row r="95" spans="1:20" x14ac:dyDescent="0.3">
      <c r="A95" s="3" t="s">
        <v>88</v>
      </c>
      <c r="B95" s="3" t="s">
        <v>104</v>
      </c>
      <c r="C95" s="3">
        <v>58</v>
      </c>
      <c r="D95" s="3">
        <v>33</v>
      </c>
      <c r="E95" s="91">
        <v>7.9389014845834494E-2</v>
      </c>
      <c r="F95" s="3">
        <v>1</v>
      </c>
      <c r="G95" s="91">
        <v>1.7241379310344827E-2</v>
      </c>
      <c r="H95" s="91">
        <v>7.9369047619047596E-3</v>
      </c>
      <c r="I95" s="3">
        <v>55</v>
      </c>
      <c r="J95" s="3">
        <v>31</v>
      </c>
      <c r="K95" s="91">
        <v>0.10156162013964166</v>
      </c>
      <c r="L95" s="3">
        <v>1</v>
      </c>
      <c r="M95" s="91">
        <v>1.8181818181818181E-2</v>
      </c>
      <c r="N95" s="91">
        <v>9.3363333333333298E-2</v>
      </c>
      <c r="O95" s="3">
        <v>57</v>
      </c>
      <c r="P95" s="3">
        <v>11</v>
      </c>
      <c r="Q95" s="91">
        <v>0.11987468480411058</v>
      </c>
      <c r="R95" s="3">
        <v>0</v>
      </c>
      <c r="S95" s="91">
        <v>0</v>
      </c>
      <c r="T95" s="91"/>
    </row>
    <row r="96" spans="1:20" x14ac:dyDescent="0.3">
      <c r="A96" s="3" t="s">
        <v>88</v>
      </c>
      <c r="B96" s="3" t="s">
        <v>105</v>
      </c>
      <c r="C96" s="3">
        <v>63</v>
      </c>
      <c r="D96" s="3">
        <v>5</v>
      </c>
      <c r="E96" s="91">
        <v>3.650169204614076E-2</v>
      </c>
      <c r="F96" s="3">
        <v>1</v>
      </c>
      <c r="G96" s="91">
        <v>1.5873015873015872E-2</v>
      </c>
      <c r="H96" s="91">
        <v>8.5229725562750592E-3</v>
      </c>
      <c r="I96" s="3">
        <v>65</v>
      </c>
      <c r="J96" s="3">
        <v>10</v>
      </c>
      <c r="K96" s="91">
        <v>2.3286178135859543E-2</v>
      </c>
      <c r="L96" s="3">
        <v>0</v>
      </c>
      <c r="M96" s="91">
        <v>0</v>
      </c>
      <c r="N96" s="91"/>
      <c r="O96" s="3">
        <v>63</v>
      </c>
      <c r="P96" s="3">
        <v>3</v>
      </c>
      <c r="Q96" s="91">
        <v>8.1312749287749328E-2</v>
      </c>
      <c r="R96" s="3">
        <v>0</v>
      </c>
      <c r="S96" s="91">
        <v>0</v>
      </c>
      <c r="T96" s="91"/>
    </row>
    <row r="97" spans="1:20" x14ac:dyDescent="0.3">
      <c r="A97" s="3" t="s">
        <v>88</v>
      </c>
      <c r="B97" s="3" t="s">
        <v>106</v>
      </c>
      <c r="C97" s="3">
        <v>10</v>
      </c>
      <c r="D97" s="3">
        <v>8</v>
      </c>
      <c r="E97" s="91">
        <v>8.7388398164099296E-2</v>
      </c>
      <c r="F97" s="3">
        <v>0</v>
      </c>
      <c r="G97" s="91">
        <v>0</v>
      </c>
      <c r="H97" s="91"/>
      <c r="I97" s="3">
        <v>9</v>
      </c>
      <c r="J97" s="3">
        <v>8</v>
      </c>
      <c r="K97" s="91">
        <v>8.6536483203019418E-2</v>
      </c>
      <c r="L97" s="3">
        <v>0</v>
      </c>
      <c r="M97" s="91">
        <v>0</v>
      </c>
      <c r="N97" s="91"/>
      <c r="O97" s="3">
        <v>10</v>
      </c>
      <c r="P97" s="3">
        <v>6</v>
      </c>
      <c r="Q97" s="91">
        <v>5.9464207785712465E-2</v>
      </c>
      <c r="R97" s="3">
        <v>5</v>
      </c>
      <c r="S97" s="91">
        <v>0.5</v>
      </c>
      <c r="T97" s="91">
        <v>4.9538605538820377E-2</v>
      </c>
    </row>
    <row r="98" spans="1:20" x14ac:dyDescent="0.3">
      <c r="A98" s="3" t="s">
        <v>88</v>
      </c>
      <c r="B98" s="3" t="s">
        <v>107</v>
      </c>
      <c r="C98" s="3">
        <v>102</v>
      </c>
      <c r="D98" s="3">
        <v>43</v>
      </c>
      <c r="E98" s="91">
        <v>5.6357561605222241E-2</v>
      </c>
      <c r="F98" s="3">
        <v>2</v>
      </c>
      <c r="G98" s="91">
        <v>1.9607843137254902E-2</v>
      </c>
      <c r="H98" s="91">
        <v>7.7557539682539698E-3</v>
      </c>
      <c r="I98" s="3">
        <v>97</v>
      </c>
      <c r="J98" s="3">
        <v>45</v>
      </c>
      <c r="K98" s="91">
        <v>5.7224642566087447E-2</v>
      </c>
      <c r="L98" s="3">
        <v>1</v>
      </c>
      <c r="M98" s="91">
        <v>1.0309278350515464E-2</v>
      </c>
      <c r="N98" s="91">
        <v>7.3263888888888901E-3</v>
      </c>
      <c r="O98" s="3">
        <v>97</v>
      </c>
      <c r="P98" s="3">
        <v>64</v>
      </c>
      <c r="Q98" s="91">
        <v>7.6892148854910067E-2</v>
      </c>
      <c r="R98" s="3">
        <v>0</v>
      </c>
      <c r="S98" s="91">
        <v>0</v>
      </c>
      <c r="T98" s="91"/>
    </row>
    <row r="99" spans="1:20" x14ac:dyDescent="0.3">
      <c r="A99" s="3" t="s">
        <v>88</v>
      </c>
      <c r="B99" s="3" t="s">
        <v>108</v>
      </c>
      <c r="C99" s="3">
        <v>103</v>
      </c>
      <c r="D99" s="3">
        <v>44</v>
      </c>
      <c r="E99" s="91">
        <v>7.2272711336814774E-2</v>
      </c>
      <c r="F99" s="3">
        <v>12</v>
      </c>
      <c r="G99" s="91">
        <v>0.11650485436893204</v>
      </c>
      <c r="H99" s="91">
        <v>2.090144841269842E-2</v>
      </c>
      <c r="I99" s="3">
        <v>110</v>
      </c>
      <c r="J99" s="3">
        <v>50</v>
      </c>
      <c r="K99" s="91">
        <v>9.7341785079123971E-2</v>
      </c>
      <c r="L99" s="3">
        <v>17</v>
      </c>
      <c r="M99" s="91">
        <v>0.15454545454545454</v>
      </c>
      <c r="N99" s="91">
        <v>3.3155407777347698E-2</v>
      </c>
      <c r="O99" s="3">
        <v>104</v>
      </c>
      <c r="P99" s="3">
        <v>17</v>
      </c>
      <c r="Q99" s="91">
        <v>0.10513374469901079</v>
      </c>
      <c r="R99" s="3">
        <v>5</v>
      </c>
      <c r="S99" s="91">
        <v>4.807692307692308E-2</v>
      </c>
      <c r="T99" s="91">
        <v>3.1662737007564598E-2</v>
      </c>
    </row>
    <row r="100" spans="1:20" x14ac:dyDescent="0.3">
      <c r="A100" s="3" t="s">
        <v>88</v>
      </c>
      <c r="B100" s="3" t="s">
        <v>109</v>
      </c>
      <c r="C100" s="3">
        <v>34</v>
      </c>
      <c r="D100" s="3">
        <v>25</v>
      </c>
      <c r="E100" s="91">
        <v>9.8872035095168676E-2</v>
      </c>
      <c r="F100" s="3">
        <v>10</v>
      </c>
      <c r="G100" s="91">
        <v>0.29411764705882354</v>
      </c>
      <c r="H100" s="91">
        <v>9.4740833333333302E-2</v>
      </c>
      <c r="I100" s="3">
        <v>34</v>
      </c>
      <c r="J100" s="3">
        <v>24</v>
      </c>
      <c r="K100" s="91">
        <v>0.13205573146556787</v>
      </c>
      <c r="L100" s="3">
        <v>11</v>
      </c>
      <c r="M100" s="91">
        <v>0.3235294117647059</v>
      </c>
      <c r="N100" s="91">
        <v>0.13352282518192868</v>
      </c>
      <c r="O100" s="3">
        <v>34</v>
      </c>
      <c r="P100" s="3">
        <v>19</v>
      </c>
      <c r="Q100" s="91">
        <v>9.0716242625754798E-2</v>
      </c>
      <c r="R100" s="3">
        <v>10</v>
      </c>
      <c r="S100" s="91">
        <v>0.29411764705882354</v>
      </c>
      <c r="T100" s="91">
        <v>4.272820576731861E-2</v>
      </c>
    </row>
    <row r="101" spans="1:20" x14ac:dyDescent="0.3">
      <c r="A101" s="3" t="s">
        <v>88</v>
      </c>
      <c r="B101" s="3" t="s">
        <v>110</v>
      </c>
      <c r="C101" s="3">
        <v>104</v>
      </c>
      <c r="D101" s="3">
        <v>56</v>
      </c>
      <c r="E101" s="91">
        <v>6.472699864361528E-2</v>
      </c>
      <c r="F101" s="3">
        <v>2</v>
      </c>
      <c r="G101" s="91">
        <v>1.9230769230769232E-2</v>
      </c>
      <c r="H101" s="91">
        <v>5.0108549584989403E-3</v>
      </c>
      <c r="I101" s="3">
        <v>105</v>
      </c>
      <c r="J101" s="3">
        <v>61</v>
      </c>
      <c r="K101" s="91">
        <v>6.4073461179304542E-2</v>
      </c>
      <c r="L101" s="3">
        <v>0</v>
      </c>
      <c r="M101" s="91">
        <v>0</v>
      </c>
      <c r="N101" s="91"/>
      <c r="O101" s="3">
        <v>110</v>
      </c>
      <c r="P101" s="3">
        <v>16</v>
      </c>
      <c r="Q101" s="91">
        <v>0.15008154182445177</v>
      </c>
      <c r="R101" s="3">
        <v>0</v>
      </c>
      <c r="S101" s="91">
        <v>0</v>
      </c>
      <c r="T101" s="91"/>
    </row>
    <row r="102" spans="1:20" x14ac:dyDescent="0.3">
      <c r="A102" s="3" t="s">
        <v>88</v>
      </c>
      <c r="B102" s="3" t="s">
        <v>111</v>
      </c>
      <c r="C102" s="3">
        <v>112</v>
      </c>
      <c r="D102" s="3">
        <v>77</v>
      </c>
      <c r="E102" s="91">
        <v>7.1021498248750092E-2</v>
      </c>
      <c r="F102" s="3">
        <v>0</v>
      </c>
      <c r="G102" s="91">
        <v>0</v>
      </c>
      <c r="H102" s="91"/>
      <c r="I102" s="3"/>
      <c r="J102" s="3"/>
      <c r="K102" s="91"/>
      <c r="L102" s="3"/>
      <c r="M102" s="91"/>
      <c r="N102" s="91"/>
      <c r="O102" s="3"/>
      <c r="P102" s="3"/>
      <c r="Q102" s="91"/>
      <c r="R102" s="3"/>
      <c r="S102" s="91"/>
      <c r="T102" s="91"/>
    </row>
    <row r="103" spans="1:20" x14ac:dyDescent="0.3">
      <c r="A103" s="3" t="s">
        <v>88</v>
      </c>
      <c r="B103" s="3" t="s">
        <v>112</v>
      </c>
      <c r="C103" s="3">
        <v>37</v>
      </c>
      <c r="D103" s="3">
        <v>26</v>
      </c>
      <c r="E103" s="91">
        <v>6.4140865973861191E-2</v>
      </c>
      <c r="F103" s="3">
        <v>9</v>
      </c>
      <c r="G103" s="91">
        <v>0.24324324324324326</v>
      </c>
      <c r="H103" s="91">
        <v>2.0260233643502306E-2</v>
      </c>
      <c r="I103" s="3">
        <v>33</v>
      </c>
      <c r="J103" s="3">
        <v>29</v>
      </c>
      <c r="K103" s="91">
        <v>7.7400603915610253E-2</v>
      </c>
      <c r="L103" s="3">
        <v>15</v>
      </c>
      <c r="M103" s="91">
        <v>0.45454545454545453</v>
      </c>
      <c r="N103" s="91">
        <v>1.7571904356616163E-2</v>
      </c>
      <c r="O103" s="3">
        <v>32</v>
      </c>
      <c r="P103" s="3">
        <v>19</v>
      </c>
      <c r="Q103" s="91">
        <v>9.9857314788663082E-2</v>
      </c>
      <c r="R103" s="3">
        <v>9</v>
      </c>
      <c r="S103" s="91">
        <v>0.28125</v>
      </c>
      <c r="T103" s="91">
        <v>1.6837364645184986E-2</v>
      </c>
    </row>
    <row r="104" spans="1:20" x14ac:dyDescent="0.3">
      <c r="A104" s="3" t="s">
        <v>88</v>
      </c>
      <c r="B104" s="3" t="s">
        <v>113</v>
      </c>
      <c r="C104" s="3">
        <v>12</v>
      </c>
      <c r="D104" s="3">
        <v>6</v>
      </c>
      <c r="E104" s="91">
        <v>2.7629146250813235E-2</v>
      </c>
      <c r="F104" s="3">
        <v>2</v>
      </c>
      <c r="G104" s="91">
        <v>0.16666666666666666</v>
      </c>
      <c r="H104" s="91">
        <v>7.5914165558730049E-3</v>
      </c>
      <c r="I104" s="3">
        <v>12</v>
      </c>
      <c r="J104" s="3">
        <v>6</v>
      </c>
      <c r="K104" s="91">
        <v>3.6098696023368994E-2</v>
      </c>
      <c r="L104" s="3">
        <v>2</v>
      </c>
      <c r="M104" s="91">
        <v>0.16666666666666666</v>
      </c>
      <c r="N104" s="91">
        <v>7.7898689067073951E-3</v>
      </c>
      <c r="O104" s="3">
        <v>12</v>
      </c>
      <c r="P104" s="3">
        <v>3</v>
      </c>
      <c r="Q104" s="91">
        <v>2.5358769770568567E-2</v>
      </c>
      <c r="R104" s="3">
        <v>1</v>
      </c>
      <c r="S104" s="91">
        <v>8.3333333333333329E-2</v>
      </c>
      <c r="T104" s="91">
        <v>3.2176332837213502E-2</v>
      </c>
    </row>
    <row r="105" spans="1:20" x14ac:dyDescent="0.3">
      <c r="A105" s="3" t="s">
        <v>88</v>
      </c>
      <c r="B105" s="3" t="s">
        <v>114</v>
      </c>
      <c r="C105" s="3">
        <v>22</v>
      </c>
      <c r="D105" s="3">
        <v>8</v>
      </c>
      <c r="E105" s="91">
        <v>0.10163487027940532</v>
      </c>
      <c r="F105" s="3">
        <v>0</v>
      </c>
      <c r="G105" s="91">
        <v>0</v>
      </c>
      <c r="H105" s="91"/>
      <c r="I105" s="3">
        <v>22</v>
      </c>
      <c r="J105" s="3">
        <v>11</v>
      </c>
      <c r="K105" s="91">
        <v>0.10387583353184472</v>
      </c>
      <c r="L105" s="3">
        <v>0</v>
      </c>
      <c r="M105" s="91">
        <v>0</v>
      </c>
      <c r="N105" s="91"/>
      <c r="O105" s="3">
        <v>20</v>
      </c>
      <c r="P105" s="3">
        <v>6</v>
      </c>
      <c r="Q105" s="91">
        <v>0.13435382453756298</v>
      </c>
      <c r="R105" s="3">
        <v>1</v>
      </c>
      <c r="S105" s="91">
        <v>0.05</v>
      </c>
      <c r="T105" s="91">
        <v>0.11406182795698901</v>
      </c>
    </row>
    <row r="106" spans="1:20" x14ac:dyDescent="0.3">
      <c r="A106" s="3" t="s">
        <v>115</v>
      </c>
      <c r="B106" s="3" t="s">
        <v>116</v>
      </c>
      <c r="C106" s="3">
        <v>118</v>
      </c>
      <c r="D106" s="3">
        <v>69</v>
      </c>
      <c r="E106" s="91">
        <v>9.9082757861088291E-2</v>
      </c>
      <c r="F106" s="3">
        <v>2</v>
      </c>
      <c r="G106" s="91">
        <v>1.6949152542372881E-2</v>
      </c>
      <c r="H106" s="91">
        <v>1.4742467344112709E-2</v>
      </c>
      <c r="I106" s="3">
        <v>125</v>
      </c>
      <c r="J106" s="3">
        <v>86</v>
      </c>
      <c r="K106" s="91">
        <v>9.436168727979545E-2</v>
      </c>
      <c r="L106" s="3">
        <v>0</v>
      </c>
      <c r="M106" s="91">
        <v>0</v>
      </c>
      <c r="N106" s="91"/>
      <c r="O106" s="3">
        <v>126</v>
      </c>
      <c r="P106" s="3">
        <v>40</v>
      </c>
      <c r="Q106" s="91">
        <v>0.11973881588582455</v>
      </c>
      <c r="R106" s="3">
        <v>1</v>
      </c>
      <c r="S106" s="91">
        <v>7.9365079365079361E-3</v>
      </c>
      <c r="T106" s="91">
        <v>2.4304254969607399E-2</v>
      </c>
    </row>
    <row r="107" spans="1:20" x14ac:dyDescent="0.3">
      <c r="A107" s="3" t="s">
        <v>115</v>
      </c>
      <c r="B107" s="3" t="s">
        <v>117</v>
      </c>
      <c r="C107" s="3">
        <v>230</v>
      </c>
      <c r="D107" s="3">
        <v>162</v>
      </c>
      <c r="E107" s="91">
        <v>0.12655075812218958</v>
      </c>
      <c r="F107" s="3">
        <v>48</v>
      </c>
      <c r="G107" s="91">
        <v>0.20869565217391303</v>
      </c>
      <c r="H107" s="91">
        <v>8.2778979722739773E-2</v>
      </c>
      <c r="I107" s="3">
        <v>240</v>
      </c>
      <c r="J107" s="3">
        <v>181</v>
      </c>
      <c r="K107" s="91">
        <v>0.13654036826920837</v>
      </c>
      <c r="L107" s="3">
        <v>42</v>
      </c>
      <c r="M107" s="91">
        <v>0.17499999999999999</v>
      </c>
      <c r="N107" s="91">
        <v>0.11088579949116963</v>
      </c>
      <c r="O107" s="3">
        <v>247</v>
      </c>
      <c r="P107" s="3">
        <v>126</v>
      </c>
      <c r="Q107" s="91">
        <v>0.1636497695330798</v>
      </c>
      <c r="R107" s="3">
        <v>19</v>
      </c>
      <c r="S107" s="91">
        <v>7.6923076923076927E-2</v>
      </c>
      <c r="T107" s="91">
        <v>0.16573938361980797</v>
      </c>
    </row>
    <row r="108" spans="1:20" x14ac:dyDescent="0.3">
      <c r="A108" s="3" t="s">
        <v>115</v>
      </c>
      <c r="B108" s="3" t="s">
        <v>118</v>
      </c>
      <c r="C108" s="3">
        <v>531</v>
      </c>
      <c r="D108" s="3">
        <v>283</v>
      </c>
      <c r="E108" s="91">
        <v>5.5368490923563989E-2</v>
      </c>
      <c r="F108" s="3">
        <v>2</v>
      </c>
      <c r="G108" s="91">
        <v>3.766478342749529E-3</v>
      </c>
      <c r="H108" s="91">
        <v>4.6875886524822699E-3</v>
      </c>
      <c r="I108" s="3">
        <v>520</v>
      </c>
      <c r="J108" s="3">
        <v>268</v>
      </c>
      <c r="K108" s="91">
        <v>5.0368105004721435E-2</v>
      </c>
      <c r="L108" s="3">
        <v>1</v>
      </c>
      <c r="M108" s="91">
        <v>1.9230769230769232E-3</v>
      </c>
      <c r="N108" s="91">
        <v>5.1948051948052E-3</v>
      </c>
      <c r="O108" s="3">
        <v>525</v>
      </c>
      <c r="P108" s="3">
        <v>124</v>
      </c>
      <c r="Q108" s="91">
        <v>7.5811399047570532E-2</v>
      </c>
      <c r="R108" s="3">
        <v>0</v>
      </c>
      <c r="S108" s="91">
        <v>0</v>
      </c>
      <c r="T108" s="91"/>
    </row>
    <row r="109" spans="1:20" x14ac:dyDescent="0.3">
      <c r="A109" s="3" t="s">
        <v>115</v>
      </c>
      <c r="B109" s="3" t="s">
        <v>119</v>
      </c>
      <c r="C109" s="3">
        <v>310</v>
      </c>
      <c r="D109" s="3">
        <v>230</v>
      </c>
      <c r="E109" s="91">
        <v>9.2788435530107377E-2</v>
      </c>
      <c r="F109" s="3">
        <v>106</v>
      </c>
      <c r="G109" s="91">
        <v>0.34193548387096773</v>
      </c>
      <c r="H109" s="91">
        <v>3.2541222629776261E-2</v>
      </c>
      <c r="I109" s="3">
        <v>300</v>
      </c>
      <c r="J109" s="3">
        <v>226</v>
      </c>
      <c r="K109" s="91">
        <v>9.6562904295804802E-2</v>
      </c>
      <c r="L109" s="3">
        <v>101</v>
      </c>
      <c r="M109" s="91">
        <v>0.33666666666666667</v>
      </c>
      <c r="N109" s="91">
        <v>3.5500354920539379E-2</v>
      </c>
      <c r="O109" s="3">
        <v>297</v>
      </c>
      <c r="P109" s="3">
        <v>167</v>
      </c>
      <c r="Q109" s="91">
        <v>0.1049486262480939</v>
      </c>
      <c r="R109" s="3">
        <v>3</v>
      </c>
      <c r="S109" s="91">
        <v>1.0101010101010102E-2</v>
      </c>
      <c r="T109" s="91">
        <v>3.6824791924696877E-2</v>
      </c>
    </row>
    <row r="110" spans="1:20" x14ac:dyDescent="0.3">
      <c r="A110" s="3" t="s">
        <v>115</v>
      </c>
      <c r="B110" s="3" t="s">
        <v>120</v>
      </c>
      <c r="C110" s="3">
        <v>160</v>
      </c>
      <c r="D110" s="3">
        <v>146</v>
      </c>
      <c r="E110" s="91">
        <v>7.6896503557684945E-2</v>
      </c>
      <c r="F110" s="3">
        <v>53</v>
      </c>
      <c r="G110" s="91">
        <v>0.33124999999999999</v>
      </c>
      <c r="H110" s="91">
        <v>2.1532200850320697E-2</v>
      </c>
      <c r="I110" s="3">
        <v>164</v>
      </c>
      <c r="J110" s="3">
        <v>135</v>
      </c>
      <c r="K110" s="91">
        <v>5.9199559393324844E-2</v>
      </c>
      <c r="L110" s="3">
        <v>49</v>
      </c>
      <c r="M110" s="91">
        <v>0.29878048780487804</v>
      </c>
      <c r="N110" s="91">
        <v>1.8118354079465087E-2</v>
      </c>
      <c r="O110" s="3">
        <v>163</v>
      </c>
      <c r="P110" s="3">
        <v>88</v>
      </c>
      <c r="Q110" s="91">
        <v>7.7621222900126005E-2</v>
      </c>
      <c r="R110" s="3">
        <v>26</v>
      </c>
      <c r="S110" s="91">
        <v>0.15950920245398773</v>
      </c>
      <c r="T110" s="91">
        <v>3.0001109718165997E-2</v>
      </c>
    </row>
    <row r="111" spans="1:20" x14ac:dyDescent="0.3">
      <c r="A111" s="3" t="s">
        <v>115</v>
      </c>
      <c r="B111" s="3" t="s">
        <v>121</v>
      </c>
      <c r="C111" s="3">
        <v>896</v>
      </c>
      <c r="D111" s="3">
        <v>784</v>
      </c>
      <c r="E111" s="91">
        <v>4.4244886494546075E-2</v>
      </c>
      <c r="F111" s="3">
        <v>56</v>
      </c>
      <c r="G111" s="91">
        <v>6.25E-2</v>
      </c>
      <c r="H111" s="91">
        <v>6.2946462080136642E-2</v>
      </c>
      <c r="I111" s="3">
        <v>890</v>
      </c>
      <c r="J111" s="3">
        <v>778</v>
      </c>
      <c r="K111" s="91">
        <v>3.9578977483027654E-2</v>
      </c>
      <c r="L111" s="3">
        <v>130</v>
      </c>
      <c r="M111" s="91">
        <v>0.14606741573033707</v>
      </c>
      <c r="N111" s="91">
        <v>2.5377872434962881E-2</v>
      </c>
      <c r="O111" s="3">
        <v>886</v>
      </c>
      <c r="P111" s="3">
        <v>481</v>
      </c>
      <c r="Q111" s="91">
        <v>4.0949898145104233E-2</v>
      </c>
      <c r="R111" s="3">
        <v>67</v>
      </c>
      <c r="S111" s="91">
        <v>7.5620767494356658E-2</v>
      </c>
      <c r="T111" s="91">
        <v>1.3487078793474256E-2</v>
      </c>
    </row>
    <row r="112" spans="1:20" x14ac:dyDescent="0.3">
      <c r="A112" s="3" t="s">
        <v>115</v>
      </c>
      <c r="B112" s="3" t="s">
        <v>122</v>
      </c>
      <c r="C112" s="3">
        <v>150</v>
      </c>
      <c r="D112" s="3">
        <v>48</v>
      </c>
      <c r="E112" s="91">
        <v>3.9534690730699845E-2</v>
      </c>
      <c r="F112" s="3">
        <v>0</v>
      </c>
      <c r="G112" s="91">
        <v>0</v>
      </c>
      <c r="H112" s="91"/>
      <c r="I112" s="3">
        <v>146</v>
      </c>
      <c r="J112" s="3">
        <v>123</v>
      </c>
      <c r="K112" s="91">
        <v>2.0451238080385764E-2</v>
      </c>
      <c r="L112" s="3">
        <v>0</v>
      </c>
      <c r="M112" s="91">
        <v>0</v>
      </c>
      <c r="N112" s="91"/>
      <c r="O112" s="3">
        <v>141</v>
      </c>
      <c r="P112" s="3">
        <v>19</v>
      </c>
      <c r="Q112" s="91">
        <v>7.7077940270914802E-2</v>
      </c>
      <c r="R112" s="3">
        <v>0</v>
      </c>
      <c r="S112" s="91">
        <v>0</v>
      </c>
      <c r="T112" s="91"/>
    </row>
    <row r="113" spans="1:20" x14ac:dyDescent="0.3">
      <c r="A113" s="3" t="s">
        <v>115</v>
      </c>
      <c r="B113" s="3" t="s">
        <v>123</v>
      </c>
      <c r="C113" s="3">
        <v>584</v>
      </c>
      <c r="D113" s="3">
        <v>485</v>
      </c>
      <c r="E113" s="91">
        <v>0.17748500920765634</v>
      </c>
      <c r="F113" s="3">
        <v>72</v>
      </c>
      <c r="G113" s="91">
        <v>0.12328767123287671</v>
      </c>
      <c r="H113" s="91">
        <v>8.7740476658549425E-3</v>
      </c>
      <c r="I113" s="3">
        <v>624</v>
      </c>
      <c r="J113" s="3">
        <v>510</v>
      </c>
      <c r="K113" s="91">
        <v>0.19441686067436423</v>
      </c>
      <c r="L113" s="3">
        <v>52</v>
      </c>
      <c r="M113" s="91">
        <v>8.3333333333333329E-2</v>
      </c>
      <c r="N113" s="91">
        <v>8.0929577580893825E-3</v>
      </c>
      <c r="O113" s="3">
        <v>625</v>
      </c>
      <c r="P113" s="3">
        <v>436</v>
      </c>
      <c r="Q113" s="91">
        <v>0.1845801115487046</v>
      </c>
      <c r="R113" s="3">
        <v>3</v>
      </c>
      <c r="S113" s="91">
        <v>4.7999999999999996E-3</v>
      </c>
      <c r="T113" s="91">
        <v>0.1049337121212123</v>
      </c>
    </row>
    <row r="114" spans="1:20" x14ac:dyDescent="0.3">
      <c r="A114" s="3" t="s">
        <v>115</v>
      </c>
      <c r="B114" s="3" t="s">
        <v>124</v>
      </c>
      <c r="C114" s="3">
        <v>630</v>
      </c>
      <c r="D114" s="3">
        <v>590</v>
      </c>
      <c r="E114" s="91">
        <v>0.21391243431129595</v>
      </c>
      <c r="F114" s="3">
        <v>194</v>
      </c>
      <c r="G114" s="91">
        <v>0.30793650793650795</v>
      </c>
      <c r="H114" s="91">
        <v>3.388948993016365E-3</v>
      </c>
      <c r="I114" s="3">
        <v>626</v>
      </c>
      <c r="J114" s="3">
        <v>622</v>
      </c>
      <c r="K114" s="91">
        <v>0.21795810175007974</v>
      </c>
      <c r="L114" s="3">
        <v>303</v>
      </c>
      <c r="M114" s="91">
        <v>0.48402555910543132</v>
      </c>
      <c r="N114" s="91">
        <v>8.6647939995247447E-3</v>
      </c>
      <c r="O114" s="3">
        <v>626</v>
      </c>
      <c r="P114" s="3">
        <v>493</v>
      </c>
      <c r="Q114" s="91">
        <v>0.23536604256542326</v>
      </c>
      <c r="R114" s="3">
        <v>0</v>
      </c>
      <c r="S114" s="91">
        <v>0</v>
      </c>
      <c r="T114" s="91"/>
    </row>
    <row r="115" spans="1:20" x14ac:dyDescent="0.3">
      <c r="A115" s="3" t="s">
        <v>115</v>
      </c>
      <c r="B115" s="3" t="s">
        <v>125</v>
      </c>
      <c r="C115" s="3">
        <v>848</v>
      </c>
      <c r="D115" s="3">
        <v>850</v>
      </c>
      <c r="E115" s="91">
        <v>0.29960460102806086</v>
      </c>
      <c r="F115" s="3">
        <v>286</v>
      </c>
      <c r="G115" s="91">
        <v>0.33726415094339623</v>
      </c>
      <c r="H115" s="91">
        <v>4.1751917315585432E-2</v>
      </c>
      <c r="I115" s="3">
        <v>868</v>
      </c>
      <c r="J115" s="3">
        <v>885</v>
      </c>
      <c r="K115" s="91">
        <v>0.31109827931677869</v>
      </c>
      <c r="L115" s="3">
        <v>296</v>
      </c>
      <c r="M115" s="91">
        <v>0.34101382488479265</v>
      </c>
      <c r="N115" s="91">
        <v>4.4655903157104174E-2</v>
      </c>
      <c r="O115" s="3">
        <v>868</v>
      </c>
      <c r="P115" s="3">
        <v>766</v>
      </c>
      <c r="Q115" s="91">
        <v>0.30626605631267478</v>
      </c>
      <c r="R115" s="3">
        <v>136</v>
      </c>
      <c r="S115" s="91">
        <v>0.15668202764976957</v>
      </c>
      <c r="T115" s="91">
        <v>6.6456535082880255E-2</v>
      </c>
    </row>
    <row r="116" spans="1:20" x14ac:dyDescent="0.3">
      <c r="A116" s="3" t="s">
        <v>115</v>
      </c>
      <c r="B116" s="3" t="s">
        <v>126</v>
      </c>
      <c r="C116" s="3">
        <v>724</v>
      </c>
      <c r="D116" s="3">
        <v>726</v>
      </c>
      <c r="E116" s="91">
        <v>0.24349224294701285</v>
      </c>
      <c r="F116" s="3">
        <v>146</v>
      </c>
      <c r="G116" s="91">
        <v>0.20165745856353592</v>
      </c>
      <c r="H116" s="91">
        <v>2.240990156479733E-2</v>
      </c>
      <c r="I116" s="3">
        <v>740</v>
      </c>
      <c r="J116" s="3">
        <v>748</v>
      </c>
      <c r="K116" s="91">
        <v>0.23944601737716517</v>
      </c>
      <c r="L116" s="3">
        <v>169</v>
      </c>
      <c r="M116" s="91">
        <v>0.22837837837837838</v>
      </c>
      <c r="N116" s="91">
        <v>2.977918062929882E-2</v>
      </c>
      <c r="O116" s="3">
        <v>746</v>
      </c>
      <c r="P116" s="3">
        <v>648</v>
      </c>
      <c r="Q116" s="91">
        <v>0.33208221322282216</v>
      </c>
      <c r="R116" s="3">
        <v>0</v>
      </c>
      <c r="S116" s="91">
        <v>0</v>
      </c>
      <c r="T116" s="91"/>
    </row>
    <row r="117" spans="1:20" x14ac:dyDescent="0.3">
      <c r="A117" s="3" t="s">
        <v>127</v>
      </c>
      <c r="B117" s="3" t="s">
        <v>128</v>
      </c>
      <c r="C117" s="3">
        <v>32</v>
      </c>
      <c r="D117" s="3">
        <v>11</v>
      </c>
      <c r="E117" s="91">
        <v>4.515404491878839E-2</v>
      </c>
      <c r="F117" s="3">
        <v>0</v>
      </c>
      <c r="G117" s="91">
        <v>0</v>
      </c>
      <c r="H117" s="91"/>
      <c r="I117" s="3">
        <v>31</v>
      </c>
      <c r="J117" s="3">
        <v>19</v>
      </c>
      <c r="K117" s="91">
        <v>5.7548811679406009E-2</v>
      </c>
      <c r="L117" s="3">
        <v>0</v>
      </c>
      <c r="M117" s="91">
        <v>0</v>
      </c>
      <c r="N117" s="91"/>
      <c r="O117" s="3">
        <v>31</v>
      </c>
      <c r="P117" s="3">
        <v>11</v>
      </c>
      <c r="Q117" s="91">
        <v>9.7959426662254753E-2</v>
      </c>
      <c r="R117" s="3">
        <v>0</v>
      </c>
      <c r="S117" s="91">
        <v>0</v>
      </c>
      <c r="T117" s="91"/>
    </row>
    <row r="118" spans="1:20" x14ac:dyDescent="0.3">
      <c r="A118" s="3" t="s">
        <v>127</v>
      </c>
      <c r="B118" s="3" t="s">
        <v>129</v>
      </c>
      <c r="C118" s="3">
        <v>165</v>
      </c>
      <c r="D118" s="3">
        <v>151</v>
      </c>
      <c r="E118" s="91">
        <v>9.1742644130403075E-2</v>
      </c>
      <c r="F118" s="3">
        <v>18</v>
      </c>
      <c r="G118" s="91">
        <v>0.10909090909090909</v>
      </c>
      <c r="H118" s="91">
        <v>3.0669133259316677E-2</v>
      </c>
      <c r="I118" s="3">
        <v>165</v>
      </c>
      <c r="J118" s="3">
        <v>148</v>
      </c>
      <c r="K118" s="91">
        <v>7.4339627324894381E-2</v>
      </c>
      <c r="L118" s="3">
        <v>13</v>
      </c>
      <c r="M118" s="91">
        <v>7.8787878787878782E-2</v>
      </c>
      <c r="N118" s="91">
        <v>1.376734464406932E-2</v>
      </c>
      <c r="O118" s="3">
        <v>171</v>
      </c>
      <c r="P118" s="3">
        <v>78</v>
      </c>
      <c r="Q118" s="91">
        <v>8.5249870857060636E-2</v>
      </c>
      <c r="R118" s="3">
        <v>0</v>
      </c>
      <c r="S118" s="91">
        <v>0</v>
      </c>
      <c r="T118" s="91"/>
    </row>
    <row r="119" spans="1:20" x14ac:dyDescent="0.3">
      <c r="A119" s="3" t="s">
        <v>130</v>
      </c>
      <c r="B119" s="3" t="s">
        <v>131</v>
      </c>
      <c r="C119" s="3">
        <v>147</v>
      </c>
      <c r="D119" s="3">
        <v>68</v>
      </c>
      <c r="E119" s="91">
        <v>5.6498161764794462E-2</v>
      </c>
      <c r="F119" s="3">
        <v>11</v>
      </c>
      <c r="G119" s="91">
        <v>7.4829931972789115E-2</v>
      </c>
      <c r="H119" s="91">
        <v>5.548283628136569E-3</v>
      </c>
      <c r="I119" s="3">
        <v>145</v>
      </c>
      <c r="J119" s="3">
        <v>69</v>
      </c>
      <c r="K119" s="91">
        <v>6.1007315756635497E-2</v>
      </c>
      <c r="L119" s="3">
        <v>16</v>
      </c>
      <c r="M119" s="91">
        <v>0.1103448275862069</v>
      </c>
      <c r="N119" s="91">
        <v>1.1070444055101986E-2</v>
      </c>
      <c r="O119" s="3">
        <v>148</v>
      </c>
      <c r="P119" s="3">
        <v>50</v>
      </c>
      <c r="Q119" s="91">
        <v>6.0471008700908942E-2</v>
      </c>
      <c r="R119" s="3">
        <v>1</v>
      </c>
      <c r="S119" s="91">
        <v>6.7567567567567571E-3</v>
      </c>
      <c r="T119" s="91">
        <v>2.5001692047377299E-2</v>
      </c>
    </row>
    <row r="120" spans="1:20" x14ac:dyDescent="0.3">
      <c r="A120" s="3" t="s">
        <v>130</v>
      </c>
      <c r="B120" s="3" t="s">
        <v>132</v>
      </c>
      <c r="C120" s="3">
        <v>22</v>
      </c>
      <c r="D120" s="3">
        <v>1</v>
      </c>
      <c r="E120" s="91">
        <v>0.11774166666666699</v>
      </c>
      <c r="F120" s="3">
        <v>0</v>
      </c>
      <c r="G120" s="91">
        <v>0</v>
      </c>
      <c r="H120" s="91"/>
      <c r="I120" s="3">
        <v>19</v>
      </c>
      <c r="J120" s="3">
        <v>2</v>
      </c>
      <c r="K120" s="91">
        <v>7.500416666666665E-2</v>
      </c>
      <c r="L120" s="3">
        <v>0</v>
      </c>
      <c r="M120" s="91">
        <v>0</v>
      </c>
      <c r="N120" s="91"/>
      <c r="O120" s="3">
        <v>20</v>
      </c>
      <c r="P120" s="3">
        <v>2</v>
      </c>
      <c r="Q120" s="91">
        <v>0.15869777777777799</v>
      </c>
      <c r="R120" s="3">
        <v>0</v>
      </c>
      <c r="S120" s="91">
        <v>0</v>
      </c>
      <c r="T120" s="91"/>
    </row>
    <row r="121" spans="1:20" x14ac:dyDescent="0.3">
      <c r="A121" s="3" t="s">
        <v>130</v>
      </c>
      <c r="B121" s="3" t="s">
        <v>133</v>
      </c>
      <c r="C121" s="3">
        <v>57</v>
      </c>
      <c r="D121" s="3">
        <v>51</v>
      </c>
      <c r="E121" s="91">
        <v>6.4961236998793942E-2</v>
      </c>
      <c r="F121" s="3">
        <v>0</v>
      </c>
      <c r="G121" s="91">
        <v>0</v>
      </c>
      <c r="H121" s="91"/>
      <c r="I121" s="3">
        <v>57</v>
      </c>
      <c r="J121" s="3">
        <v>57</v>
      </c>
      <c r="K121" s="91">
        <v>5.614623938447387E-2</v>
      </c>
      <c r="L121" s="3">
        <v>0</v>
      </c>
      <c r="M121" s="91">
        <v>0</v>
      </c>
      <c r="N121" s="91"/>
      <c r="O121" s="3">
        <v>58</v>
      </c>
      <c r="P121" s="3">
        <v>20</v>
      </c>
      <c r="Q121" s="91">
        <v>7.6698765038416009E-2</v>
      </c>
      <c r="R121" s="3">
        <v>0</v>
      </c>
      <c r="S121" s="91">
        <v>0</v>
      </c>
      <c r="T121" s="91"/>
    </row>
    <row r="122" spans="1:20" x14ac:dyDescent="0.3">
      <c r="A122" s="3" t="s">
        <v>130</v>
      </c>
      <c r="B122" s="3" t="s">
        <v>134</v>
      </c>
      <c r="C122" s="3">
        <v>25</v>
      </c>
      <c r="D122" s="3">
        <v>5</v>
      </c>
      <c r="E122" s="91">
        <v>2.3333333333333345E-2</v>
      </c>
      <c r="F122" s="3">
        <v>0</v>
      </c>
      <c r="G122" s="91">
        <v>0</v>
      </c>
      <c r="H122" s="91"/>
      <c r="I122" s="3">
        <v>24</v>
      </c>
      <c r="J122" s="3">
        <v>0</v>
      </c>
      <c r="K122" s="91"/>
      <c r="L122" s="3">
        <v>0</v>
      </c>
      <c r="M122" s="91">
        <v>0</v>
      </c>
      <c r="N122" s="91"/>
      <c r="O122" s="3">
        <v>26</v>
      </c>
      <c r="P122" s="3">
        <v>10</v>
      </c>
      <c r="Q122" s="91">
        <v>2.8838229815209337E-2</v>
      </c>
      <c r="R122" s="3">
        <v>0</v>
      </c>
      <c r="S122" s="91">
        <v>0</v>
      </c>
      <c r="T122" s="91"/>
    </row>
    <row r="123" spans="1:20" x14ac:dyDescent="0.3">
      <c r="A123" s="3" t="s">
        <v>130</v>
      </c>
      <c r="B123" s="3" t="s">
        <v>135</v>
      </c>
      <c r="C123" s="3">
        <v>799</v>
      </c>
      <c r="D123" s="3">
        <v>721</v>
      </c>
      <c r="E123" s="91">
        <v>0.13759031399058225</v>
      </c>
      <c r="F123" s="3">
        <v>42</v>
      </c>
      <c r="G123" s="91">
        <v>5.2565707133917394E-2</v>
      </c>
      <c r="H123" s="91">
        <v>3.8239878969085761E-2</v>
      </c>
      <c r="I123" s="3">
        <v>824</v>
      </c>
      <c r="J123" s="3">
        <v>722</v>
      </c>
      <c r="K123" s="91">
        <v>9.2740967788262088E-2</v>
      </c>
      <c r="L123" s="3">
        <v>40</v>
      </c>
      <c r="M123" s="91">
        <v>4.8543689320388349E-2</v>
      </c>
      <c r="N123" s="91">
        <v>3.2311896173809904E-2</v>
      </c>
      <c r="O123" s="3">
        <v>824</v>
      </c>
      <c r="P123" s="3">
        <v>512</v>
      </c>
      <c r="Q123" s="91">
        <v>0.11051058367257519</v>
      </c>
      <c r="R123" s="3">
        <v>23</v>
      </c>
      <c r="S123" s="91">
        <v>2.7912621359223302E-2</v>
      </c>
      <c r="T123" s="91">
        <v>3.557603757152987E-2</v>
      </c>
    </row>
    <row r="124" spans="1:20" x14ac:dyDescent="0.3">
      <c r="A124" s="3" t="s">
        <v>130</v>
      </c>
      <c r="B124" s="3" t="s">
        <v>136</v>
      </c>
      <c r="C124" s="3"/>
      <c r="D124" s="3"/>
      <c r="E124" s="91"/>
      <c r="F124" s="3"/>
      <c r="G124" s="91"/>
      <c r="H124" s="91"/>
      <c r="I124" s="3">
        <v>10</v>
      </c>
      <c r="J124" s="3">
        <v>1</v>
      </c>
      <c r="K124" s="91">
        <v>2.3729446935724999E-2</v>
      </c>
      <c r="L124" s="3">
        <v>0</v>
      </c>
      <c r="M124" s="91">
        <v>0</v>
      </c>
      <c r="N124" s="91"/>
      <c r="O124" s="3">
        <v>11</v>
      </c>
      <c r="P124" s="3">
        <v>0</v>
      </c>
      <c r="Q124" s="91"/>
      <c r="R124" s="3">
        <v>0</v>
      </c>
      <c r="S124" s="91">
        <v>0</v>
      </c>
      <c r="T124" s="91"/>
    </row>
    <row r="125" spans="1:20" x14ac:dyDescent="0.3">
      <c r="A125" s="3" t="s">
        <v>130</v>
      </c>
      <c r="B125" s="3" t="s">
        <v>137</v>
      </c>
      <c r="C125" s="3">
        <v>115</v>
      </c>
      <c r="D125" s="3">
        <v>15</v>
      </c>
      <c r="E125" s="91">
        <v>4.4518899262891959E-2</v>
      </c>
      <c r="F125" s="3">
        <v>0</v>
      </c>
      <c r="G125" s="91">
        <v>0</v>
      </c>
      <c r="H125" s="91"/>
      <c r="I125" s="3">
        <v>115</v>
      </c>
      <c r="J125" s="3">
        <v>22</v>
      </c>
      <c r="K125" s="91">
        <v>4.2536514943937682E-2</v>
      </c>
      <c r="L125" s="3">
        <v>0</v>
      </c>
      <c r="M125" s="91">
        <v>0</v>
      </c>
      <c r="N125" s="91"/>
      <c r="O125" s="3">
        <v>117</v>
      </c>
      <c r="P125" s="3">
        <v>14</v>
      </c>
      <c r="Q125" s="91">
        <v>6.7303878642662282E-2</v>
      </c>
      <c r="R125" s="3">
        <v>0</v>
      </c>
      <c r="S125" s="91">
        <v>0</v>
      </c>
      <c r="T125" s="91"/>
    </row>
    <row r="126" spans="1:20" x14ac:dyDescent="0.3">
      <c r="A126" s="3" t="s">
        <v>130</v>
      </c>
      <c r="B126" s="3" t="s">
        <v>138</v>
      </c>
      <c r="C126" s="3">
        <v>601</v>
      </c>
      <c r="D126" s="3">
        <v>338</v>
      </c>
      <c r="E126" s="91">
        <v>6.2269788364186784E-2</v>
      </c>
      <c r="F126" s="3">
        <v>6</v>
      </c>
      <c r="G126" s="91">
        <v>9.9833610648918467E-3</v>
      </c>
      <c r="H126" s="91">
        <v>9.9840578503043953E-2</v>
      </c>
      <c r="I126" s="3">
        <v>608</v>
      </c>
      <c r="J126" s="3">
        <v>339</v>
      </c>
      <c r="K126" s="91">
        <v>5.8143111098228464E-2</v>
      </c>
      <c r="L126" s="3">
        <v>4</v>
      </c>
      <c r="M126" s="91">
        <v>6.5789473684210523E-3</v>
      </c>
      <c r="N126" s="91">
        <v>5.5358731569174771E-2</v>
      </c>
      <c r="O126" s="3">
        <v>599</v>
      </c>
      <c r="P126" s="3">
        <v>144</v>
      </c>
      <c r="Q126" s="91">
        <v>7.9631476925573541E-2</v>
      </c>
      <c r="R126" s="3">
        <v>1</v>
      </c>
      <c r="S126" s="91">
        <v>1.6694490818030051E-3</v>
      </c>
      <c r="T126" s="91">
        <v>2.38117647058824E-2</v>
      </c>
    </row>
    <row r="127" spans="1:20" x14ac:dyDescent="0.3">
      <c r="A127" s="3" t="s">
        <v>130</v>
      </c>
      <c r="B127" s="3" t="s">
        <v>139</v>
      </c>
      <c r="C127" s="3">
        <v>53</v>
      </c>
      <c r="D127" s="3">
        <v>35</v>
      </c>
      <c r="E127" s="91">
        <v>2.7956765116435012E-2</v>
      </c>
      <c r="F127" s="3">
        <v>12</v>
      </c>
      <c r="G127" s="91">
        <v>0.22641509433962265</v>
      </c>
      <c r="H127" s="91">
        <v>1.1764115082968712E-2</v>
      </c>
      <c r="I127" s="3">
        <v>48</v>
      </c>
      <c r="J127" s="3">
        <v>32</v>
      </c>
      <c r="K127" s="91">
        <v>4.7679060422964097E-2</v>
      </c>
      <c r="L127" s="3">
        <v>5</v>
      </c>
      <c r="M127" s="91">
        <v>0.10416666666666667</v>
      </c>
      <c r="N127" s="91">
        <v>4.3078645983108217E-3</v>
      </c>
      <c r="O127" s="3">
        <v>49</v>
      </c>
      <c r="P127" s="3">
        <v>15</v>
      </c>
      <c r="Q127" s="91">
        <v>5.8578013279161373E-2</v>
      </c>
      <c r="R127" s="3">
        <v>0</v>
      </c>
      <c r="S127" s="91">
        <v>0</v>
      </c>
      <c r="T127" s="91"/>
    </row>
    <row r="128" spans="1:20" x14ac:dyDescent="0.3">
      <c r="A128" s="3" t="s">
        <v>130</v>
      </c>
      <c r="B128" s="3" t="s">
        <v>140</v>
      </c>
      <c r="C128" s="3">
        <v>55</v>
      </c>
      <c r="D128" s="3">
        <v>1</v>
      </c>
      <c r="E128" s="91">
        <v>7.3105158730158697E-3</v>
      </c>
      <c r="F128" s="3">
        <v>1</v>
      </c>
      <c r="G128" s="91">
        <v>1.8181818181818181E-2</v>
      </c>
      <c r="H128" s="91">
        <v>7.3105158730158697E-3</v>
      </c>
      <c r="I128" s="3">
        <v>52</v>
      </c>
      <c r="J128" s="3">
        <v>47</v>
      </c>
      <c r="K128" s="91">
        <v>4.9738405107830903E-2</v>
      </c>
      <c r="L128" s="3">
        <v>34</v>
      </c>
      <c r="M128" s="91">
        <v>0.65384615384615385</v>
      </c>
      <c r="N128" s="91">
        <v>2.8730398812585309E-2</v>
      </c>
      <c r="O128" s="3">
        <v>54</v>
      </c>
      <c r="P128" s="3">
        <v>8</v>
      </c>
      <c r="Q128" s="91">
        <v>4.9984970909552888E-2</v>
      </c>
      <c r="R128" s="3">
        <v>1</v>
      </c>
      <c r="S128" s="91">
        <v>1.8518518518518517E-2</v>
      </c>
      <c r="T128" s="91">
        <v>8.1486666666666693E-2</v>
      </c>
    </row>
    <row r="129" spans="1:20" x14ac:dyDescent="0.3">
      <c r="A129" s="3" t="s">
        <v>130</v>
      </c>
      <c r="B129" s="3" t="s">
        <v>141</v>
      </c>
      <c r="C129" s="3">
        <v>147</v>
      </c>
      <c r="D129" s="3">
        <v>48</v>
      </c>
      <c r="E129" s="91">
        <v>3.6469133684860898E-2</v>
      </c>
      <c r="F129" s="3">
        <v>3</v>
      </c>
      <c r="G129" s="91">
        <v>2.0408163265306121E-2</v>
      </c>
      <c r="H129" s="91">
        <v>4.5796446147633833E-3</v>
      </c>
      <c r="I129" s="3">
        <v>151</v>
      </c>
      <c r="J129" s="3">
        <v>38</v>
      </c>
      <c r="K129" s="91">
        <v>2.3030370771096785E-2</v>
      </c>
      <c r="L129" s="3">
        <v>4</v>
      </c>
      <c r="M129" s="91">
        <v>2.6490066225165563E-2</v>
      </c>
      <c r="N129" s="91">
        <v>1.2203174879482654E-2</v>
      </c>
      <c r="O129" s="3">
        <v>147</v>
      </c>
      <c r="P129" s="3">
        <v>31</v>
      </c>
      <c r="Q129" s="91">
        <v>5.24400872013768E-2</v>
      </c>
      <c r="R129" s="3">
        <v>0</v>
      </c>
      <c r="S129" s="91">
        <v>0</v>
      </c>
      <c r="T129" s="91"/>
    </row>
    <row r="130" spans="1:20" x14ac:dyDescent="0.3">
      <c r="A130" s="3" t="s">
        <v>142</v>
      </c>
      <c r="B130" s="3" t="s">
        <v>143</v>
      </c>
      <c r="C130" s="3">
        <v>160</v>
      </c>
      <c r="D130" s="3">
        <v>117</v>
      </c>
      <c r="E130" s="91">
        <v>0.1926692132963633</v>
      </c>
      <c r="F130" s="3">
        <v>18</v>
      </c>
      <c r="G130" s="91">
        <v>0.1125</v>
      </c>
      <c r="H130" s="91">
        <v>4.295368604110443E-2</v>
      </c>
      <c r="I130" s="3">
        <v>161</v>
      </c>
      <c r="J130" s="3">
        <v>125</v>
      </c>
      <c r="K130" s="91">
        <v>0.22674629596087073</v>
      </c>
      <c r="L130" s="3">
        <v>14</v>
      </c>
      <c r="M130" s="91">
        <v>8.6956521739130432E-2</v>
      </c>
      <c r="N130" s="91">
        <v>2.6142305777457162E-2</v>
      </c>
      <c r="O130" s="3">
        <v>158</v>
      </c>
      <c r="P130" s="3">
        <v>98</v>
      </c>
      <c r="Q130" s="91">
        <v>0.16293498761198449</v>
      </c>
      <c r="R130" s="3">
        <v>2</v>
      </c>
      <c r="S130" s="91">
        <v>1.2658227848101266E-2</v>
      </c>
      <c r="T130" s="91">
        <v>3.1758249538341776E-2</v>
      </c>
    </row>
    <row r="131" spans="1:20" x14ac:dyDescent="0.3">
      <c r="A131" s="3" t="s">
        <v>142</v>
      </c>
      <c r="B131" s="3" t="s">
        <v>144</v>
      </c>
      <c r="C131" s="3">
        <v>9</v>
      </c>
      <c r="D131" s="3">
        <v>8</v>
      </c>
      <c r="E131" s="91">
        <v>5.3259975346759428E-2</v>
      </c>
      <c r="F131" s="3">
        <v>0</v>
      </c>
      <c r="G131" s="91">
        <v>0</v>
      </c>
      <c r="H131" s="91"/>
      <c r="I131" s="3">
        <v>10</v>
      </c>
      <c r="J131" s="3">
        <v>6</v>
      </c>
      <c r="K131" s="91">
        <v>9.9888724099974069E-2</v>
      </c>
      <c r="L131" s="3">
        <v>0</v>
      </c>
      <c r="M131" s="91">
        <v>0</v>
      </c>
      <c r="N131" s="91"/>
      <c r="O131" s="3">
        <v>9</v>
      </c>
      <c r="P131" s="3">
        <v>5</v>
      </c>
      <c r="Q131" s="91">
        <v>0.1212535493395492</v>
      </c>
      <c r="R131" s="3">
        <v>0</v>
      </c>
      <c r="S131" s="91">
        <v>0</v>
      </c>
      <c r="T131" s="91"/>
    </row>
    <row r="132" spans="1:20" x14ac:dyDescent="0.3">
      <c r="A132" s="3" t="s">
        <v>142</v>
      </c>
      <c r="B132" s="3" t="s">
        <v>145</v>
      </c>
      <c r="C132" s="3">
        <v>77</v>
      </c>
      <c r="D132" s="3">
        <v>47</v>
      </c>
      <c r="E132" s="91">
        <v>0.13257793379007687</v>
      </c>
      <c r="F132" s="3">
        <v>0</v>
      </c>
      <c r="G132" s="91">
        <v>0</v>
      </c>
      <c r="H132" s="91"/>
      <c r="I132" s="3">
        <v>79</v>
      </c>
      <c r="J132" s="3">
        <v>47</v>
      </c>
      <c r="K132" s="91">
        <v>9.0366673125686511E-2</v>
      </c>
      <c r="L132" s="3">
        <v>0</v>
      </c>
      <c r="M132" s="91">
        <v>0</v>
      </c>
      <c r="N132" s="91"/>
      <c r="O132" s="3">
        <v>80</v>
      </c>
      <c r="P132" s="3">
        <v>24</v>
      </c>
      <c r="Q132" s="91">
        <v>0.1306554177916027</v>
      </c>
      <c r="R132" s="3">
        <v>3</v>
      </c>
      <c r="S132" s="91">
        <v>3.7499999999999999E-2</v>
      </c>
      <c r="T132" s="91">
        <v>8.6456068533721606E-2</v>
      </c>
    </row>
    <row r="133" spans="1:20" x14ac:dyDescent="0.3">
      <c r="A133" s="3" t="s">
        <v>142</v>
      </c>
      <c r="B133" s="3" t="s">
        <v>146</v>
      </c>
      <c r="C133" s="3">
        <v>11</v>
      </c>
      <c r="D133" s="3">
        <v>4</v>
      </c>
      <c r="E133" s="91">
        <v>6.20994346840942E-2</v>
      </c>
      <c r="F133" s="3">
        <v>0</v>
      </c>
      <c r="G133" s="91">
        <v>0</v>
      </c>
      <c r="H133" s="91"/>
      <c r="I133" s="3">
        <v>11</v>
      </c>
      <c r="J133" s="3">
        <v>4</v>
      </c>
      <c r="K133" s="91">
        <v>0.24811954811620701</v>
      </c>
      <c r="L133" s="3">
        <v>0</v>
      </c>
      <c r="M133" s="91">
        <v>0</v>
      </c>
      <c r="N133" s="91"/>
      <c r="O133" s="3">
        <v>11</v>
      </c>
      <c r="P133" s="3">
        <v>4</v>
      </c>
      <c r="Q133" s="91">
        <v>0.200793791138619</v>
      </c>
      <c r="R133" s="3">
        <v>0</v>
      </c>
      <c r="S133" s="91">
        <v>0</v>
      </c>
      <c r="T133" s="91"/>
    </row>
    <row r="134" spans="1:20" x14ac:dyDescent="0.3">
      <c r="A134" s="3" t="s">
        <v>142</v>
      </c>
      <c r="B134" s="3" t="s">
        <v>147</v>
      </c>
      <c r="C134" s="3">
        <v>28</v>
      </c>
      <c r="D134" s="3">
        <v>23</v>
      </c>
      <c r="E134" s="91">
        <v>0.18760559264924179</v>
      </c>
      <c r="F134" s="3">
        <v>0</v>
      </c>
      <c r="G134" s="91">
        <v>0</v>
      </c>
      <c r="H134" s="91"/>
      <c r="I134" s="3">
        <v>29</v>
      </c>
      <c r="J134" s="3">
        <v>24</v>
      </c>
      <c r="K134" s="91">
        <v>0.18220120208242341</v>
      </c>
      <c r="L134" s="3">
        <v>0</v>
      </c>
      <c r="M134" s="91">
        <v>0</v>
      </c>
      <c r="N134" s="91"/>
      <c r="O134" s="3">
        <v>29</v>
      </c>
      <c r="P134" s="3">
        <v>24</v>
      </c>
      <c r="Q134" s="91">
        <v>0.18186977418031233</v>
      </c>
      <c r="R134" s="3">
        <v>0</v>
      </c>
      <c r="S134" s="91">
        <v>0</v>
      </c>
      <c r="T134" s="91"/>
    </row>
    <row r="135" spans="1:20" x14ac:dyDescent="0.3">
      <c r="A135" s="3" t="s">
        <v>148</v>
      </c>
      <c r="B135" s="3" t="s">
        <v>149</v>
      </c>
      <c r="C135" s="3">
        <v>35</v>
      </c>
      <c r="D135" s="3">
        <v>22</v>
      </c>
      <c r="E135" s="91">
        <v>6.823631046206613E-2</v>
      </c>
      <c r="F135" s="3">
        <v>0</v>
      </c>
      <c r="G135" s="91">
        <v>0</v>
      </c>
      <c r="H135" s="91"/>
      <c r="I135" s="3">
        <v>30</v>
      </c>
      <c r="J135" s="3">
        <v>24</v>
      </c>
      <c r="K135" s="91">
        <v>7.0019566439966485E-2</v>
      </c>
      <c r="L135" s="3">
        <v>1</v>
      </c>
      <c r="M135" s="91">
        <v>3.3333333333333333E-2</v>
      </c>
      <c r="N135" s="91">
        <v>4.4044044044044004E-3</v>
      </c>
      <c r="O135" s="3">
        <v>32</v>
      </c>
      <c r="P135" s="3">
        <v>11</v>
      </c>
      <c r="Q135" s="91">
        <v>5.6723695686268123E-2</v>
      </c>
      <c r="R135" s="3">
        <v>0</v>
      </c>
      <c r="S135" s="91">
        <v>0</v>
      </c>
      <c r="T135" s="91"/>
    </row>
    <row r="136" spans="1:20" x14ac:dyDescent="0.3">
      <c r="A136" s="3" t="s">
        <v>148</v>
      </c>
      <c r="B136" s="3" t="s">
        <v>150</v>
      </c>
      <c r="C136" s="3">
        <v>1909</v>
      </c>
      <c r="D136" s="3">
        <v>1966</v>
      </c>
      <c r="E136" s="91">
        <v>0.18541830377427468</v>
      </c>
      <c r="F136" s="3">
        <v>664</v>
      </c>
      <c r="G136" s="91">
        <v>0.34782608695652173</v>
      </c>
      <c r="H136" s="91">
        <v>0.13469474211659849</v>
      </c>
      <c r="I136" s="3">
        <v>1962</v>
      </c>
      <c r="J136" s="3">
        <v>1979</v>
      </c>
      <c r="K136" s="91">
        <v>0.33101104964620937</v>
      </c>
      <c r="L136" s="3">
        <v>488</v>
      </c>
      <c r="M136" s="91">
        <v>0.24872579001019368</v>
      </c>
      <c r="N136" s="91">
        <v>0.11377626366205383</v>
      </c>
      <c r="O136" s="3">
        <v>1957</v>
      </c>
      <c r="P136" s="3">
        <v>1900</v>
      </c>
      <c r="Q136" s="91">
        <v>0.29556474357497586</v>
      </c>
      <c r="R136" s="3">
        <v>12</v>
      </c>
      <c r="S136" s="91">
        <v>6.1318344404701075E-3</v>
      </c>
      <c r="T136" s="91">
        <v>7.5098630927087254E-2</v>
      </c>
    </row>
    <row r="137" spans="1:20" x14ac:dyDescent="0.3">
      <c r="A137" s="3" t="s">
        <v>148</v>
      </c>
      <c r="B137" s="3" t="s">
        <v>151</v>
      </c>
      <c r="C137" s="3">
        <v>52</v>
      </c>
      <c r="D137" s="3">
        <v>49</v>
      </c>
      <c r="E137" s="91">
        <v>0.17358406135518001</v>
      </c>
      <c r="F137" s="3">
        <v>1</v>
      </c>
      <c r="G137" s="91">
        <v>1.9230769230769232E-2</v>
      </c>
      <c r="H137" s="91">
        <v>3.0302083333333301E-3</v>
      </c>
      <c r="I137" s="3">
        <v>53</v>
      </c>
      <c r="J137" s="3">
        <v>52</v>
      </c>
      <c r="K137" s="91">
        <v>0.17934622406504722</v>
      </c>
      <c r="L137" s="3">
        <v>3</v>
      </c>
      <c r="M137" s="91">
        <v>5.6603773584905662E-2</v>
      </c>
      <c r="N137" s="91">
        <v>0.11146558028944094</v>
      </c>
      <c r="O137" s="3">
        <v>51</v>
      </c>
      <c r="P137" s="3">
        <v>27</v>
      </c>
      <c r="Q137" s="91">
        <v>7.496250708247354E-2</v>
      </c>
      <c r="R137" s="3">
        <v>0</v>
      </c>
      <c r="S137" s="91">
        <v>0</v>
      </c>
      <c r="T137" s="91"/>
    </row>
    <row r="138" spans="1:20" x14ac:dyDescent="0.3">
      <c r="A138" s="3" t="s">
        <v>148</v>
      </c>
      <c r="B138" s="3" t="s">
        <v>152</v>
      </c>
      <c r="C138" s="3">
        <v>59</v>
      </c>
      <c r="D138" s="3">
        <v>54</v>
      </c>
      <c r="E138" s="91">
        <v>6.653227932815528E-2</v>
      </c>
      <c r="F138" s="3">
        <v>0</v>
      </c>
      <c r="G138" s="91">
        <v>0</v>
      </c>
      <c r="H138" s="91"/>
      <c r="I138" s="3">
        <v>52</v>
      </c>
      <c r="J138" s="3">
        <v>52</v>
      </c>
      <c r="K138" s="91">
        <v>6.8938209015114979E-2</v>
      </c>
      <c r="L138" s="3">
        <v>0</v>
      </c>
      <c r="M138" s="91">
        <v>0</v>
      </c>
      <c r="N138" s="91"/>
      <c r="O138" s="3">
        <v>55</v>
      </c>
      <c r="P138" s="3">
        <v>24</v>
      </c>
      <c r="Q138" s="91">
        <v>6.290621533154063E-2</v>
      </c>
      <c r="R138" s="3">
        <v>0</v>
      </c>
      <c r="S138" s="91">
        <v>0</v>
      </c>
      <c r="T138" s="91"/>
    </row>
    <row r="139" spans="1:20" x14ac:dyDescent="0.3">
      <c r="A139" s="3" t="s">
        <v>148</v>
      </c>
      <c r="B139" s="3" t="s">
        <v>153</v>
      </c>
      <c r="C139" s="3"/>
      <c r="D139" s="3"/>
      <c r="E139" s="91"/>
      <c r="F139" s="3"/>
      <c r="G139" s="91"/>
      <c r="H139" s="91"/>
      <c r="I139" s="3">
        <v>5</v>
      </c>
      <c r="J139" s="3">
        <v>3</v>
      </c>
      <c r="K139" s="91">
        <v>1.5850035104853635E-2</v>
      </c>
      <c r="L139" s="3">
        <v>0</v>
      </c>
      <c r="M139" s="91">
        <v>0</v>
      </c>
      <c r="N139" s="91"/>
      <c r="O139" s="3">
        <v>5</v>
      </c>
      <c r="P139" s="3">
        <v>2</v>
      </c>
      <c r="Q139" s="91">
        <v>4.1558697044560347E-2</v>
      </c>
      <c r="R139" s="3">
        <v>0</v>
      </c>
      <c r="S139" s="91">
        <v>0</v>
      </c>
      <c r="T139" s="91"/>
    </row>
    <row r="140" spans="1:20" x14ac:dyDescent="0.3">
      <c r="A140" s="3" t="s">
        <v>148</v>
      </c>
      <c r="B140" s="3" t="s">
        <v>154</v>
      </c>
      <c r="C140" s="3">
        <v>212</v>
      </c>
      <c r="D140" s="3">
        <v>194</v>
      </c>
      <c r="E140" s="91">
        <v>5.7049312163704111E-2</v>
      </c>
      <c r="F140" s="3">
        <v>17</v>
      </c>
      <c r="G140" s="91">
        <v>8.0188679245283015E-2</v>
      </c>
      <c r="H140" s="91">
        <v>4.7261447247881776E-2</v>
      </c>
      <c r="I140" s="3">
        <v>212</v>
      </c>
      <c r="J140" s="3">
        <v>188</v>
      </c>
      <c r="K140" s="91">
        <v>6.0127592262500244E-2</v>
      </c>
      <c r="L140" s="3">
        <v>18</v>
      </c>
      <c r="M140" s="91">
        <v>8.4905660377358486E-2</v>
      </c>
      <c r="N140" s="91">
        <v>2.7747677758649569E-2</v>
      </c>
      <c r="O140" s="3">
        <v>200</v>
      </c>
      <c r="P140" s="3">
        <v>138</v>
      </c>
      <c r="Q140" s="91">
        <v>5.3613958718251559E-2</v>
      </c>
      <c r="R140" s="3">
        <v>2</v>
      </c>
      <c r="S140" s="91">
        <v>0.01</v>
      </c>
      <c r="T140" s="91">
        <v>6.2643297346685806E-2</v>
      </c>
    </row>
    <row r="141" spans="1:20" x14ac:dyDescent="0.3">
      <c r="A141" s="3" t="s">
        <v>148</v>
      </c>
      <c r="B141" s="3" t="s">
        <v>155</v>
      </c>
      <c r="C141" s="3">
        <v>1929</v>
      </c>
      <c r="D141" s="3">
        <v>1704</v>
      </c>
      <c r="E141" s="91">
        <v>5.5378015442106063E-2</v>
      </c>
      <c r="F141" s="3">
        <v>40</v>
      </c>
      <c r="G141" s="91">
        <v>2.0736132711249352E-2</v>
      </c>
      <c r="H141" s="91">
        <v>5.8479019627379111E-3</v>
      </c>
      <c r="I141" s="3">
        <v>1910</v>
      </c>
      <c r="J141" s="3">
        <v>1715</v>
      </c>
      <c r="K141" s="91">
        <v>5.8190625961173463E-2</v>
      </c>
      <c r="L141" s="3">
        <v>37</v>
      </c>
      <c r="M141" s="91">
        <v>1.93717277486911E-2</v>
      </c>
      <c r="N141" s="91">
        <v>6.0935728256991178E-3</v>
      </c>
      <c r="O141" s="3">
        <v>2034</v>
      </c>
      <c r="P141" s="3">
        <v>1246</v>
      </c>
      <c r="Q141" s="91">
        <v>6.9499842217185928E-2</v>
      </c>
      <c r="R141" s="3">
        <v>5</v>
      </c>
      <c r="S141" s="91">
        <v>2.4582104228121925E-3</v>
      </c>
      <c r="T141" s="91">
        <v>7.8831554039786381E-3</v>
      </c>
    </row>
    <row r="142" spans="1:20" x14ac:dyDescent="0.3">
      <c r="A142" s="3" t="s">
        <v>148</v>
      </c>
      <c r="B142" s="3" t="s">
        <v>156</v>
      </c>
      <c r="C142" s="3">
        <v>174</v>
      </c>
      <c r="D142" s="3">
        <v>105</v>
      </c>
      <c r="E142" s="91">
        <v>4.3791841126694632E-2</v>
      </c>
      <c r="F142" s="3">
        <v>12</v>
      </c>
      <c r="G142" s="91">
        <v>6.8965517241379309E-2</v>
      </c>
      <c r="H142" s="91">
        <v>1.6266856025320284E-2</v>
      </c>
      <c r="I142" s="3">
        <v>163</v>
      </c>
      <c r="J142" s="3">
        <v>136</v>
      </c>
      <c r="K142" s="91">
        <v>5.9859112379497002E-2</v>
      </c>
      <c r="L142" s="3">
        <v>16</v>
      </c>
      <c r="M142" s="91">
        <v>9.815950920245399E-2</v>
      </c>
      <c r="N142" s="91">
        <v>8.2877414524537892E-3</v>
      </c>
      <c r="O142" s="3">
        <v>163</v>
      </c>
      <c r="P142" s="3">
        <v>43</v>
      </c>
      <c r="Q142" s="91">
        <v>7.8596463177562179E-2</v>
      </c>
      <c r="R142" s="3">
        <v>0</v>
      </c>
      <c r="S142" s="91">
        <v>0</v>
      </c>
      <c r="T142" s="91"/>
    </row>
    <row r="143" spans="1:20" x14ac:dyDescent="0.3">
      <c r="A143" s="3" t="s">
        <v>148</v>
      </c>
      <c r="B143" s="3" t="s">
        <v>157</v>
      </c>
      <c r="C143" s="3">
        <v>37</v>
      </c>
      <c r="D143" s="3">
        <v>24</v>
      </c>
      <c r="E143" s="91">
        <v>5.4468577433789973E-2</v>
      </c>
      <c r="F143" s="3">
        <v>23</v>
      </c>
      <c r="G143" s="91">
        <v>0.6216216216216216</v>
      </c>
      <c r="H143" s="91">
        <v>5.1374463435052038E-2</v>
      </c>
      <c r="I143" s="3">
        <v>40</v>
      </c>
      <c r="J143" s="3">
        <v>20</v>
      </c>
      <c r="K143" s="91">
        <v>6.0894175383753212E-2</v>
      </c>
      <c r="L143" s="3">
        <v>15</v>
      </c>
      <c r="M143" s="91">
        <v>0.375</v>
      </c>
      <c r="N143" s="91">
        <v>5.7387233042246695E-2</v>
      </c>
      <c r="O143" s="3">
        <v>38</v>
      </c>
      <c r="P143" s="3">
        <v>9</v>
      </c>
      <c r="Q143" s="91">
        <v>1.891134650053863E-2</v>
      </c>
      <c r="R143" s="3">
        <v>6</v>
      </c>
      <c r="S143" s="91">
        <v>0.15789473684210525</v>
      </c>
      <c r="T143" s="91">
        <v>1.1363574394924502E-2</v>
      </c>
    </row>
    <row r="144" spans="1:20" x14ac:dyDescent="0.3">
      <c r="A144" s="3" t="s">
        <v>148</v>
      </c>
      <c r="B144" s="3" t="s">
        <v>158</v>
      </c>
      <c r="C144" s="3">
        <v>421</v>
      </c>
      <c r="D144" s="3">
        <v>421</v>
      </c>
      <c r="E144" s="91">
        <v>0.16696986449531465</v>
      </c>
      <c r="F144" s="3">
        <v>19</v>
      </c>
      <c r="G144" s="91">
        <v>4.5130641330166268E-2</v>
      </c>
      <c r="H144" s="91">
        <v>3.7661529378043304E-2</v>
      </c>
      <c r="I144" s="3">
        <v>420</v>
      </c>
      <c r="J144" s="3">
        <v>438</v>
      </c>
      <c r="K144" s="91">
        <v>0.18761809356331846</v>
      </c>
      <c r="L144" s="3">
        <v>23</v>
      </c>
      <c r="M144" s="91">
        <v>5.4761904761904762E-2</v>
      </c>
      <c r="N144" s="91">
        <v>3.8404809612583871E-2</v>
      </c>
      <c r="O144" s="3">
        <v>426</v>
      </c>
      <c r="P144" s="3">
        <v>391</v>
      </c>
      <c r="Q144" s="91">
        <v>0.19687435970835551</v>
      </c>
      <c r="R144" s="3">
        <v>0</v>
      </c>
      <c r="S144" s="91">
        <v>0</v>
      </c>
      <c r="T144" s="91"/>
    </row>
    <row r="145" spans="1:20" x14ac:dyDescent="0.3">
      <c r="A145" s="3" t="s">
        <v>148</v>
      </c>
      <c r="B145" s="3" t="s">
        <v>159</v>
      </c>
      <c r="C145" s="3">
        <v>51</v>
      </c>
      <c r="D145" s="3">
        <v>47</v>
      </c>
      <c r="E145" s="91">
        <v>5.3153726641025807E-2</v>
      </c>
      <c r="F145" s="3">
        <v>0</v>
      </c>
      <c r="G145" s="91">
        <v>0</v>
      </c>
      <c r="H145" s="91"/>
      <c r="I145" s="3">
        <v>47</v>
      </c>
      <c r="J145" s="3">
        <v>21</v>
      </c>
      <c r="K145" s="91">
        <v>7.0892752293157946E-2</v>
      </c>
      <c r="L145" s="3">
        <v>0</v>
      </c>
      <c r="M145" s="91">
        <v>0</v>
      </c>
      <c r="N145" s="91"/>
      <c r="O145" s="3">
        <v>48</v>
      </c>
      <c r="P145" s="3">
        <v>6</v>
      </c>
      <c r="Q145" s="91">
        <v>6.6137529313002957E-2</v>
      </c>
      <c r="R145" s="3">
        <v>0</v>
      </c>
      <c r="S145" s="91">
        <v>0</v>
      </c>
      <c r="T145" s="91"/>
    </row>
    <row r="146" spans="1:20" x14ac:dyDescent="0.3">
      <c r="A146" s="3" t="s">
        <v>148</v>
      </c>
      <c r="B146" s="3" t="s">
        <v>160</v>
      </c>
      <c r="C146" s="3">
        <v>40</v>
      </c>
      <c r="D146" s="3">
        <v>38</v>
      </c>
      <c r="E146" s="91">
        <v>0.10155532183672608</v>
      </c>
      <c r="F146" s="3">
        <v>0</v>
      </c>
      <c r="G146" s="91">
        <v>0</v>
      </c>
      <c r="H146" s="91"/>
      <c r="I146" s="3">
        <v>39</v>
      </c>
      <c r="J146" s="3">
        <v>40</v>
      </c>
      <c r="K146" s="91">
        <v>6.9607473913968307E-2</v>
      </c>
      <c r="L146" s="3">
        <v>0</v>
      </c>
      <c r="M146" s="91">
        <v>0</v>
      </c>
      <c r="N146" s="91"/>
      <c r="O146" s="3">
        <v>39</v>
      </c>
      <c r="P146" s="3">
        <v>34</v>
      </c>
      <c r="Q146" s="91">
        <v>0.10262173799518533</v>
      </c>
      <c r="R146" s="3">
        <v>0</v>
      </c>
      <c r="S146" s="91">
        <v>0</v>
      </c>
      <c r="T146" s="91"/>
    </row>
    <row r="147" spans="1:20" x14ac:dyDescent="0.3">
      <c r="A147" s="3" t="s">
        <v>148</v>
      </c>
      <c r="B147" s="3" t="s">
        <v>161</v>
      </c>
      <c r="C147" s="3">
        <v>629</v>
      </c>
      <c r="D147" s="3">
        <v>520</v>
      </c>
      <c r="E147" s="91">
        <v>5.0677304589648912E-2</v>
      </c>
      <c r="F147" s="3">
        <v>82</v>
      </c>
      <c r="G147" s="91">
        <v>0.13036565977742448</v>
      </c>
      <c r="H147" s="91">
        <v>0.13798638606821853</v>
      </c>
      <c r="I147" s="3">
        <v>620</v>
      </c>
      <c r="J147" s="3">
        <v>540</v>
      </c>
      <c r="K147" s="91">
        <v>4.3565292182552881E-2</v>
      </c>
      <c r="L147" s="3">
        <v>84</v>
      </c>
      <c r="M147" s="91">
        <v>0.13548387096774195</v>
      </c>
      <c r="N147" s="91">
        <v>0.10686918551278883</v>
      </c>
      <c r="O147" s="3">
        <v>604</v>
      </c>
      <c r="P147" s="3">
        <v>131</v>
      </c>
      <c r="Q147" s="91">
        <v>5.7392332435619947E-2</v>
      </c>
      <c r="R147" s="3">
        <v>16</v>
      </c>
      <c r="S147" s="91">
        <v>2.6490066225165563E-2</v>
      </c>
      <c r="T147" s="91">
        <v>6.0020802239760175E-2</v>
      </c>
    </row>
    <row r="148" spans="1:20" x14ac:dyDescent="0.3">
      <c r="A148" s="3" t="s">
        <v>162</v>
      </c>
      <c r="B148" s="3" t="s">
        <v>163</v>
      </c>
      <c r="C148" s="3">
        <v>135</v>
      </c>
      <c r="D148" s="3">
        <v>118</v>
      </c>
      <c r="E148" s="91">
        <v>9.2915937562133885E-2</v>
      </c>
      <c r="F148" s="3">
        <v>0</v>
      </c>
      <c r="G148" s="91">
        <v>0</v>
      </c>
      <c r="H148" s="91"/>
      <c r="I148" s="3">
        <v>134</v>
      </c>
      <c r="J148" s="3">
        <v>111</v>
      </c>
      <c r="K148" s="91">
        <v>6.6488643521555743E-2</v>
      </c>
      <c r="L148" s="3">
        <v>7</v>
      </c>
      <c r="M148" s="91">
        <v>5.2238805970149252E-2</v>
      </c>
      <c r="N148" s="91">
        <v>7.8941900439947095E-3</v>
      </c>
      <c r="O148" s="3">
        <v>203</v>
      </c>
      <c r="P148" s="3">
        <v>69</v>
      </c>
      <c r="Q148" s="91">
        <v>8.1318493696241945E-2</v>
      </c>
      <c r="R148" s="3">
        <v>0</v>
      </c>
      <c r="S148" s="91">
        <v>0</v>
      </c>
      <c r="T148" s="91"/>
    </row>
    <row r="149" spans="1:20" x14ac:dyDescent="0.3">
      <c r="A149" s="3" t="s">
        <v>162</v>
      </c>
      <c r="B149" s="3" t="s">
        <v>164</v>
      </c>
      <c r="C149" s="3">
        <v>55</v>
      </c>
      <c r="D149" s="3">
        <v>6</v>
      </c>
      <c r="E149" s="91">
        <v>1.1760398478836004E-2</v>
      </c>
      <c r="F149" s="3">
        <v>6</v>
      </c>
      <c r="G149" s="91">
        <v>0.10909090909090909</v>
      </c>
      <c r="H149" s="91">
        <v>1.1760398478836004E-2</v>
      </c>
      <c r="I149" s="3">
        <v>55</v>
      </c>
      <c r="J149" s="3">
        <v>31</v>
      </c>
      <c r="K149" s="91">
        <v>6.6701158033766028E-2</v>
      </c>
      <c r="L149" s="3">
        <v>6</v>
      </c>
      <c r="M149" s="91">
        <v>0.10909090909090909</v>
      </c>
      <c r="N149" s="91">
        <v>1.6788648422854557E-2</v>
      </c>
      <c r="O149" s="3">
        <v>56</v>
      </c>
      <c r="P149" s="3">
        <v>2</v>
      </c>
      <c r="Q149" s="91">
        <v>0.10296622955442769</v>
      </c>
      <c r="R149" s="3">
        <v>1</v>
      </c>
      <c r="S149" s="91">
        <v>1.7857142857142856E-2</v>
      </c>
      <c r="T149" s="91">
        <v>1.2500000000000001E-2</v>
      </c>
    </row>
    <row r="150" spans="1:20" x14ac:dyDescent="0.3">
      <c r="A150" s="3" t="s">
        <v>162</v>
      </c>
      <c r="B150" s="3" t="s">
        <v>165</v>
      </c>
      <c r="C150" s="3"/>
      <c r="D150" s="3"/>
      <c r="E150" s="91"/>
      <c r="F150" s="3"/>
      <c r="G150" s="91"/>
      <c r="H150" s="91"/>
      <c r="I150" s="3">
        <v>67</v>
      </c>
      <c r="J150" s="3">
        <v>56</v>
      </c>
      <c r="K150" s="91">
        <v>0.10243721110789802</v>
      </c>
      <c r="L150" s="3">
        <v>50</v>
      </c>
      <c r="M150" s="91">
        <v>0.74626865671641796</v>
      </c>
      <c r="N150" s="91">
        <v>3.1011460542608192E-2</v>
      </c>
      <c r="O150" s="3"/>
      <c r="P150" s="3"/>
      <c r="Q150" s="91"/>
      <c r="R150" s="3"/>
      <c r="S150" s="91"/>
      <c r="T150" s="91"/>
    </row>
    <row r="151" spans="1:20" x14ac:dyDescent="0.3">
      <c r="A151" s="3" t="s">
        <v>162</v>
      </c>
      <c r="B151" s="3" t="s">
        <v>166</v>
      </c>
      <c r="C151" s="3">
        <v>136</v>
      </c>
      <c r="D151" s="3">
        <v>91</v>
      </c>
      <c r="E151" s="91">
        <v>0.17132026382679091</v>
      </c>
      <c r="F151" s="3">
        <v>0</v>
      </c>
      <c r="G151" s="91">
        <v>0</v>
      </c>
      <c r="H151" s="91"/>
      <c r="I151" s="3">
        <v>146</v>
      </c>
      <c r="J151" s="3">
        <v>117</v>
      </c>
      <c r="K151" s="91">
        <v>0.15998326899710127</v>
      </c>
      <c r="L151" s="3">
        <v>61</v>
      </c>
      <c r="M151" s="91">
        <v>0.4178082191780822</v>
      </c>
      <c r="N151" s="91">
        <v>5.5016789244052094E-2</v>
      </c>
      <c r="O151" s="3">
        <v>149</v>
      </c>
      <c r="P151" s="3">
        <v>89</v>
      </c>
      <c r="Q151" s="91">
        <v>0.10751514811095651</v>
      </c>
      <c r="R151" s="3">
        <v>35</v>
      </c>
      <c r="S151" s="91">
        <v>0.2348993288590604</v>
      </c>
      <c r="T151" s="91">
        <v>1.1447856525098598E-2</v>
      </c>
    </row>
    <row r="152" spans="1:20" x14ac:dyDescent="0.3">
      <c r="A152" s="3" t="s">
        <v>162</v>
      </c>
      <c r="B152" s="3" t="s">
        <v>167</v>
      </c>
      <c r="C152" s="3">
        <v>303</v>
      </c>
      <c r="D152" s="3">
        <v>268</v>
      </c>
      <c r="E152" s="91">
        <v>0.15365171974709652</v>
      </c>
      <c r="F152" s="3">
        <v>11</v>
      </c>
      <c r="G152" s="91">
        <v>3.6303630363036306E-2</v>
      </c>
      <c r="H152" s="91">
        <v>0.24147726581504109</v>
      </c>
      <c r="I152" s="3">
        <v>281</v>
      </c>
      <c r="J152" s="3">
        <v>254</v>
      </c>
      <c r="K152" s="91">
        <v>0.16903446554720891</v>
      </c>
      <c r="L152" s="3">
        <v>17</v>
      </c>
      <c r="M152" s="91">
        <v>6.0498220640569395E-2</v>
      </c>
      <c r="N152" s="91">
        <v>0.14449493611691666</v>
      </c>
      <c r="O152" s="3">
        <v>285</v>
      </c>
      <c r="P152" s="3">
        <v>197</v>
      </c>
      <c r="Q152" s="91">
        <v>0.13074980145696072</v>
      </c>
      <c r="R152" s="3">
        <v>6</v>
      </c>
      <c r="S152" s="91">
        <v>2.1052631578947368E-2</v>
      </c>
      <c r="T152" s="91">
        <v>0.13018754432234839</v>
      </c>
    </row>
    <row r="153" spans="1:20" x14ac:dyDescent="0.3">
      <c r="A153" s="3" t="s">
        <v>168</v>
      </c>
      <c r="B153" s="3" t="s">
        <v>169</v>
      </c>
      <c r="C153" s="3">
        <v>11</v>
      </c>
      <c r="D153" s="3">
        <v>9</v>
      </c>
      <c r="E153" s="91">
        <v>5.9921884729999771E-2</v>
      </c>
      <c r="F153" s="3">
        <v>3</v>
      </c>
      <c r="G153" s="91">
        <v>0.27272727272727271</v>
      </c>
      <c r="H153" s="91">
        <v>3.0114952105110768E-2</v>
      </c>
      <c r="I153" s="3">
        <v>10</v>
      </c>
      <c r="J153" s="3">
        <v>9</v>
      </c>
      <c r="K153" s="91">
        <v>8.5272151016519027E-2</v>
      </c>
      <c r="L153" s="3">
        <v>2</v>
      </c>
      <c r="M153" s="91">
        <v>0.2</v>
      </c>
      <c r="N153" s="91">
        <v>3.7467491610738264E-2</v>
      </c>
      <c r="O153" s="3">
        <v>11</v>
      </c>
      <c r="P153" s="3">
        <v>7</v>
      </c>
      <c r="Q153" s="91">
        <v>0.11018580106636897</v>
      </c>
      <c r="R153" s="3">
        <v>0</v>
      </c>
      <c r="S153" s="91">
        <v>0</v>
      </c>
      <c r="T153" s="91"/>
    </row>
    <row r="154" spans="1:20" x14ac:dyDescent="0.3">
      <c r="A154" s="3" t="s">
        <v>168</v>
      </c>
      <c r="B154" s="3" t="s">
        <v>170</v>
      </c>
      <c r="C154" s="3">
        <v>220</v>
      </c>
      <c r="D154" s="3">
        <v>126</v>
      </c>
      <c r="E154" s="91">
        <v>9.6417772700339174E-2</v>
      </c>
      <c r="F154" s="3">
        <v>36</v>
      </c>
      <c r="G154" s="91">
        <v>0.16363636363636364</v>
      </c>
      <c r="H154" s="91">
        <v>7.030296518098203E-2</v>
      </c>
      <c r="I154" s="3">
        <v>191</v>
      </c>
      <c r="J154" s="3">
        <v>146</v>
      </c>
      <c r="K154" s="91">
        <v>9.3888810100347941E-2</v>
      </c>
      <c r="L154" s="3">
        <v>9</v>
      </c>
      <c r="M154" s="91">
        <v>4.712041884816754E-2</v>
      </c>
      <c r="N154" s="91">
        <v>1.1816982941029534E-2</v>
      </c>
      <c r="O154" s="3">
        <v>192</v>
      </c>
      <c r="P154" s="3">
        <v>75</v>
      </c>
      <c r="Q154" s="91">
        <v>0.12234902369840608</v>
      </c>
      <c r="R154" s="3">
        <v>0</v>
      </c>
      <c r="S154" s="91">
        <v>0</v>
      </c>
      <c r="T154" s="91"/>
    </row>
    <row r="155" spans="1:20" x14ac:dyDescent="0.3">
      <c r="A155" s="3" t="s">
        <v>168</v>
      </c>
      <c r="B155" s="3" t="s">
        <v>171</v>
      </c>
      <c r="C155" s="3">
        <v>3319</v>
      </c>
      <c r="D155" s="3">
        <v>3451</v>
      </c>
      <c r="E155" s="91">
        <v>0.47082667665210864</v>
      </c>
      <c r="F155" s="3">
        <v>2511</v>
      </c>
      <c r="G155" s="91">
        <v>0.75655317866827354</v>
      </c>
      <c r="H155" s="91">
        <v>9.039817829146346E-2</v>
      </c>
      <c r="I155" s="3">
        <v>3323</v>
      </c>
      <c r="J155" s="3">
        <v>3469</v>
      </c>
      <c r="K155" s="91">
        <v>0.42200428594683381</v>
      </c>
      <c r="L155" s="3">
        <v>2515</v>
      </c>
      <c r="M155" s="91">
        <v>0.75684622329220586</v>
      </c>
      <c r="N155" s="91">
        <v>7.1566958034669406E-2</v>
      </c>
      <c r="O155" s="3">
        <v>3303</v>
      </c>
      <c r="P155" s="3">
        <v>3124</v>
      </c>
      <c r="Q155" s="91">
        <v>0.35587633023234899</v>
      </c>
      <c r="R155" s="3">
        <v>55</v>
      </c>
      <c r="S155" s="91">
        <v>1.6651528913109295E-2</v>
      </c>
      <c r="T155" s="91">
        <v>8.1131595979448731E-2</v>
      </c>
    </row>
    <row r="156" spans="1:20" x14ac:dyDescent="0.3">
      <c r="A156" s="3" t="s">
        <v>168</v>
      </c>
      <c r="B156" s="3" t="s">
        <v>172</v>
      </c>
      <c r="C156" s="3">
        <v>63</v>
      </c>
      <c r="D156" s="3">
        <v>28</v>
      </c>
      <c r="E156" s="91">
        <v>5.9414555625817524E-2</v>
      </c>
      <c r="F156" s="3">
        <v>3</v>
      </c>
      <c r="G156" s="91">
        <v>4.7619047619047616E-2</v>
      </c>
      <c r="H156" s="91">
        <v>3.4156149268675197E-2</v>
      </c>
      <c r="I156" s="3">
        <v>65</v>
      </c>
      <c r="J156" s="3">
        <v>35</v>
      </c>
      <c r="K156" s="91">
        <v>5.4951924614256985E-2</v>
      </c>
      <c r="L156" s="3">
        <v>4</v>
      </c>
      <c r="M156" s="91">
        <v>6.1538461538461542E-2</v>
      </c>
      <c r="N156" s="91">
        <v>4.8273949569371116E-2</v>
      </c>
      <c r="O156" s="3">
        <v>66</v>
      </c>
      <c r="P156" s="3">
        <v>7</v>
      </c>
      <c r="Q156" s="91">
        <v>7.5776996336996347E-2</v>
      </c>
      <c r="R156" s="3">
        <v>3</v>
      </c>
      <c r="S156" s="91">
        <v>4.5454545454545456E-2</v>
      </c>
      <c r="T156" s="91">
        <v>3.0085470085470102E-3</v>
      </c>
    </row>
    <row r="157" spans="1:20" x14ac:dyDescent="0.3">
      <c r="A157" s="3" t="s">
        <v>168</v>
      </c>
      <c r="B157" s="3" t="s">
        <v>173</v>
      </c>
      <c r="C157" s="3">
        <v>129</v>
      </c>
      <c r="D157" s="3">
        <v>53</v>
      </c>
      <c r="E157" s="91">
        <v>7.6463188246627761E-2</v>
      </c>
      <c r="F157" s="3">
        <v>14</v>
      </c>
      <c r="G157" s="91">
        <v>0.10852713178294573</v>
      </c>
      <c r="H157" s="91">
        <v>9.3147265016517104E-3</v>
      </c>
      <c r="I157" s="3">
        <v>134</v>
      </c>
      <c r="J157" s="3">
        <v>58</v>
      </c>
      <c r="K157" s="91">
        <v>6.7751287173848415E-2</v>
      </c>
      <c r="L157" s="3">
        <v>24</v>
      </c>
      <c r="M157" s="91">
        <v>0.17910447761194029</v>
      </c>
      <c r="N157" s="91">
        <v>7.2222953865640109E-3</v>
      </c>
      <c r="O157" s="3">
        <v>136</v>
      </c>
      <c r="P157" s="3">
        <v>54</v>
      </c>
      <c r="Q157" s="91">
        <v>0.11673962607547803</v>
      </c>
      <c r="R157" s="3">
        <v>5</v>
      </c>
      <c r="S157" s="91">
        <v>3.6764705882352942E-2</v>
      </c>
      <c r="T157" s="91">
        <v>1.2878609044973793E-2</v>
      </c>
    </row>
    <row r="158" spans="1:20" x14ac:dyDescent="0.3">
      <c r="A158" s="3" t="s">
        <v>168</v>
      </c>
      <c r="B158" s="3" t="s">
        <v>174</v>
      </c>
      <c r="C158" s="3">
        <v>188</v>
      </c>
      <c r="D158" s="3">
        <v>158</v>
      </c>
      <c r="E158" s="91">
        <v>5.3910172073391036E-2</v>
      </c>
      <c r="F158" s="3">
        <v>48</v>
      </c>
      <c r="G158" s="91">
        <v>0.25531914893617019</v>
      </c>
      <c r="H158" s="91">
        <v>2.1996709533059277E-2</v>
      </c>
      <c r="I158" s="3">
        <v>187</v>
      </c>
      <c r="J158" s="3">
        <v>153</v>
      </c>
      <c r="K158" s="91">
        <v>5.0036405021936424E-2</v>
      </c>
      <c r="L158" s="3">
        <v>70</v>
      </c>
      <c r="M158" s="91">
        <v>0.37433155080213903</v>
      </c>
      <c r="N158" s="91">
        <v>2.1282112171612366E-2</v>
      </c>
      <c r="O158" s="3">
        <v>187</v>
      </c>
      <c r="P158" s="3">
        <v>119</v>
      </c>
      <c r="Q158" s="91">
        <v>4.6319924127063476E-2</v>
      </c>
      <c r="R158" s="3">
        <v>3</v>
      </c>
      <c r="S158" s="91">
        <v>1.6042780748663103E-2</v>
      </c>
      <c r="T158" s="91">
        <v>3.5502373337621435E-2</v>
      </c>
    </row>
    <row r="159" spans="1:20" x14ac:dyDescent="0.3">
      <c r="A159" s="3" t="s">
        <v>168</v>
      </c>
      <c r="B159" s="3" t="s">
        <v>175</v>
      </c>
      <c r="C159" s="3">
        <v>148</v>
      </c>
      <c r="D159" s="3">
        <v>153</v>
      </c>
      <c r="E159" s="91">
        <v>0.19655152052724892</v>
      </c>
      <c r="F159" s="3">
        <v>27</v>
      </c>
      <c r="G159" s="91">
        <v>0.18243243243243243</v>
      </c>
      <c r="H159" s="91">
        <v>2.3720133248475685E-2</v>
      </c>
      <c r="I159" s="3">
        <v>149</v>
      </c>
      <c r="J159" s="3">
        <v>147</v>
      </c>
      <c r="K159" s="91">
        <v>0.20302829621051624</v>
      </c>
      <c r="L159" s="3">
        <v>17</v>
      </c>
      <c r="M159" s="91">
        <v>0.11409395973154363</v>
      </c>
      <c r="N159" s="91">
        <v>2.739670125042978E-2</v>
      </c>
      <c r="O159" s="3">
        <v>144</v>
      </c>
      <c r="P159" s="3">
        <v>131</v>
      </c>
      <c r="Q159" s="91">
        <v>0.21601439378962858</v>
      </c>
      <c r="R159" s="3">
        <v>14</v>
      </c>
      <c r="S159" s="91">
        <v>9.7222222222222224E-2</v>
      </c>
      <c r="T159" s="91">
        <v>3.8016535085896183E-2</v>
      </c>
    </row>
    <row r="160" spans="1:20" x14ac:dyDescent="0.3">
      <c r="A160" s="3" t="s">
        <v>168</v>
      </c>
      <c r="B160" s="3" t="s">
        <v>176</v>
      </c>
      <c r="C160" s="3">
        <v>177</v>
      </c>
      <c r="D160" s="3">
        <v>165</v>
      </c>
      <c r="E160" s="91">
        <v>6.1876237859312823E-2</v>
      </c>
      <c r="F160" s="3">
        <v>16</v>
      </c>
      <c r="G160" s="91">
        <v>9.03954802259887E-2</v>
      </c>
      <c r="H160" s="91">
        <v>2.6711889085952917E-2</v>
      </c>
      <c r="I160" s="3">
        <v>175</v>
      </c>
      <c r="J160" s="3">
        <v>167</v>
      </c>
      <c r="K160" s="91">
        <v>0.10291669788867612</v>
      </c>
      <c r="L160" s="3">
        <v>18</v>
      </c>
      <c r="M160" s="91">
        <v>0.10285714285714286</v>
      </c>
      <c r="N160" s="91">
        <v>2.77224610257224E-2</v>
      </c>
      <c r="O160" s="3">
        <v>173</v>
      </c>
      <c r="P160" s="3">
        <v>38</v>
      </c>
      <c r="Q160" s="91">
        <v>3.3569317240469736E-2</v>
      </c>
      <c r="R160" s="3">
        <v>3</v>
      </c>
      <c r="S160" s="91">
        <v>1.7341040462427744E-2</v>
      </c>
      <c r="T160" s="91">
        <v>3.1141629463733934E-2</v>
      </c>
    </row>
    <row r="161" spans="1:20" x14ac:dyDescent="0.3">
      <c r="A161" s="3" t="s">
        <v>168</v>
      </c>
      <c r="B161" s="3" t="s">
        <v>177</v>
      </c>
      <c r="C161" s="3">
        <v>143</v>
      </c>
      <c r="D161" s="3">
        <v>117</v>
      </c>
      <c r="E161" s="91">
        <v>0.11303098470420228</v>
      </c>
      <c r="F161" s="3">
        <v>12</v>
      </c>
      <c r="G161" s="91">
        <v>8.3916083916083919E-2</v>
      </c>
      <c r="H161" s="91">
        <v>7.2184206363161849E-2</v>
      </c>
      <c r="I161" s="3">
        <v>149</v>
      </c>
      <c r="J161" s="3">
        <v>112</v>
      </c>
      <c r="K161" s="91">
        <v>0.13630607081835341</v>
      </c>
      <c r="L161" s="3">
        <v>4</v>
      </c>
      <c r="M161" s="91">
        <v>2.6845637583892617E-2</v>
      </c>
      <c r="N161" s="91">
        <v>0.11281251471049941</v>
      </c>
      <c r="O161" s="3">
        <v>145</v>
      </c>
      <c r="P161" s="3">
        <v>95</v>
      </c>
      <c r="Q161" s="91">
        <v>0.11783028938352258</v>
      </c>
      <c r="R161" s="3">
        <v>2</v>
      </c>
      <c r="S161" s="91">
        <v>1.3793103448275862E-2</v>
      </c>
      <c r="T161" s="91">
        <v>8.3087558433586853E-2</v>
      </c>
    </row>
    <row r="162" spans="1:20" x14ac:dyDescent="0.3">
      <c r="A162" s="3" t="s">
        <v>168</v>
      </c>
      <c r="B162" s="3" t="s">
        <v>178</v>
      </c>
      <c r="C162" s="3">
        <v>144</v>
      </c>
      <c r="D162" s="3">
        <v>127</v>
      </c>
      <c r="E162" s="91">
        <v>9.0569891973289726E-2</v>
      </c>
      <c r="F162" s="3">
        <v>0</v>
      </c>
      <c r="G162" s="91">
        <v>0</v>
      </c>
      <c r="H162" s="91"/>
      <c r="I162" s="3">
        <v>143</v>
      </c>
      <c r="J162" s="3">
        <v>115</v>
      </c>
      <c r="K162" s="91">
        <v>8.9357290095352468E-2</v>
      </c>
      <c r="L162" s="3">
        <v>0</v>
      </c>
      <c r="M162" s="91">
        <v>0</v>
      </c>
      <c r="N162" s="91"/>
      <c r="O162" s="3">
        <v>145</v>
      </c>
      <c r="P162" s="3">
        <v>47</v>
      </c>
      <c r="Q162" s="91">
        <v>5.8472489015174552E-2</v>
      </c>
      <c r="R162" s="3">
        <v>0</v>
      </c>
      <c r="S162" s="91">
        <v>0</v>
      </c>
      <c r="T162" s="91"/>
    </row>
    <row r="163" spans="1:20" x14ac:dyDescent="0.3">
      <c r="A163" s="3" t="s">
        <v>179</v>
      </c>
      <c r="B163" s="3" t="s">
        <v>180</v>
      </c>
      <c r="C163" s="3">
        <v>66</v>
      </c>
      <c r="D163" s="3">
        <v>53</v>
      </c>
      <c r="E163" s="91">
        <v>0.11222368775341282</v>
      </c>
      <c r="F163" s="3">
        <v>4</v>
      </c>
      <c r="G163" s="91">
        <v>6.0606060606060608E-2</v>
      </c>
      <c r="H163" s="91">
        <v>6.0244186562018569E-3</v>
      </c>
      <c r="I163" s="3"/>
      <c r="J163" s="3"/>
      <c r="K163" s="91"/>
      <c r="L163" s="3"/>
      <c r="M163" s="91"/>
      <c r="N163" s="91"/>
      <c r="O163" s="3"/>
      <c r="P163" s="3"/>
      <c r="Q163" s="91"/>
      <c r="R163" s="3"/>
      <c r="S163" s="91"/>
      <c r="T163" s="91"/>
    </row>
    <row r="164" spans="1:20" x14ac:dyDescent="0.3">
      <c r="A164" s="3" t="s">
        <v>179</v>
      </c>
      <c r="B164" s="3" t="s">
        <v>181</v>
      </c>
      <c r="C164" s="3">
        <v>594</v>
      </c>
      <c r="D164" s="3">
        <v>576</v>
      </c>
      <c r="E164" s="91">
        <v>2.9433127191878097E-2</v>
      </c>
      <c r="F164" s="3">
        <v>12</v>
      </c>
      <c r="G164" s="91">
        <v>2.0202020202020204E-2</v>
      </c>
      <c r="H164" s="91">
        <v>4.8078217366323166E-2</v>
      </c>
      <c r="I164" s="3">
        <v>640</v>
      </c>
      <c r="J164" s="3">
        <v>601</v>
      </c>
      <c r="K164" s="91">
        <v>2.5179033532740456E-2</v>
      </c>
      <c r="L164" s="3">
        <v>43</v>
      </c>
      <c r="M164" s="91">
        <v>6.7187499999999997E-2</v>
      </c>
      <c r="N164" s="91">
        <v>1.0557924072083025E-2</v>
      </c>
      <c r="O164" s="3">
        <v>622</v>
      </c>
      <c r="P164" s="3">
        <v>39</v>
      </c>
      <c r="Q164" s="91">
        <v>6.318850163549658E-2</v>
      </c>
      <c r="R164" s="3">
        <v>3</v>
      </c>
      <c r="S164" s="91">
        <v>4.8231511254019296E-3</v>
      </c>
      <c r="T164" s="91">
        <v>6.7706364947458528E-3</v>
      </c>
    </row>
    <row r="165" spans="1:20" x14ac:dyDescent="0.3">
      <c r="A165" s="3" t="s">
        <v>179</v>
      </c>
      <c r="B165" s="3" t="s">
        <v>182</v>
      </c>
      <c r="C165" s="3">
        <v>570</v>
      </c>
      <c r="D165" s="3">
        <v>515</v>
      </c>
      <c r="E165" s="91">
        <v>0.1077416519237745</v>
      </c>
      <c r="F165" s="3">
        <v>326</v>
      </c>
      <c r="G165" s="91">
        <v>0.57192982456140351</v>
      </c>
      <c r="H165" s="91">
        <v>7.9766061329530485E-2</v>
      </c>
      <c r="I165" s="3">
        <v>556</v>
      </c>
      <c r="J165" s="3">
        <v>423</v>
      </c>
      <c r="K165" s="91">
        <v>4.5779577237985543E-2</v>
      </c>
      <c r="L165" s="3">
        <v>170</v>
      </c>
      <c r="M165" s="91">
        <v>0.30575539568345322</v>
      </c>
      <c r="N165" s="91">
        <v>3.1510972452863627E-2</v>
      </c>
      <c r="O165" s="3">
        <v>545</v>
      </c>
      <c r="P165" s="3">
        <v>189</v>
      </c>
      <c r="Q165" s="91">
        <v>4.4031182909042545E-2</v>
      </c>
      <c r="R165" s="3">
        <v>10</v>
      </c>
      <c r="S165" s="91">
        <v>1.834862385321101E-2</v>
      </c>
      <c r="T165" s="91">
        <v>1.4613521024440102E-2</v>
      </c>
    </row>
    <row r="166" spans="1:20" x14ac:dyDescent="0.3">
      <c r="A166" s="3" t="s">
        <v>179</v>
      </c>
      <c r="B166" s="3" t="s">
        <v>183</v>
      </c>
      <c r="C166" s="3">
        <v>212</v>
      </c>
      <c r="D166" s="3">
        <v>198</v>
      </c>
      <c r="E166" s="91">
        <v>0.16024113398725712</v>
      </c>
      <c r="F166" s="3">
        <v>21</v>
      </c>
      <c r="G166" s="91">
        <v>9.9056603773584911E-2</v>
      </c>
      <c r="H166" s="91">
        <v>4.8628706729770016E-2</v>
      </c>
      <c r="I166" s="3">
        <v>199</v>
      </c>
      <c r="J166" s="3">
        <v>191</v>
      </c>
      <c r="K166" s="91">
        <v>9.1715987628911838E-2</v>
      </c>
      <c r="L166" s="3">
        <v>13</v>
      </c>
      <c r="M166" s="91">
        <v>6.5326633165829151E-2</v>
      </c>
      <c r="N166" s="91">
        <v>9.6034199206456672E-2</v>
      </c>
      <c r="O166" s="3">
        <v>203</v>
      </c>
      <c r="P166" s="3">
        <v>92</v>
      </c>
      <c r="Q166" s="91">
        <v>6.9516370237863501E-2</v>
      </c>
      <c r="R166" s="3">
        <v>1</v>
      </c>
      <c r="S166" s="91">
        <v>4.9261083743842365E-3</v>
      </c>
      <c r="T166" s="91">
        <v>0.12637974683544301</v>
      </c>
    </row>
    <row r="167" spans="1:20" x14ac:dyDescent="0.3">
      <c r="A167" s="3" t="s">
        <v>179</v>
      </c>
      <c r="B167" s="3" t="s">
        <v>184</v>
      </c>
      <c r="C167" s="3">
        <v>570</v>
      </c>
      <c r="D167" s="3">
        <v>350</v>
      </c>
      <c r="E167" s="91">
        <v>6.8744941408159746E-2</v>
      </c>
      <c r="F167" s="3">
        <v>0</v>
      </c>
      <c r="G167" s="91">
        <v>0</v>
      </c>
      <c r="H167" s="91"/>
      <c r="I167" s="3">
        <v>548</v>
      </c>
      <c r="J167" s="3">
        <v>670</v>
      </c>
      <c r="K167" s="91">
        <v>4.6013443590730445E-2</v>
      </c>
      <c r="L167" s="3">
        <v>6</v>
      </c>
      <c r="M167" s="91">
        <v>1.0948905109489052E-2</v>
      </c>
      <c r="N167" s="91">
        <v>2.181889876719546E-2</v>
      </c>
      <c r="O167" s="3">
        <v>549</v>
      </c>
      <c r="P167" s="3">
        <v>74</v>
      </c>
      <c r="Q167" s="91">
        <v>0.12890849654931663</v>
      </c>
      <c r="R167" s="3">
        <v>0</v>
      </c>
      <c r="S167" s="91">
        <v>0</v>
      </c>
      <c r="T167" s="91"/>
    </row>
    <row r="168" spans="1:20" x14ac:dyDescent="0.3">
      <c r="A168" s="3" t="s">
        <v>179</v>
      </c>
      <c r="B168" s="3" t="s">
        <v>185</v>
      </c>
      <c r="C168" s="3">
        <v>78</v>
      </c>
      <c r="D168" s="3">
        <v>77</v>
      </c>
      <c r="E168" s="91">
        <v>0.11763467561961372</v>
      </c>
      <c r="F168" s="3">
        <v>0</v>
      </c>
      <c r="G168" s="91">
        <v>0</v>
      </c>
      <c r="H168" s="91"/>
      <c r="I168" s="3">
        <v>78</v>
      </c>
      <c r="J168" s="3">
        <v>75</v>
      </c>
      <c r="K168" s="91">
        <v>7.9177253975149409E-2</v>
      </c>
      <c r="L168" s="3">
        <v>0</v>
      </c>
      <c r="M168" s="91">
        <v>0</v>
      </c>
      <c r="N168" s="91"/>
      <c r="O168" s="3">
        <v>77</v>
      </c>
      <c r="P168" s="3">
        <v>30</v>
      </c>
      <c r="Q168" s="91">
        <v>0.10100130030297946</v>
      </c>
      <c r="R168" s="3">
        <v>0</v>
      </c>
      <c r="S168" s="91">
        <v>0</v>
      </c>
      <c r="T168" s="91"/>
    </row>
    <row r="169" spans="1:20" x14ac:dyDescent="0.3">
      <c r="A169" s="3" t="s">
        <v>179</v>
      </c>
      <c r="B169" s="3" t="s">
        <v>186</v>
      </c>
      <c r="C169" s="3">
        <v>218</v>
      </c>
      <c r="D169" s="3">
        <v>208</v>
      </c>
      <c r="E169" s="91">
        <v>7.8209127028173661E-2</v>
      </c>
      <c r="F169" s="3">
        <v>20</v>
      </c>
      <c r="G169" s="91">
        <v>9.1743119266055051E-2</v>
      </c>
      <c r="H169" s="91">
        <v>1.4889974656120608E-2</v>
      </c>
      <c r="I169" s="3">
        <v>225</v>
      </c>
      <c r="J169" s="3">
        <v>172</v>
      </c>
      <c r="K169" s="91">
        <v>9.0335655860672437E-2</v>
      </c>
      <c r="L169" s="3">
        <v>31</v>
      </c>
      <c r="M169" s="91">
        <v>0.13777777777777778</v>
      </c>
      <c r="N169" s="91">
        <v>1.827894722534815E-2</v>
      </c>
      <c r="O169" s="3">
        <v>219</v>
      </c>
      <c r="P169" s="3">
        <v>111</v>
      </c>
      <c r="Q169" s="91">
        <v>0.15847631462268663</v>
      </c>
      <c r="R169" s="3">
        <v>3</v>
      </c>
      <c r="S169" s="91">
        <v>1.3698630136986301E-2</v>
      </c>
      <c r="T169" s="91">
        <v>2.6875866886457166E-2</v>
      </c>
    </row>
    <row r="170" spans="1:20" x14ac:dyDescent="0.3">
      <c r="A170" s="92" t="s">
        <v>226</v>
      </c>
      <c r="B170" s="92"/>
      <c r="C170" s="92">
        <v>53443</v>
      </c>
      <c r="D170" s="92">
        <v>47630</v>
      </c>
      <c r="E170" s="93">
        <v>0.20792210519371193</v>
      </c>
      <c r="F170" s="92">
        <v>16197</v>
      </c>
      <c r="G170" s="93">
        <v>0.30307056115861758</v>
      </c>
      <c r="H170" s="93">
        <v>0.10350344367089442</v>
      </c>
      <c r="I170" s="92">
        <v>54258</v>
      </c>
      <c r="J170" s="92">
        <v>49054</v>
      </c>
      <c r="K170" s="93">
        <v>0.24246465669332984</v>
      </c>
      <c r="L170" s="92">
        <v>15441</v>
      </c>
      <c r="M170" s="93">
        <v>0.28458476169412805</v>
      </c>
      <c r="N170" s="93">
        <v>8.766648782101788E-2</v>
      </c>
      <c r="O170" s="92">
        <v>54795</v>
      </c>
      <c r="P170" s="92">
        <v>38970</v>
      </c>
      <c r="Q170" s="93">
        <v>0.2430403069560455</v>
      </c>
      <c r="R170" s="92">
        <v>1806</v>
      </c>
      <c r="S170" s="93">
        <v>3.2959211606898436E-2</v>
      </c>
      <c r="T170" s="93">
        <v>4.5723618436111328E-2</v>
      </c>
    </row>
    <row r="173" spans="1:20" x14ac:dyDescent="0.3">
      <c r="A173" t="s">
        <v>197</v>
      </c>
    </row>
    <row r="175" spans="1:20" x14ac:dyDescent="0.3">
      <c r="A175" t="s">
        <v>198</v>
      </c>
    </row>
    <row r="177" spans="1:1" x14ac:dyDescent="0.3">
      <c r="A177" t="s">
        <v>199</v>
      </c>
    </row>
    <row r="178" spans="1:1" x14ac:dyDescent="0.3">
      <c r="A178" t="s">
        <v>200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E95DE-CF46-45AC-9BBF-BFD77ED7BF5D}">
  <dimension ref="A1:U179"/>
  <sheetViews>
    <sheetView tabSelected="1" topLeftCell="A4" zoomScale="80" zoomScaleNormal="80" workbookViewId="0">
      <selection activeCell="H14" sqref="H14"/>
    </sheetView>
  </sheetViews>
  <sheetFormatPr defaultRowHeight="14.4" x14ac:dyDescent="0.3"/>
  <cols>
    <col min="2" max="2" width="32.88671875" customWidth="1"/>
    <col min="3" max="3" width="11" customWidth="1"/>
    <col min="4" max="4" width="10.5546875" customWidth="1"/>
    <col min="9" max="9" width="10.88671875" customWidth="1"/>
    <col min="10" max="10" width="11.109375" customWidth="1"/>
    <col min="15" max="15" width="12.77734375" customWidth="1"/>
    <col min="20" max="20" width="10.109375" customWidth="1"/>
    <col min="21" max="21" width="0.88671875" customWidth="1"/>
  </cols>
  <sheetData>
    <row r="1" spans="1:21" x14ac:dyDescent="0.3">
      <c r="R1" t="s">
        <v>513</v>
      </c>
    </row>
    <row r="2" spans="1:21" x14ac:dyDescent="0.3">
      <c r="B2" s="116" t="s">
        <v>499</v>
      </c>
      <c r="C2" s="116"/>
      <c r="D2" s="116"/>
      <c r="E2" s="116"/>
      <c r="F2" s="116"/>
      <c r="G2" s="116"/>
      <c r="H2" s="116"/>
      <c r="I2" s="116"/>
      <c r="J2" s="116"/>
      <c r="K2" s="116"/>
      <c r="L2" s="116"/>
      <c r="M2" s="116"/>
      <c r="N2" s="116"/>
      <c r="O2" s="116"/>
      <c r="P2" s="116"/>
      <c r="Q2" s="116"/>
      <c r="R2" s="116"/>
    </row>
    <row r="5" spans="1:21" x14ac:dyDescent="0.3">
      <c r="A5" s="117" t="s">
        <v>0</v>
      </c>
      <c r="B5" s="119" t="s">
        <v>1</v>
      </c>
      <c r="C5" s="121">
        <v>2024</v>
      </c>
      <c r="D5" s="121"/>
      <c r="E5" s="121"/>
      <c r="F5" s="121"/>
      <c r="G5" s="121"/>
      <c r="H5" s="121"/>
      <c r="I5" s="122">
        <v>2025</v>
      </c>
      <c r="J5" s="122"/>
      <c r="K5" s="122"/>
      <c r="L5" s="122"/>
      <c r="M5" s="122"/>
      <c r="N5" s="122"/>
      <c r="O5" s="121" t="s">
        <v>500</v>
      </c>
      <c r="P5" s="121"/>
      <c r="Q5" s="121"/>
      <c r="R5" s="121"/>
      <c r="S5" s="121"/>
      <c r="T5" s="121"/>
    </row>
    <row r="6" spans="1:21" ht="259.8" x14ac:dyDescent="0.3">
      <c r="A6" s="118"/>
      <c r="B6" s="120"/>
      <c r="C6" s="94" t="s">
        <v>501</v>
      </c>
      <c r="D6" s="94" t="s">
        <v>502</v>
      </c>
      <c r="E6" s="94" t="s">
        <v>503</v>
      </c>
      <c r="F6" s="94" t="s">
        <v>504</v>
      </c>
      <c r="G6" s="94" t="s">
        <v>505</v>
      </c>
      <c r="H6" s="94" t="s">
        <v>506</v>
      </c>
      <c r="I6" s="95" t="s">
        <v>501</v>
      </c>
      <c r="J6" s="95" t="s">
        <v>502</v>
      </c>
      <c r="K6" s="95" t="s">
        <v>503</v>
      </c>
      <c r="L6" s="95" t="s">
        <v>504</v>
      </c>
      <c r="M6" s="95" t="s">
        <v>505</v>
      </c>
      <c r="N6" s="95" t="s">
        <v>506</v>
      </c>
      <c r="O6" s="96" t="s">
        <v>501</v>
      </c>
      <c r="P6" s="96" t="s">
        <v>502</v>
      </c>
      <c r="Q6" s="96" t="s">
        <v>503</v>
      </c>
      <c r="R6" s="96" t="s">
        <v>504</v>
      </c>
      <c r="S6" s="96" t="s">
        <v>505</v>
      </c>
      <c r="T6" s="96" t="s">
        <v>506</v>
      </c>
      <c r="U6" s="97"/>
    </row>
    <row r="7" spans="1:21" x14ac:dyDescent="0.3">
      <c r="A7" s="98" t="s">
        <v>5</v>
      </c>
      <c r="B7" s="98" t="s">
        <v>507</v>
      </c>
      <c r="C7" s="99">
        <f>SUM(C8:C15)</f>
        <v>2015151.0000000005</v>
      </c>
      <c r="D7" s="99">
        <f t="shared" ref="D7:T7" si="0">SUM(D8:D15)</f>
        <v>2364565.8199999998</v>
      </c>
      <c r="E7" s="99">
        <f t="shared" si="0"/>
        <v>214060.68</v>
      </c>
      <c r="F7" s="99">
        <f t="shared" si="0"/>
        <v>0</v>
      </c>
      <c r="G7" s="99">
        <f t="shared" si="0"/>
        <v>0</v>
      </c>
      <c r="H7" s="99">
        <f t="shared" si="0"/>
        <v>0</v>
      </c>
      <c r="I7" s="99">
        <f t="shared" si="0"/>
        <v>2226736.8400000008</v>
      </c>
      <c r="J7" s="99">
        <f t="shared" si="0"/>
        <v>1460189.0700000003</v>
      </c>
      <c r="K7" s="99">
        <f t="shared" si="0"/>
        <v>0</v>
      </c>
      <c r="L7" s="99">
        <f t="shared" si="0"/>
        <v>0</v>
      </c>
      <c r="M7" s="99">
        <f t="shared" si="0"/>
        <v>0</v>
      </c>
      <c r="N7" s="99">
        <f t="shared" si="0"/>
        <v>0</v>
      </c>
      <c r="O7" s="99">
        <f t="shared" si="0"/>
        <v>1455743.4999999991</v>
      </c>
      <c r="P7" s="99">
        <f t="shared" si="0"/>
        <v>4637.13</v>
      </c>
      <c r="Q7" s="99">
        <f t="shared" si="0"/>
        <v>1076.4000000000001</v>
      </c>
      <c r="R7" s="99">
        <f t="shared" si="0"/>
        <v>0</v>
      </c>
      <c r="S7" s="99">
        <f t="shared" si="0"/>
        <v>0</v>
      </c>
      <c r="T7" s="99">
        <f t="shared" si="0"/>
        <v>0</v>
      </c>
      <c r="U7" s="100"/>
    </row>
    <row r="8" spans="1:21" x14ac:dyDescent="0.3">
      <c r="A8" s="3" t="s">
        <v>5</v>
      </c>
      <c r="B8" s="3" t="s">
        <v>6</v>
      </c>
      <c r="C8" s="4">
        <v>414876.5899999995</v>
      </c>
      <c r="D8" s="4">
        <v>85074.000000000044</v>
      </c>
      <c r="E8" s="4">
        <v>0</v>
      </c>
      <c r="F8" s="4">
        <v>0</v>
      </c>
      <c r="G8" s="4">
        <v>0</v>
      </c>
      <c r="H8" s="4">
        <v>0</v>
      </c>
      <c r="I8" s="4">
        <v>481122.77999999962</v>
      </c>
      <c r="J8" s="4">
        <v>90417.300000000061</v>
      </c>
      <c r="K8" s="4">
        <v>0</v>
      </c>
      <c r="L8" s="4">
        <v>0</v>
      </c>
      <c r="M8" s="4">
        <v>0</v>
      </c>
      <c r="N8" s="4">
        <v>0</v>
      </c>
      <c r="O8" s="101">
        <v>0</v>
      </c>
      <c r="P8" s="101">
        <v>0</v>
      </c>
      <c r="Q8" s="101">
        <v>0</v>
      </c>
      <c r="R8" s="101">
        <v>0</v>
      </c>
      <c r="S8" s="101">
        <v>0</v>
      </c>
      <c r="T8" s="101">
        <v>0</v>
      </c>
      <c r="U8" s="3"/>
    </row>
    <row r="9" spans="1:21" x14ac:dyDescent="0.3">
      <c r="A9" s="3" t="s">
        <v>5</v>
      </c>
      <c r="B9" s="3" t="s">
        <v>7</v>
      </c>
      <c r="C9" s="4">
        <v>249540.74999999997</v>
      </c>
      <c r="D9" s="4">
        <v>439956.72999999992</v>
      </c>
      <c r="E9" s="4">
        <v>0</v>
      </c>
      <c r="F9" s="4">
        <v>0</v>
      </c>
      <c r="G9" s="4">
        <v>0</v>
      </c>
      <c r="H9" s="4">
        <v>0</v>
      </c>
      <c r="I9" s="4">
        <v>9110.25</v>
      </c>
      <c r="J9" s="4">
        <v>463558.69</v>
      </c>
      <c r="K9" s="4">
        <v>0</v>
      </c>
      <c r="L9" s="4">
        <v>0</v>
      </c>
      <c r="M9" s="4">
        <v>0</v>
      </c>
      <c r="N9" s="4">
        <v>0</v>
      </c>
      <c r="O9" s="101">
        <v>346057.1</v>
      </c>
      <c r="P9" s="101">
        <v>0</v>
      </c>
      <c r="Q9" s="101">
        <v>0</v>
      </c>
      <c r="R9" s="101">
        <v>0</v>
      </c>
      <c r="S9" s="101">
        <v>0</v>
      </c>
      <c r="T9" s="101">
        <v>0</v>
      </c>
      <c r="U9" s="3"/>
    </row>
    <row r="10" spans="1:21" x14ac:dyDescent="0.3">
      <c r="A10" s="3" t="s">
        <v>5</v>
      </c>
      <c r="B10" s="3" t="s">
        <v>8</v>
      </c>
      <c r="C10" s="4">
        <v>1256.25</v>
      </c>
      <c r="D10" s="4">
        <v>281612.5</v>
      </c>
      <c r="E10" s="4">
        <v>157568.25</v>
      </c>
      <c r="F10" s="4">
        <v>0</v>
      </c>
      <c r="G10" s="4">
        <v>0</v>
      </c>
      <c r="H10" s="4">
        <v>0</v>
      </c>
      <c r="I10" s="4">
        <v>229675.2</v>
      </c>
      <c r="J10" s="4">
        <v>174938.2</v>
      </c>
      <c r="K10" s="4">
        <v>0</v>
      </c>
      <c r="L10" s="4">
        <v>0</v>
      </c>
      <c r="M10" s="4">
        <v>0</v>
      </c>
      <c r="N10" s="4">
        <v>0</v>
      </c>
      <c r="O10" s="101">
        <v>129347.15</v>
      </c>
      <c r="P10" s="101">
        <v>0</v>
      </c>
      <c r="Q10" s="101">
        <v>0</v>
      </c>
      <c r="R10" s="101">
        <v>0</v>
      </c>
      <c r="S10" s="101">
        <v>0</v>
      </c>
      <c r="T10" s="101">
        <v>0</v>
      </c>
      <c r="U10" s="3"/>
    </row>
    <row r="11" spans="1:21" x14ac:dyDescent="0.3">
      <c r="A11" s="3" t="s">
        <v>5</v>
      </c>
      <c r="B11" s="3" t="s">
        <v>9</v>
      </c>
      <c r="C11" s="4">
        <v>3594.5</v>
      </c>
      <c r="D11" s="4">
        <v>68161.149999999994</v>
      </c>
      <c r="E11" s="4">
        <v>36233.25</v>
      </c>
      <c r="F11" s="4">
        <v>0</v>
      </c>
      <c r="G11" s="4">
        <v>0</v>
      </c>
      <c r="H11" s="4">
        <v>0</v>
      </c>
      <c r="I11" s="4">
        <v>44558.200000000004</v>
      </c>
      <c r="J11" s="4">
        <v>40367.449999999997</v>
      </c>
      <c r="K11" s="4">
        <v>0</v>
      </c>
      <c r="L11" s="4">
        <v>0</v>
      </c>
      <c r="M11" s="4">
        <v>0</v>
      </c>
      <c r="N11" s="4">
        <v>0</v>
      </c>
      <c r="O11" s="101">
        <v>0</v>
      </c>
      <c r="P11" s="101">
        <v>0</v>
      </c>
      <c r="Q11" s="101">
        <v>0</v>
      </c>
      <c r="R11" s="101">
        <v>0</v>
      </c>
      <c r="S11" s="101">
        <v>0</v>
      </c>
      <c r="T11" s="101">
        <v>0</v>
      </c>
      <c r="U11" s="3"/>
    </row>
    <row r="12" spans="1:21" x14ac:dyDescent="0.3">
      <c r="A12" s="3" t="s">
        <v>5</v>
      </c>
      <c r="B12" s="3" t="s">
        <v>10</v>
      </c>
      <c r="C12" s="4">
        <v>890640.1300000014</v>
      </c>
      <c r="D12" s="4">
        <v>699443.20000000019</v>
      </c>
      <c r="E12" s="4">
        <v>602.25</v>
      </c>
      <c r="F12" s="4">
        <v>0</v>
      </c>
      <c r="G12" s="4">
        <v>0</v>
      </c>
      <c r="H12" s="4">
        <v>0</v>
      </c>
      <c r="I12" s="4">
        <v>897214.11000000127</v>
      </c>
      <c r="J12" s="4">
        <v>248105.00000000003</v>
      </c>
      <c r="K12" s="4">
        <v>0</v>
      </c>
      <c r="L12" s="4">
        <v>0</v>
      </c>
      <c r="M12" s="4">
        <v>0</v>
      </c>
      <c r="N12" s="4">
        <v>0</v>
      </c>
      <c r="O12" s="101">
        <v>603232.679999999</v>
      </c>
      <c r="P12" s="101">
        <v>4637.13</v>
      </c>
      <c r="Q12" s="101">
        <v>1076.4000000000001</v>
      </c>
      <c r="R12" s="101">
        <v>0</v>
      </c>
      <c r="S12" s="101">
        <v>0</v>
      </c>
      <c r="T12" s="101">
        <v>0</v>
      </c>
      <c r="U12" s="3"/>
    </row>
    <row r="13" spans="1:21" x14ac:dyDescent="0.3">
      <c r="A13" s="3" t="s">
        <v>5</v>
      </c>
      <c r="B13" s="3" t="s">
        <v>11</v>
      </c>
      <c r="C13" s="4">
        <v>2235.35</v>
      </c>
      <c r="D13" s="4">
        <v>46842.889999999992</v>
      </c>
      <c r="E13" s="4">
        <v>19656.93</v>
      </c>
      <c r="F13" s="4">
        <v>0</v>
      </c>
      <c r="G13" s="4">
        <v>0</v>
      </c>
      <c r="H13" s="4">
        <v>0</v>
      </c>
      <c r="I13" s="4">
        <v>21093.53</v>
      </c>
      <c r="J13" s="4">
        <v>29706.149999999998</v>
      </c>
      <c r="K13" s="4">
        <v>0</v>
      </c>
      <c r="L13" s="4">
        <v>0</v>
      </c>
      <c r="M13" s="4">
        <v>0</v>
      </c>
      <c r="N13" s="4">
        <v>0</v>
      </c>
      <c r="O13" s="101">
        <v>0</v>
      </c>
      <c r="P13" s="101">
        <v>0</v>
      </c>
      <c r="Q13" s="101">
        <v>0</v>
      </c>
      <c r="R13" s="101">
        <v>0</v>
      </c>
      <c r="S13" s="101">
        <v>0</v>
      </c>
      <c r="T13" s="101">
        <v>0</v>
      </c>
      <c r="U13" s="3"/>
    </row>
    <row r="14" spans="1:21" x14ac:dyDescent="0.3">
      <c r="A14" s="3" t="s">
        <v>5</v>
      </c>
      <c r="B14" s="3" t="s">
        <v>12</v>
      </c>
      <c r="C14" s="4">
        <v>149193.5</v>
      </c>
      <c r="D14" s="4">
        <v>261997.29999999996</v>
      </c>
      <c r="E14" s="4">
        <v>0</v>
      </c>
      <c r="F14" s="4">
        <v>0</v>
      </c>
      <c r="G14" s="4">
        <v>0</v>
      </c>
      <c r="H14" s="4">
        <v>0</v>
      </c>
      <c r="I14" s="4">
        <v>199381</v>
      </c>
      <c r="J14" s="4">
        <v>10007.969999999999</v>
      </c>
      <c r="K14" s="4">
        <v>0</v>
      </c>
      <c r="L14" s="4">
        <v>0</v>
      </c>
      <c r="M14" s="4">
        <v>0</v>
      </c>
      <c r="N14" s="4">
        <v>0</v>
      </c>
      <c r="O14" s="101">
        <v>0</v>
      </c>
      <c r="P14" s="101">
        <v>0</v>
      </c>
      <c r="Q14" s="101">
        <v>0</v>
      </c>
      <c r="R14" s="101">
        <v>0</v>
      </c>
      <c r="S14" s="101">
        <v>0</v>
      </c>
      <c r="T14" s="101">
        <v>0</v>
      </c>
      <c r="U14" s="3"/>
    </row>
    <row r="15" spans="1:21" x14ac:dyDescent="0.3">
      <c r="A15" s="3" t="s">
        <v>5</v>
      </c>
      <c r="B15" s="3" t="s">
        <v>13</v>
      </c>
      <c r="C15" s="4">
        <v>303813.92999999959</v>
      </c>
      <c r="D15" s="4">
        <v>481478.05</v>
      </c>
      <c r="E15" s="4">
        <v>0</v>
      </c>
      <c r="F15" s="4">
        <v>0</v>
      </c>
      <c r="G15" s="4">
        <v>0</v>
      </c>
      <c r="H15" s="4">
        <v>0</v>
      </c>
      <c r="I15" s="4">
        <v>344581.76999999979</v>
      </c>
      <c r="J15" s="4">
        <v>403088.31000000011</v>
      </c>
      <c r="K15" s="4">
        <v>0</v>
      </c>
      <c r="L15" s="4">
        <v>0</v>
      </c>
      <c r="M15" s="4">
        <v>0</v>
      </c>
      <c r="N15" s="4">
        <v>0</v>
      </c>
      <c r="O15" s="101">
        <v>377106.57</v>
      </c>
      <c r="P15" s="101">
        <v>0</v>
      </c>
      <c r="Q15" s="101">
        <v>0</v>
      </c>
      <c r="R15" s="101">
        <v>0</v>
      </c>
      <c r="S15" s="101">
        <v>0</v>
      </c>
      <c r="T15" s="101">
        <v>0</v>
      </c>
      <c r="U15" s="3"/>
    </row>
    <row r="16" spans="1:21" x14ac:dyDescent="0.3">
      <c r="A16" s="102" t="s">
        <v>14</v>
      </c>
      <c r="B16" s="102" t="s">
        <v>507</v>
      </c>
      <c r="C16" s="103">
        <f>C17</f>
        <v>754822.44999999984</v>
      </c>
      <c r="D16" s="103">
        <f t="shared" ref="D16:T16" si="1">D17</f>
        <v>562236.6</v>
      </c>
      <c r="E16" s="103">
        <f t="shared" si="1"/>
        <v>0</v>
      </c>
      <c r="F16" s="103">
        <f t="shared" si="1"/>
        <v>0</v>
      </c>
      <c r="G16" s="103">
        <f t="shared" si="1"/>
        <v>0</v>
      </c>
      <c r="H16" s="103">
        <f t="shared" si="1"/>
        <v>0</v>
      </c>
      <c r="I16" s="103">
        <f t="shared" si="1"/>
        <v>855255.39999999956</v>
      </c>
      <c r="J16" s="103">
        <f t="shared" si="1"/>
        <v>701336.8</v>
      </c>
      <c r="K16" s="103">
        <f t="shared" si="1"/>
        <v>0</v>
      </c>
      <c r="L16" s="103">
        <f t="shared" si="1"/>
        <v>0</v>
      </c>
      <c r="M16" s="103">
        <f t="shared" si="1"/>
        <v>0</v>
      </c>
      <c r="N16" s="103">
        <f t="shared" si="1"/>
        <v>0</v>
      </c>
      <c r="O16" s="103">
        <f t="shared" si="1"/>
        <v>0</v>
      </c>
      <c r="P16" s="103">
        <f t="shared" si="1"/>
        <v>10798.5</v>
      </c>
      <c r="Q16" s="103">
        <f t="shared" si="1"/>
        <v>0</v>
      </c>
      <c r="R16" s="103">
        <f t="shared" si="1"/>
        <v>0</v>
      </c>
      <c r="S16" s="103">
        <f t="shared" si="1"/>
        <v>0</v>
      </c>
      <c r="T16" s="103">
        <f t="shared" si="1"/>
        <v>0</v>
      </c>
      <c r="U16" s="104"/>
    </row>
    <row r="17" spans="1:21" x14ac:dyDescent="0.3">
      <c r="A17" s="3" t="s">
        <v>14</v>
      </c>
      <c r="B17" s="3" t="s">
        <v>15</v>
      </c>
      <c r="C17" s="4">
        <v>754822.44999999984</v>
      </c>
      <c r="D17" s="4">
        <v>562236.6</v>
      </c>
      <c r="E17" s="4">
        <v>0</v>
      </c>
      <c r="F17" s="4">
        <v>0</v>
      </c>
      <c r="G17" s="4">
        <v>0</v>
      </c>
      <c r="H17" s="4">
        <v>0</v>
      </c>
      <c r="I17" s="4">
        <v>855255.39999999956</v>
      </c>
      <c r="J17" s="4">
        <v>701336.8</v>
      </c>
      <c r="K17" s="4">
        <v>0</v>
      </c>
      <c r="L17" s="4">
        <v>0</v>
      </c>
      <c r="M17" s="4">
        <v>0</v>
      </c>
      <c r="N17" s="4">
        <v>0</v>
      </c>
      <c r="O17" s="101">
        <v>0</v>
      </c>
      <c r="P17" s="101">
        <v>10798.5</v>
      </c>
      <c r="Q17" s="101">
        <v>0</v>
      </c>
      <c r="R17" s="101">
        <v>0</v>
      </c>
      <c r="S17" s="101">
        <v>0</v>
      </c>
      <c r="T17" s="101">
        <v>0</v>
      </c>
      <c r="U17" s="3"/>
    </row>
    <row r="18" spans="1:21" x14ac:dyDescent="0.3">
      <c r="A18" s="3"/>
      <c r="B18" s="3"/>
      <c r="C18" s="4"/>
      <c r="D18" s="4"/>
      <c r="E18" s="4"/>
      <c r="F18" s="4"/>
      <c r="G18" s="4"/>
      <c r="H18" s="4"/>
      <c r="I18" s="4">
        <v>0</v>
      </c>
      <c r="J18" s="4">
        <v>0</v>
      </c>
      <c r="K18" s="4">
        <v>0</v>
      </c>
      <c r="L18" s="4">
        <v>0</v>
      </c>
      <c r="M18" s="4">
        <v>0</v>
      </c>
      <c r="N18" s="4">
        <v>0</v>
      </c>
      <c r="O18" s="101">
        <v>0</v>
      </c>
      <c r="P18" s="101">
        <v>0</v>
      </c>
      <c r="Q18" s="101">
        <v>0</v>
      </c>
      <c r="R18" s="101">
        <v>0</v>
      </c>
      <c r="S18" s="101">
        <v>0</v>
      </c>
      <c r="T18" s="101">
        <v>0</v>
      </c>
      <c r="U18" s="3"/>
    </row>
    <row r="19" spans="1:21" x14ac:dyDescent="0.3">
      <c r="A19" s="100" t="s">
        <v>20</v>
      </c>
      <c r="B19" s="100" t="s">
        <v>507</v>
      </c>
      <c r="C19" s="105">
        <f>SUM(C20:C26)</f>
        <v>1071264.51</v>
      </c>
      <c r="D19" s="105">
        <f t="shared" ref="D19:T19" si="2">SUM(D20:D26)</f>
        <v>1109883.1300000001</v>
      </c>
      <c r="E19" s="105">
        <f t="shared" si="2"/>
        <v>0</v>
      </c>
      <c r="F19" s="105">
        <f t="shared" si="2"/>
        <v>0</v>
      </c>
      <c r="G19" s="105">
        <f t="shared" si="2"/>
        <v>0</v>
      </c>
      <c r="H19" s="105">
        <f t="shared" si="2"/>
        <v>0</v>
      </c>
      <c r="I19" s="105">
        <f t="shared" si="2"/>
        <v>1225138.9099999999</v>
      </c>
      <c r="J19" s="105">
        <f t="shared" si="2"/>
        <v>1332346.6000000001</v>
      </c>
      <c r="K19" s="105">
        <f t="shared" si="2"/>
        <v>1400.75</v>
      </c>
      <c r="L19" s="105">
        <f t="shared" si="2"/>
        <v>0</v>
      </c>
      <c r="M19" s="105">
        <f t="shared" si="2"/>
        <v>0</v>
      </c>
      <c r="N19" s="105">
        <f t="shared" si="2"/>
        <v>0</v>
      </c>
      <c r="O19" s="105">
        <f t="shared" si="2"/>
        <v>999700.81</v>
      </c>
      <c r="P19" s="105">
        <f t="shared" si="2"/>
        <v>3655</v>
      </c>
      <c r="Q19" s="105">
        <f t="shared" si="2"/>
        <v>0</v>
      </c>
      <c r="R19" s="105">
        <f t="shared" si="2"/>
        <v>0</v>
      </c>
      <c r="S19" s="105">
        <f t="shared" si="2"/>
        <v>0</v>
      </c>
      <c r="T19" s="105">
        <f t="shared" si="2"/>
        <v>0</v>
      </c>
      <c r="U19" s="100"/>
    </row>
    <row r="20" spans="1:21" x14ac:dyDescent="0.3">
      <c r="A20" s="3" t="s">
        <v>20</v>
      </c>
      <c r="B20" s="3" t="s">
        <v>21</v>
      </c>
      <c r="C20" s="4">
        <v>97174.600000000035</v>
      </c>
      <c r="D20" s="4">
        <v>31474.750000000007</v>
      </c>
      <c r="E20" s="4">
        <v>0</v>
      </c>
      <c r="F20" s="4">
        <v>0</v>
      </c>
      <c r="G20" s="4">
        <v>0</v>
      </c>
      <c r="H20" s="4">
        <v>0</v>
      </c>
      <c r="I20" s="4">
        <v>80147.75</v>
      </c>
      <c r="J20" s="4">
        <v>8437.7999999999993</v>
      </c>
      <c r="K20" s="4">
        <v>0</v>
      </c>
      <c r="L20" s="4">
        <v>0</v>
      </c>
      <c r="M20" s="4">
        <v>0</v>
      </c>
      <c r="N20" s="4">
        <v>0</v>
      </c>
      <c r="O20" s="101">
        <v>0</v>
      </c>
      <c r="P20" s="101">
        <v>0</v>
      </c>
      <c r="Q20" s="101">
        <v>0</v>
      </c>
      <c r="R20" s="101">
        <v>0</v>
      </c>
      <c r="S20" s="101">
        <v>0</v>
      </c>
      <c r="T20" s="101">
        <v>0</v>
      </c>
      <c r="U20" s="3"/>
    </row>
    <row r="21" spans="1:21" x14ac:dyDescent="0.3">
      <c r="A21" s="3" t="s">
        <v>20</v>
      </c>
      <c r="B21" s="3" t="s">
        <v>22</v>
      </c>
      <c r="C21" s="4">
        <v>379212.10999999987</v>
      </c>
      <c r="D21" s="4">
        <v>504056</v>
      </c>
      <c r="E21" s="4">
        <v>0</v>
      </c>
      <c r="F21" s="4">
        <v>0</v>
      </c>
      <c r="G21" s="4">
        <v>0</v>
      </c>
      <c r="H21" s="4">
        <v>0</v>
      </c>
      <c r="I21" s="4">
        <v>382231.95</v>
      </c>
      <c r="J21" s="4">
        <v>515071.05</v>
      </c>
      <c r="K21" s="4">
        <v>0</v>
      </c>
      <c r="L21" s="4">
        <v>0</v>
      </c>
      <c r="M21" s="4">
        <v>0</v>
      </c>
      <c r="N21" s="4">
        <v>0</v>
      </c>
      <c r="O21" s="101">
        <v>271254.62</v>
      </c>
      <c r="P21" s="101">
        <v>3655</v>
      </c>
      <c r="Q21" s="101">
        <v>0</v>
      </c>
      <c r="R21" s="101">
        <v>0</v>
      </c>
      <c r="S21" s="101">
        <v>0</v>
      </c>
      <c r="T21" s="101">
        <v>0</v>
      </c>
      <c r="U21" s="3"/>
    </row>
    <row r="22" spans="1:21" x14ac:dyDescent="0.3">
      <c r="A22" s="3" t="s">
        <v>20</v>
      </c>
      <c r="B22" s="3" t="s">
        <v>23</v>
      </c>
      <c r="C22" s="4">
        <v>240068.07000000004</v>
      </c>
      <c r="D22" s="4">
        <v>119411.5</v>
      </c>
      <c r="E22" s="4">
        <v>0</v>
      </c>
      <c r="F22" s="4">
        <v>0</v>
      </c>
      <c r="G22" s="4">
        <v>0</v>
      </c>
      <c r="H22" s="4">
        <v>0</v>
      </c>
      <c r="I22" s="4">
        <v>253080.15000000002</v>
      </c>
      <c r="J22" s="4">
        <v>67571.5</v>
      </c>
      <c r="K22" s="4">
        <v>1400.75</v>
      </c>
      <c r="L22" s="4">
        <v>0</v>
      </c>
      <c r="M22" s="4">
        <v>0</v>
      </c>
      <c r="N22" s="4">
        <v>0</v>
      </c>
      <c r="O22" s="101">
        <v>225865.3</v>
      </c>
      <c r="P22" s="101">
        <v>0</v>
      </c>
      <c r="Q22" s="101">
        <v>0</v>
      </c>
      <c r="R22" s="101">
        <v>0</v>
      </c>
      <c r="S22" s="101">
        <v>0</v>
      </c>
      <c r="T22" s="101">
        <v>0</v>
      </c>
      <c r="U22" s="3"/>
    </row>
    <row r="23" spans="1:21" x14ac:dyDescent="0.3">
      <c r="A23" s="3" t="s">
        <v>20</v>
      </c>
      <c r="B23" s="3" t="s">
        <v>24</v>
      </c>
      <c r="C23" s="4">
        <v>102609.18</v>
      </c>
      <c r="D23" s="4">
        <v>176372.5</v>
      </c>
      <c r="E23" s="4">
        <v>0</v>
      </c>
      <c r="F23" s="4">
        <v>0</v>
      </c>
      <c r="G23" s="4">
        <v>0</v>
      </c>
      <c r="H23" s="4">
        <v>0</v>
      </c>
      <c r="I23" s="4">
        <v>83464.579999999987</v>
      </c>
      <c r="J23" s="4">
        <v>152065</v>
      </c>
      <c r="K23" s="4">
        <v>0</v>
      </c>
      <c r="L23" s="4">
        <v>0</v>
      </c>
      <c r="M23" s="4">
        <v>0</v>
      </c>
      <c r="N23" s="4">
        <v>0</v>
      </c>
      <c r="O23" s="101">
        <v>0</v>
      </c>
      <c r="P23" s="101">
        <v>0</v>
      </c>
      <c r="Q23" s="101">
        <v>0</v>
      </c>
      <c r="R23" s="101">
        <v>0</v>
      </c>
      <c r="S23" s="101">
        <v>0</v>
      </c>
      <c r="T23" s="101">
        <v>0</v>
      </c>
      <c r="U23" s="3"/>
    </row>
    <row r="24" spans="1:21" x14ac:dyDescent="0.3">
      <c r="A24" s="3" t="s">
        <v>20</v>
      </c>
      <c r="B24" s="3" t="s">
        <v>25</v>
      </c>
      <c r="C24" s="4">
        <v>117013.45000000001</v>
      </c>
      <c r="D24" s="4">
        <v>201696.38000000012</v>
      </c>
      <c r="E24" s="4">
        <v>0</v>
      </c>
      <c r="F24" s="4">
        <v>0</v>
      </c>
      <c r="G24" s="4">
        <v>0</v>
      </c>
      <c r="H24" s="4">
        <v>0</v>
      </c>
      <c r="I24" s="4">
        <v>270822.12999999983</v>
      </c>
      <c r="J24" s="4">
        <v>492062.25000000017</v>
      </c>
      <c r="K24" s="4">
        <v>0</v>
      </c>
      <c r="L24" s="4">
        <v>0</v>
      </c>
      <c r="M24" s="4">
        <v>0</v>
      </c>
      <c r="N24" s="4">
        <v>0</v>
      </c>
      <c r="O24" s="101">
        <v>331530.14</v>
      </c>
      <c r="P24" s="101">
        <v>0</v>
      </c>
      <c r="Q24" s="101">
        <v>0</v>
      </c>
      <c r="R24" s="101">
        <v>0</v>
      </c>
      <c r="S24" s="101">
        <v>0</v>
      </c>
      <c r="T24" s="101">
        <v>0</v>
      </c>
      <c r="U24" s="3"/>
    </row>
    <row r="25" spans="1:21" x14ac:dyDescent="0.3">
      <c r="A25" s="3" t="s">
        <v>20</v>
      </c>
      <c r="B25" s="3" t="s">
        <v>26</v>
      </c>
      <c r="C25" s="4">
        <v>20898</v>
      </c>
      <c r="D25" s="4">
        <v>18238</v>
      </c>
      <c r="E25" s="4">
        <v>0</v>
      </c>
      <c r="F25" s="4">
        <v>0</v>
      </c>
      <c r="G25" s="4">
        <v>0</v>
      </c>
      <c r="H25" s="4">
        <v>0</v>
      </c>
      <c r="I25" s="4">
        <v>25313</v>
      </c>
      <c r="J25" s="4">
        <v>5650</v>
      </c>
      <c r="K25" s="4">
        <v>0</v>
      </c>
      <c r="L25" s="4">
        <v>0</v>
      </c>
      <c r="M25" s="4">
        <v>0</v>
      </c>
      <c r="N25" s="4">
        <v>0</v>
      </c>
      <c r="O25" s="101">
        <v>21795</v>
      </c>
      <c r="P25" s="101">
        <v>0</v>
      </c>
      <c r="Q25" s="101">
        <v>0</v>
      </c>
      <c r="R25" s="101">
        <v>0</v>
      </c>
      <c r="S25" s="101">
        <v>0</v>
      </c>
      <c r="T25" s="101">
        <v>0</v>
      </c>
      <c r="U25" s="3"/>
    </row>
    <row r="26" spans="1:21" x14ac:dyDescent="0.3">
      <c r="A26" s="3" t="s">
        <v>20</v>
      </c>
      <c r="B26" s="3" t="s">
        <v>27</v>
      </c>
      <c r="C26" s="4">
        <v>114289.1</v>
      </c>
      <c r="D26" s="4">
        <v>58634</v>
      </c>
      <c r="E26" s="4">
        <v>0</v>
      </c>
      <c r="F26" s="4">
        <v>0</v>
      </c>
      <c r="G26" s="4">
        <v>0</v>
      </c>
      <c r="H26" s="4">
        <v>0</v>
      </c>
      <c r="I26" s="4">
        <v>130079.35</v>
      </c>
      <c r="J26" s="4">
        <v>91489</v>
      </c>
      <c r="K26" s="4">
        <v>0</v>
      </c>
      <c r="L26" s="4">
        <v>0</v>
      </c>
      <c r="M26" s="4">
        <v>0</v>
      </c>
      <c r="N26" s="4">
        <v>0</v>
      </c>
      <c r="O26" s="101">
        <v>149255.75</v>
      </c>
      <c r="P26" s="101">
        <v>0</v>
      </c>
      <c r="Q26" s="101">
        <v>0</v>
      </c>
      <c r="R26" s="101">
        <v>0</v>
      </c>
      <c r="S26" s="101">
        <v>0</v>
      </c>
      <c r="T26" s="101">
        <v>0</v>
      </c>
      <c r="U26" s="3"/>
    </row>
    <row r="27" spans="1:21" x14ac:dyDescent="0.3">
      <c r="A27" s="100" t="s">
        <v>28</v>
      </c>
      <c r="B27" s="100" t="s">
        <v>507</v>
      </c>
      <c r="C27" s="105">
        <f>SUM(C28:C34)</f>
        <v>4412147.7100000009</v>
      </c>
      <c r="D27" s="105">
        <f t="shared" ref="D27:T27" si="3">SUM(D28:D34)</f>
        <v>1310256.0999999999</v>
      </c>
      <c r="E27" s="105">
        <f t="shared" si="3"/>
        <v>0</v>
      </c>
      <c r="F27" s="105">
        <f t="shared" si="3"/>
        <v>0</v>
      </c>
      <c r="G27" s="105">
        <f t="shared" si="3"/>
        <v>0</v>
      </c>
      <c r="H27" s="105">
        <f t="shared" si="3"/>
        <v>0</v>
      </c>
      <c r="I27" s="105">
        <f t="shared" si="3"/>
        <v>4787106.3100000015</v>
      </c>
      <c r="J27" s="105">
        <f t="shared" si="3"/>
        <v>1103630.2999999996</v>
      </c>
      <c r="K27" s="105">
        <f t="shared" si="3"/>
        <v>0</v>
      </c>
      <c r="L27" s="105">
        <f t="shared" si="3"/>
        <v>0</v>
      </c>
      <c r="M27" s="105">
        <f t="shared" si="3"/>
        <v>0</v>
      </c>
      <c r="N27" s="105">
        <f t="shared" si="3"/>
        <v>0</v>
      </c>
      <c r="O27" s="105">
        <f t="shared" si="3"/>
        <v>3819254.6599999899</v>
      </c>
      <c r="P27" s="105">
        <f t="shared" si="3"/>
        <v>3843.5</v>
      </c>
      <c r="Q27" s="105">
        <f t="shared" si="3"/>
        <v>0</v>
      </c>
      <c r="R27" s="105">
        <f t="shared" si="3"/>
        <v>0</v>
      </c>
      <c r="S27" s="105">
        <f t="shared" si="3"/>
        <v>0</v>
      </c>
      <c r="T27" s="105">
        <f t="shared" si="3"/>
        <v>0</v>
      </c>
      <c r="U27" s="100"/>
    </row>
    <row r="28" spans="1:21" x14ac:dyDescent="0.3">
      <c r="A28" s="3" t="s">
        <v>28</v>
      </c>
      <c r="B28" s="3" t="s">
        <v>29</v>
      </c>
      <c r="C28" s="4">
        <v>485068.74999999959</v>
      </c>
      <c r="D28" s="4">
        <v>325827.89999999979</v>
      </c>
      <c r="E28" s="4">
        <v>0</v>
      </c>
      <c r="F28" s="4">
        <v>0</v>
      </c>
      <c r="G28" s="4">
        <v>0</v>
      </c>
      <c r="H28" s="4">
        <v>0</v>
      </c>
      <c r="I28" s="4">
        <v>566977.05000000005</v>
      </c>
      <c r="J28" s="4">
        <v>78246.199999999983</v>
      </c>
      <c r="K28" s="4">
        <v>0</v>
      </c>
      <c r="L28" s="4">
        <v>0</v>
      </c>
      <c r="M28" s="4">
        <v>0</v>
      </c>
      <c r="N28" s="4">
        <v>0</v>
      </c>
      <c r="O28" s="101">
        <v>563257.85</v>
      </c>
      <c r="P28" s="101">
        <v>0</v>
      </c>
      <c r="Q28" s="101">
        <v>0</v>
      </c>
      <c r="R28" s="101">
        <v>0</v>
      </c>
      <c r="S28" s="101">
        <v>0</v>
      </c>
      <c r="T28" s="101">
        <v>0</v>
      </c>
      <c r="U28" s="3"/>
    </row>
    <row r="29" spans="1:21" x14ac:dyDescent="0.3">
      <c r="A29" s="3" t="s">
        <v>28</v>
      </c>
      <c r="B29" s="3" t="s">
        <v>30</v>
      </c>
      <c r="C29" s="4">
        <v>633861.20000000007</v>
      </c>
      <c r="D29" s="4">
        <v>137864</v>
      </c>
      <c r="E29" s="4">
        <v>0</v>
      </c>
      <c r="F29" s="4">
        <v>0</v>
      </c>
      <c r="G29" s="4">
        <v>0</v>
      </c>
      <c r="H29" s="4">
        <v>0</v>
      </c>
      <c r="I29" s="4">
        <v>616087.80000000005</v>
      </c>
      <c r="J29" s="4">
        <v>225844.75</v>
      </c>
      <c r="K29" s="4">
        <v>0</v>
      </c>
      <c r="L29" s="4">
        <v>0</v>
      </c>
      <c r="M29" s="4">
        <v>0</v>
      </c>
      <c r="N29" s="4">
        <v>0</v>
      </c>
      <c r="O29" s="101">
        <v>596037.9</v>
      </c>
      <c r="P29" s="101">
        <v>3163</v>
      </c>
      <c r="Q29" s="101">
        <v>0</v>
      </c>
      <c r="R29" s="101">
        <v>0</v>
      </c>
      <c r="S29" s="101">
        <v>0</v>
      </c>
      <c r="T29" s="101">
        <v>0</v>
      </c>
      <c r="U29" s="3"/>
    </row>
    <row r="30" spans="1:21" x14ac:dyDescent="0.3">
      <c r="A30" s="3" t="s">
        <v>28</v>
      </c>
      <c r="B30" s="3" t="s">
        <v>31</v>
      </c>
      <c r="C30" s="4">
        <v>5664</v>
      </c>
      <c r="D30" s="4">
        <v>9430</v>
      </c>
      <c r="E30" s="4">
        <v>0</v>
      </c>
      <c r="F30" s="4">
        <v>0</v>
      </c>
      <c r="G30" s="4">
        <v>0</v>
      </c>
      <c r="H30" s="4">
        <v>0</v>
      </c>
      <c r="I30" s="4">
        <v>7072.5</v>
      </c>
      <c r="J30" s="4">
        <v>9677</v>
      </c>
      <c r="K30" s="4">
        <v>0</v>
      </c>
      <c r="L30" s="4">
        <v>0</v>
      </c>
      <c r="M30" s="4">
        <v>0</v>
      </c>
      <c r="N30" s="4">
        <v>0</v>
      </c>
      <c r="O30" s="101">
        <v>0</v>
      </c>
      <c r="P30" s="101">
        <v>0</v>
      </c>
      <c r="Q30" s="101">
        <v>0</v>
      </c>
      <c r="R30" s="101">
        <v>0</v>
      </c>
      <c r="S30" s="101">
        <v>0</v>
      </c>
      <c r="T30" s="101">
        <v>0</v>
      </c>
      <c r="U30" s="3"/>
    </row>
    <row r="31" spans="1:21" x14ac:dyDescent="0.3">
      <c r="A31" s="3" t="s">
        <v>28</v>
      </c>
      <c r="B31" s="3" t="s">
        <v>32</v>
      </c>
      <c r="C31" s="4">
        <v>74375.960000000006</v>
      </c>
      <c r="D31" s="4">
        <v>0</v>
      </c>
      <c r="E31" s="4">
        <v>0</v>
      </c>
      <c r="F31" s="4">
        <v>0</v>
      </c>
      <c r="G31" s="4">
        <v>0</v>
      </c>
      <c r="H31" s="4">
        <v>0</v>
      </c>
      <c r="I31" s="4">
        <v>79548.759999999966</v>
      </c>
      <c r="J31" s="4">
        <v>19069</v>
      </c>
      <c r="K31" s="4">
        <v>0</v>
      </c>
      <c r="L31" s="4">
        <v>0</v>
      </c>
      <c r="M31" s="4">
        <v>0</v>
      </c>
      <c r="N31" s="4">
        <v>0</v>
      </c>
      <c r="O31" s="101">
        <v>0</v>
      </c>
      <c r="P31" s="101">
        <v>0</v>
      </c>
      <c r="Q31" s="101">
        <v>0</v>
      </c>
      <c r="R31" s="101">
        <v>0</v>
      </c>
      <c r="S31" s="101">
        <v>0</v>
      </c>
      <c r="T31" s="101">
        <v>0</v>
      </c>
      <c r="U31" s="3"/>
    </row>
    <row r="32" spans="1:21" x14ac:dyDescent="0.3">
      <c r="A32" s="3" t="s">
        <v>28</v>
      </c>
      <c r="B32" s="3" t="s">
        <v>33</v>
      </c>
      <c r="C32" s="4">
        <v>17612.599999999999</v>
      </c>
      <c r="D32" s="4">
        <v>5879.7000000000007</v>
      </c>
      <c r="E32" s="4">
        <v>0</v>
      </c>
      <c r="F32" s="4">
        <v>0</v>
      </c>
      <c r="G32" s="4">
        <v>0</v>
      </c>
      <c r="H32" s="4">
        <v>0</v>
      </c>
      <c r="I32" s="4">
        <v>19487</v>
      </c>
      <c r="J32" s="4">
        <v>18827</v>
      </c>
      <c r="K32" s="4">
        <v>0</v>
      </c>
      <c r="L32" s="4">
        <v>0</v>
      </c>
      <c r="M32" s="4">
        <v>0</v>
      </c>
      <c r="N32" s="4">
        <v>0</v>
      </c>
      <c r="O32" s="101">
        <v>18522.5</v>
      </c>
      <c r="P32" s="101">
        <v>0</v>
      </c>
      <c r="Q32" s="101">
        <v>0</v>
      </c>
      <c r="R32" s="101">
        <v>0</v>
      </c>
      <c r="S32" s="101">
        <v>0</v>
      </c>
      <c r="T32" s="101">
        <v>0</v>
      </c>
      <c r="U32" s="3"/>
    </row>
    <row r="33" spans="1:21" x14ac:dyDescent="0.3">
      <c r="A33" s="3" t="s">
        <v>28</v>
      </c>
      <c r="B33" s="3" t="s">
        <v>34</v>
      </c>
      <c r="C33" s="4">
        <v>2906964.1900000013</v>
      </c>
      <c r="D33" s="4">
        <v>386065</v>
      </c>
      <c r="E33" s="4">
        <v>0</v>
      </c>
      <c r="F33" s="4">
        <v>0</v>
      </c>
      <c r="G33" s="4">
        <v>0</v>
      </c>
      <c r="H33" s="4">
        <v>0</v>
      </c>
      <c r="I33" s="4">
        <v>3129885.6800000006</v>
      </c>
      <c r="J33" s="4">
        <v>106966</v>
      </c>
      <c r="K33" s="4">
        <v>0</v>
      </c>
      <c r="L33" s="4">
        <v>0</v>
      </c>
      <c r="M33" s="4">
        <v>0</v>
      </c>
      <c r="N33" s="4">
        <v>0</v>
      </c>
      <c r="O33" s="101">
        <v>2641436.4099999899</v>
      </c>
      <c r="P33" s="101">
        <v>680.5</v>
      </c>
      <c r="Q33" s="101">
        <v>0</v>
      </c>
      <c r="R33" s="101">
        <v>0</v>
      </c>
      <c r="S33" s="101">
        <v>0</v>
      </c>
      <c r="T33" s="101">
        <v>0</v>
      </c>
      <c r="U33" s="3"/>
    </row>
    <row r="34" spans="1:21" x14ac:dyDescent="0.3">
      <c r="A34" s="3" t="s">
        <v>28</v>
      </c>
      <c r="B34" s="3" t="s">
        <v>35</v>
      </c>
      <c r="C34" s="4">
        <v>288601.00999999989</v>
      </c>
      <c r="D34" s="4">
        <v>445189.5</v>
      </c>
      <c r="E34" s="4">
        <v>0</v>
      </c>
      <c r="F34" s="4">
        <v>0</v>
      </c>
      <c r="G34" s="4">
        <v>0</v>
      </c>
      <c r="H34" s="4">
        <v>0</v>
      </c>
      <c r="I34" s="4">
        <v>368047.52000000019</v>
      </c>
      <c r="J34" s="4">
        <v>645000.34999999963</v>
      </c>
      <c r="K34" s="4">
        <v>0</v>
      </c>
      <c r="L34" s="4">
        <v>0</v>
      </c>
      <c r="M34" s="4">
        <v>0</v>
      </c>
      <c r="N34" s="4">
        <v>0</v>
      </c>
      <c r="O34" s="101">
        <v>0</v>
      </c>
      <c r="P34" s="101">
        <v>0</v>
      </c>
      <c r="Q34" s="101">
        <v>0</v>
      </c>
      <c r="R34" s="101">
        <v>0</v>
      </c>
      <c r="S34" s="101">
        <v>0</v>
      </c>
      <c r="T34" s="101">
        <v>0</v>
      </c>
      <c r="U34" s="3"/>
    </row>
    <row r="35" spans="1:21" x14ac:dyDescent="0.3">
      <c r="A35" s="100" t="s">
        <v>36</v>
      </c>
      <c r="B35" s="100" t="s">
        <v>507</v>
      </c>
      <c r="C35" s="105">
        <f>SUM(C36:C49)</f>
        <v>2513769.5499999993</v>
      </c>
      <c r="D35" s="105">
        <f t="shared" ref="D35:N35" si="4">SUM(D36:D49)</f>
        <v>7029343.9800000004</v>
      </c>
      <c r="E35" s="105">
        <f t="shared" si="4"/>
        <v>289728.40000000002</v>
      </c>
      <c r="F35" s="105">
        <f t="shared" si="4"/>
        <v>573938.25</v>
      </c>
      <c r="G35" s="105">
        <f t="shared" si="4"/>
        <v>28800</v>
      </c>
      <c r="H35" s="105">
        <f t="shared" si="4"/>
        <v>157039</v>
      </c>
      <c r="I35" s="105">
        <f t="shared" si="4"/>
        <v>3061998.969999996</v>
      </c>
      <c r="J35" s="105">
        <f t="shared" si="4"/>
        <v>6713721.5700000003</v>
      </c>
      <c r="K35" s="105">
        <f t="shared" si="4"/>
        <v>19540</v>
      </c>
      <c r="L35" s="105">
        <f t="shared" si="4"/>
        <v>356350.4</v>
      </c>
      <c r="M35" s="105">
        <f t="shared" si="4"/>
        <v>19840</v>
      </c>
      <c r="N35" s="105">
        <f t="shared" si="4"/>
        <v>170768.32</v>
      </c>
      <c r="O35" s="105">
        <f>SUM(O36:O49)</f>
        <v>1850491.459999999</v>
      </c>
      <c r="P35" s="105">
        <f t="shared" ref="P35:T35" si="5">SUM(P36:P49)</f>
        <v>81174.5</v>
      </c>
      <c r="Q35" s="105">
        <f t="shared" si="5"/>
        <v>34716</v>
      </c>
      <c r="R35" s="105">
        <f t="shared" si="5"/>
        <v>7700</v>
      </c>
      <c r="S35" s="105">
        <f t="shared" si="5"/>
        <v>0</v>
      </c>
      <c r="T35" s="105">
        <f t="shared" si="5"/>
        <v>0</v>
      </c>
      <c r="U35" s="100"/>
    </row>
    <row r="36" spans="1:21" x14ac:dyDescent="0.3">
      <c r="A36" s="3" t="s">
        <v>36</v>
      </c>
      <c r="B36" s="3" t="s">
        <v>37</v>
      </c>
      <c r="C36" s="4">
        <v>202047.55</v>
      </c>
      <c r="D36" s="4">
        <v>198330</v>
      </c>
      <c r="E36" s="4">
        <v>0</v>
      </c>
      <c r="F36" s="4">
        <v>0</v>
      </c>
      <c r="G36" s="4">
        <v>0</v>
      </c>
      <c r="H36" s="4">
        <v>6000</v>
      </c>
      <c r="I36" s="4">
        <v>124173.45</v>
      </c>
      <c r="J36" s="4">
        <v>194390.67</v>
      </c>
      <c r="K36" s="4">
        <v>0</v>
      </c>
      <c r="L36" s="4">
        <v>0</v>
      </c>
      <c r="M36" s="4">
        <v>0</v>
      </c>
      <c r="N36" s="4">
        <v>9000</v>
      </c>
      <c r="O36" s="101">
        <v>0</v>
      </c>
      <c r="P36" s="101">
        <v>0</v>
      </c>
      <c r="Q36" s="101">
        <v>0</v>
      </c>
      <c r="R36" s="101">
        <v>0</v>
      </c>
      <c r="S36" s="101">
        <v>0</v>
      </c>
      <c r="T36" s="101">
        <v>0</v>
      </c>
      <c r="U36" s="3"/>
    </row>
    <row r="37" spans="1:21" x14ac:dyDescent="0.3">
      <c r="A37" s="3" t="s">
        <v>36</v>
      </c>
      <c r="B37" s="3" t="s">
        <v>38</v>
      </c>
      <c r="C37" s="4">
        <v>25572.749999999989</v>
      </c>
      <c r="D37" s="4">
        <v>109011</v>
      </c>
      <c r="E37" s="4">
        <v>122100</v>
      </c>
      <c r="F37" s="4">
        <v>0</v>
      </c>
      <c r="G37" s="4">
        <v>0</v>
      </c>
      <c r="H37" s="4">
        <v>6500</v>
      </c>
      <c r="I37" s="4">
        <v>26083.42</v>
      </c>
      <c r="J37" s="4">
        <v>207576</v>
      </c>
      <c r="K37" s="4">
        <v>19540</v>
      </c>
      <c r="L37" s="4">
        <v>0</v>
      </c>
      <c r="M37" s="4">
        <v>0</v>
      </c>
      <c r="N37" s="4">
        <v>0</v>
      </c>
      <c r="O37" s="101">
        <v>0</v>
      </c>
      <c r="P37" s="101">
        <v>0</v>
      </c>
      <c r="Q37" s="101">
        <v>0</v>
      </c>
      <c r="R37" s="101">
        <v>0</v>
      </c>
      <c r="S37" s="101">
        <v>0</v>
      </c>
      <c r="T37" s="101">
        <v>0</v>
      </c>
      <c r="U37" s="3"/>
    </row>
    <row r="38" spans="1:21" x14ac:dyDescent="0.3">
      <c r="A38" s="3" t="s">
        <v>36</v>
      </c>
      <c r="B38" s="3" t="s">
        <v>39</v>
      </c>
      <c r="C38" s="4">
        <v>191510.30000000002</v>
      </c>
      <c r="D38" s="4">
        <v>289000</v>
      </c>
      <c r="E38" s="4">
        <v>0</v>
      </c>
      <c r="F38" s="4">
        <v>0</v>
      </c>
      <c r="G38" s="4">
        <v>0</v>
      </c>
      <c r="H38" s="4">
        <v>0</v>
      </c>
      <c r="I38" s="4">
        <v>222366.56000000003</v>
      </c>
      <c r="J38" s="4">
        <v>308372</v>
      </c>
      <c r="K38" s="4">
        <v>0</v>
      </c>
      <c r="L38" s="4">
        <v>0</v>
      </c>
      <c r="M38" s="4">
        <v>0</v>
      </c>
      <c r="N38" s="4">
        <v>0</v>
      </c>
      <c r="O38" s="101">
        <v>210437.97</v>
      </c>
      <c r="P38" s="101">
        <v>0</v>
      </c>
      <c r="Q38" s="101">
        <v>0</v>
      </c>
      <c r="R38" s="101">
        <v>0</v>
      </c>
      <c r="S38" s="101">
        <v>0</v>
      </c>
      <c r="T38" s="101">
        <v>0</v>
      </c>
      <c r="U38" s="3"/>
    </row>
    <row r="39" spans="1:21" x14ac:dyDescent="0.3">
      <c r="A39" s="3" t="s">
        <v>36</v>
      </c>
      <c r="B39" s="3" t="s">
        <v>40</v>
      </c>
      <c r="C39" s="4">
        <v>239489.30000000002</v>
      </c>
      <c r="D39" s="4">
        <v>324406</v>
      </c>
      <c r="E39" s="4">
        <v>0</v>
      </c>
      <c r="F39" s="4">
        <v>0</v>
      </c>
      <c r="G39" s="4">
        <v>0</v>
      </c>
      <c r="H39" s="4">
        <v>0</v>
      </c>
      <c r="I39" s="4">
        <v>557620.40999999968</v>
      </c>
      <c r="J39" s="4">
        <v>387869</v>
      </c>
      <c r="K39" s="4">
        <v>0</v>
      </c>
      <c r="L39" s="4">
        <v>0</v>
      </c>
      <c r="M39" s="4">
        <v>0</v>
      </c>
      <c r="N39" s="4">
        <v>0</v>
      </c>
      <c r="O39" s="101">
        <v>8064.39</v>
      </c>
      <c r="P39" s="101">
        <v>0</v>
      </c>
      <c r="Q39" s="101">
        <v>0</v>
      </c>
      <c r="R39" s="101">
        <v>0</v>
      </c>
      <c r="S39" s="101">
        <v>0</v>
      </c>
      <c r="T39" s="101">
        <v>0</v>
      </c>
      <c r="U39" s="3"/>
    </row>
    <row r="40" spans="1:21" x14ac:dyDescent="0.3">
      <c r="A40" s="3" t="s">
        <v>36</v>
      </c>
      <c r="B40" s="3" t="s">
        <v>41</v>
      </c>
      <c r="C40" s="4">
        <v>53193.020000000004</v>
      </c>
      <c r="D40" s="4">
        <v>49822.6</v>
      </c>
      <c r="E40" s="4">
        <v>0</v>
      </c>
      <c r="F40" s="4">
        <v>0</v>
      </c>
      <c r="G40" s="4">
        <v>0</v>
      </c>
      <c r="H40" s="4">
        <v>0</v>
      </c>
      <c r="I40" s="4">
        <v>57009</v>
      </c>
      <c r="J40" s="4">
        <v>62535.07</v>
      </c>
      <c r="K40" s="4">
        <v>0</v>
      </c>
      <c r="L40" s="4">
        <v>0</v>
      </c>
      <c r="M40" s="4">
        <v>0</v>
      </c>
      <c r="N40" s="4">
        <v>0</v>
      </c>
      <c r="O40" s="101">
        <v>544.26</v>
      </c>
      <c r="P40" s="101">
        <v>0</v>
      </c>
      <c r="Q40" s="101">
        <v>0</v>
      </c>
      <c r="R40" s="101">
        <v>0</v>
      </c>
      <c r="S40" s="101">
        <v>0</v>
      </c>
      <c r="T40" s="101">
        <v>0</v>
      </c>
      <c r="U40" s="3"/>
    </row>
    <row r="41" spans="1:21" x14ac:dyDescent="0.3">
      <c r="A41" s="3" t="s">
        <v>36</v>
      </c>
      <c r="B41" s="3" t="s">
        <v>43</v>
      </c>
      <c r="C41" s="4">
        <v>214023.21999999997</v>
      </c>
      <c r="D41" s="4">
        <v>210747.00000000006</v>
      </c>
      <c r="E41" s="4">
        <v>0</v>
      </c>
      <c r="F41" s="4">
        <v>0</v>
      </c>
      <c r="G41" s="4">
        <v>0</v>
      </c>
      <c r="H41" s="4">
        <v>0</v>
      </c>
      <c r="I41" s="4">
        <v>233810.44999999995</v>
      </c>
      <c r="J41" s="4">
        <v>95500</v>
      </c>
      <c r="K41" s="4">
        <v>0</v>
      </c>
      <c r="L41" s="4">
        <v>0</v>
      </c>
      <c r="M41" s="4">
        <v>0</v>
      </c>
      <c r="N41" s="4">
        <v>0</v>
      </c>
      <c r="O41" s="101">
        <v>250431.28</v>
      </c>
      <c r="P41" s="101">
        <v>400</v>
      </c>
      <c r="Q41" s="101">
        <v>0</v>
      </c>
      <c r="R41" s="101">
        <v>0</v>
      </c>
      <c r="S41" s="101">
        <v>0</v>
      </c>
      <c r="T41" s="101">
        <v>0</v>
      </c>
      <c r="U41" s="3"/>
    </row>
    <row r="42" spans="1:21" x14ac:dyDescent="0.3">
      <c r="A42" s="3" t="s">
        <v>36</v>
      </c>
      <c r="B42" s="3" t="s">
        <v>44</v>
      </c>
      <c r="C42" s="4">
        <v>386685.96999999991</v>
      </c>
      <c r="D42" s="4">
        <v>411579.86</v>
      </c>
      <c r="E42" s="4">
        <v>0</v>
      </c>
      <c r="F42" s="4">
        <v>0</v>
      </c>
      <c r="G42" s="4">
        <v>0</v>
      </c>
      <c r="H42" s="4">
        <v>0</v>
      </c>
      <c r="I42" s="4">
        <v>435405.8999999981</v>
      </c>
      <c r="J42" s="4">
        <v>534208</v>
      </c>
      <c r="K42" s="4">
        <v>0</v>
      </c>
      <c r="L42" s="4">
        <v>0</v>
      </c>
      <c r="M42" s="4">
        <v>0</v>
      </c>
      <c r="N42" s="4">
        <v>0</v>
      </c>
      <c r="O42" s="101">
        <v>474479.06999999902</v>
      </c>
      <c r="P42" s="101">
        <v>2000</v>
      </c>
      <c r="Q42" s="101">
        <v>0</v>
      </c>
      <c r="R42" s="101">
        <v>0</v>
      </c>
      <c r="S42" s="101">
        <v>0</v>
      </c>
      <c r="T42" s="101">
        <v>0</v>
      </c>
      <c r="U42" s="3"/>
    </row>
    <row r="43" spans="1:21" x14ac:dyDescent="0.3">
      <c r="A43" s="3" t="s">
        <v>36</v>
      </c>
      <c r="B43" s="3" t="s">
        <v>45</v>
      </c>
      <c r="C43" s="4">
        <v>6946.65</v>
      </c>
      <c r="D43" s="4">
        <v>76976</v>
      </c>
      <c r="E43" s="4">
        <v>10050</v>
      </c>
      <c r="F43" s="4">
        <v>0</v>
      </c>
      <c r="G43" s="4">
        <v>0</v>
      </c>
      <c r="H43" s="4">
        <v>0</v>
      </c>
      <c r="I43" s="4">
        <v>9002.25</v>
      </c>
      <c r="J43" s="4">
        <v>51902</v>
      </c>
      <c r="K43" s="4">
        <v>0</v>
      </c>
      <c r="L43" s="4">
        <v>0</v>
      </c>
      <c r="M43" s="4">
        <v>0</v>
      </c>
      <c r="N43" s="4">
        <v>0</v>
      </c>
      <c r="O43" s="101">
        <v>0</v>
      </c>
      <c r="P43" s="101">
        <v>577.5</v>
      </c>
      <c r="Q43" s="101">
        <v>2100</v>
      </c>
      <c r="R43" s="101">
        <v>0</v>
      </c>
      <c r="S43" s="101">
        <v>0</v>
      </c>
      <c r="T43" s="101">
        <v>0</v>
      </c>
      <c r="U43" s="3"/>
    </row>
    <row r="44" spans="1:21" x14ac:dyDescent="0.3">
      <c r="A44" s="3" t="s">
        <v>36</v>
      </c>
      <c r="B44" s="3" t="s">
        <v>46</v>
      </c>
      <c r="C44" s="4">
        <v>777440.32000000007</v>
      </c>
      <c r="D44" s="4">
        <v>1836165.2</v>
      </c>
      <c r="E44" s="4">
        <v>18278.399999999998</v>
      </c>
      <c r="F44" s="4">
        <v>573938.25</v>
      </c>
      <c r="G44" s="4">
        <v>0</v>
      </c>
      <c r="H44" s="4">
        <v>144539</v>
      </c>
      <c r="I44" s="4">
        <v>926946.95999999833</v>
      </c>
      <c r="J44" s="4">
        <v>1737018</v>
      </c>
      <c r="K44" s="4">
        <v>0</v>
      </c>
      <c r="L44" s="4">
        <v>356350.4</v>
      </c>
      <c r="M44" s="4">
        <v>0</v>
      </c>
      <c r="N44" s="4">
        <v>161768.32000000001</v>
      </c>
      <c r="O44" s="101">
        <v>160863.54999999999</v>
      </c>
      <c r="P44" s="101">
        <v>58026</v>
      </c>
      <c r="Q44" s="101">
        <v>0</v>
      </c>
      <c r="R44" s="101">
        <v>0</v>
      </c>
      <c r="S44" s="101">
        <v>0</v>
      </c>
      <c r="T44" s="101">
        <v>0</v>
      </c>
      <c r="U44" s="3"/>
    </row>
    <row r="45" spans="1:21" x14ac:dyDescent="0.3">
      <c r="A45" s="3" t="s">
        <v>36</v>
      </c>
      <c r="B45" s="3" t="s">
        <v>47</v>
      </c>
      <c r="C45" s="4">
        <v>44040.76999999999</v>
      </c>
      <c r="D45" s="4">
        <v>53850</v>
      </c>
      <c r="E45" s="4">
        <v>0</v>
      </c>
      <c r="F45" s="4">
        <v>0</v>
      </c>
      <c r="G45" s="4">
        <v>0</v>
      </c>
      <c r="H45" s="4">
        <v>0</v>
      </c>
      <c r="I45" s="4">
        <v>43695</v>
      </c>
      <c r="J45" s="4">
        <v>51212.5</v>
      </c>
      <c r="K45" s="4">
        <v>0</v>
      </c>
      <c r="L45" s="4">
        <v>0</v>
      </c>
      <c r="M45" s="4">
        <v>0</v>
      </c>
      <c r="N45" s="4">
        <v>0</v>
      </c>
      <c r="O45" s="101">
        <v>0</v>
      </c>
      <c r="P45" s="101">
        <v>1400</v>
      </c>
      <c r="Q45" s="101">
        <v>0</v>
      </c>
      <c r="R45" s="101">
        <v>0</v>
      </c>
      <c r="S45" s="101">
        <v>0</v>
      </c>
      <c r="T45" s="101">
        <v>0</v>
      </c>
      <c r="U45" s="3"/>
    </row>
    <row r="46" spans="1:21" x14ac:dyDescent="0.3">
      <c r="A46" s="3" t="s">
        <v>36</v>
      </c>
      <c r="B46" s="3" t="s">
        <v>48</v>
      </c>
      <c r="C46" s="4">
        <v>183883.54999999996</v>
      </c>
      <c r="D46" s="4">
        <v>1183698</v>
      </c>
      <c r="E46" s="4">
        <v>0</v>
      </c>
      <c r="F46" s="4">
        <v>0</v>
      </c>
      <c r="G46" s="4">
        <v>28800</v>
      </c>
      <c r="H46" s="4">
        <v>0</v>
      </c>
      <c r="I46" s="4">
        <v>208499.94999999998</v>
      </c>
      <c r="J46" s="4">
        <v>1314336</v>
      </c>
      <c r="K46" s="4">
        <v>0</v>
      </c>
      <c r="L46" s="4">
        <v>0</v>
      </c>
      <c r="M46" s="4">
        <v>19840</v>
      </c>
      <c r="N46" s="4">
        <v>0</v>
      </c>
      <c r="O46" s="101">
        <v>253467</v>
      </c>
      <c r="P46" s="101">
        <v>14769</v>
      </c>
      <c r="Q46" s="101">
        <v>0</v>
      </c>
      <c r="R46" s="101">
        <v>7700</v>
      </c>
      <c r="S46" s="101">
        <v>0</v>
      </c>
      <c r="T46" s="101">
        <v>0</v>
      </c>
      <c r="U46" s="3"/>
    </row>
    <row r="47" spans="1:21" x14ac:dyDescent="0.3">
      <c r="A47" s="3" t="s">
        <v>36</v>
      </c>
      <c r="B47" s="3" t="s">
        <v>49</v>
      </c>
      <c r="C47" s="4">
        <v>43891.049999999974</v>
      </c>
      <c r="D47" s="4">
        <v>108605</v>
      </c>
      <c r="E47" s="4">
        <v>0</v>
      </c>
      <c r="F47" s="4">
        <v>0</v>
      </c>
      <c r="G47" s="4">
        <v>0</v>
      </c>
      <c r="H47" s="4">
        <v>0</v>
      </c>
      <c r="I47" s="4">
        <v>47454.720000000001</v>
      </c>
      <c r="J47" s="4">
        <v>121936</v>
      </c>
      <c r="K47" s="4">
        <v>0</v>
      </c>
      <c r="L47" s="4">
        <v>0</v>
      </c>
      <c r="M47" s="4">
        <v>0</v>
      </c>
      <c r="N47" s="4">
        <v>0</v>
      </c>
      <c r="O47" s="101">
        <v>47404.89</v>
      </c>
      <c r="P47" s="101">
        <v>2952</v>
      </c>
      <c r="Q47" s="101">
        <v>0</v>
      </c>
      <c r="R47" s="101">
        <v>0</v>
      </c>
      <c r="S47" s="101">
        <v>0</v>
      </c>
      <c r="T47" s="101">
        <v>0</v>
      </c>
      <c r="U47" s="3"/>
    </row>
    <row r="48" spans="1:21" x14ac:dyDescent="0.3">
      <c r="A48" s="3" t="s">
        <v>36</v>
      </c>
      <c r="B48" s="3" t="s">
        <v>50</v>
      </c>
      <c r="C48" s="4">
        <v>145045.09999999998</v>
      </c>
      <c r="D48" s="4">
        <v>2177153.3200000003</v>
      </c>
      <c r="E48" s="4">
        <v>139300</v>
      </c>
      <c r="F48" s="4">
        <v>0</v>
      </c>
      <c r="G48" s="4">
        <v>0</v>
      </c>
      <c r="H48" s="4">
        <v>0</v>
      </c>
      <c r="I48" s="4">
        <v>169930.9</v>
      </c>
      <c r="J48" s="4">
        <v>1646866.33</v>
      </c>
      <c r="K48" s="4">
        <v>0</v>
      </c>
      <c r="L48" s="4">
        <v>0</v>
      </c>
      <c r="M48" s="4">
        <v>0</v>
      </c>
      <c r="N48" s="4">
        <v>0</v>
      </c>
      <c r="O48" s="101">
        <v>0</v>
      </c>
      <c r="P48" s="101">
        <v>0</v>
      </c>
      <c r="Q48" s="101">
        <v>32616</v>
      </c>
      <c r="R48" s="101">
        <v>0</v>
      </c>
      <c r="S48" s="101">
        <v>0</v>
      </c>
      <c r="T48" s="101">
        <v>0</v>
      </c>
      <c r="U48" s="3"/>
    </row>
    <row r="49" spans="1:21" x14ac:dyDescent="0.3">
      <c r="A49" s="3"/>
      <c r="B49" s="3"/>
      <c r="C49" s="4"/>
      <c r="D49" s="4"/>
      <c r="E49" s="4"/>
      <c r="F49" s="4"/>
      <c r="G49" s="4"/>
      <c r="H49" s="4"/>
      <c r="I49" s="4"/>
      <c r="J49" s="4"/>
      <c r="K49" s="4"/>
      <c r="L49" s="4"/>
      <c r="M49" s="4"/>
      <c r="N49" s="4"/>
      <c r="O49" s="101">
        <v>444799.05</v>
      </c>
      <c r="P49" s="101">
        <v>1050</v>
      </c>
      <c r="Q49" s="101">
        <v>0</v>
      </c>
      <c r="R49" s="101">
        <v>0</v>
      </c>
      <c r="S49" s="101">
        <v>0</v>
      </c>
      <c r="T49" s="101">
        <v>0</v>
      </c>
      <c r="U49" s="3"/>
    </row>
    <row r="50" spans="1:21" x14ac:dyDescent="0.3">
      <c r="A50" s="100" t="s">
        <v>51</v>
      </c>
      <c r="B50" s="100" t="s">
        <v>507</v>
      </c>
      <c r="C50" s="105">
        <f>SUM(C51:C82)</f>
        <v>1077120.1799999997</v>
      </c>
      <c r="D50" s="105">
        <f t="shared" ref="D50:T50" si="6">SUM(D51:D82)</f>
        <v>889417.08</v>
      </c>
      <c r="E50" s="105">
        <f t="shared" si="6"/>
        <v>0</v>
      </c>
      <c r="F50" s="105">
        <f t="shared" si="6"/>
        <v>0</v>
      </c>
      <c r="G50" s="105">
        <f t="shared" si="6"/>
        <v>0</v>
      </c>
      <c r="H50" s="105">
        <f t="shared" si="6"/>
        <v>0</v>
      </c>
      <c r="I50" s="105">
        <f t="shared" si="6"/>
        <v>1173167.8299999996</v>
      </c>
      <c r="J50" s="105">
        <f t="shared" si="6"/>
        <v>583625.3899999999</v>
      </c>
      <c r="K50" s="105">
        <f t="shared" si="6"/>
        <v>0</v>
      </c>
      <c r="L50" s="105">
        <f t="shared" si="6"/>
        <v>0</v>
      </c>
      <c r="M50" s="105">
        <f t="shared" si="6"/>
        <v>0</v>
      </c>
      <c r="N50" s="105">
        <f t="shared" si="6"/>
        <v>0</v>
      </c>
      <c r="O50" s="105">
        <f t="shared" si="6"/>
        <v>45008.41</v>
      </c>
      <c r="P50" s="105">
        <f t="shared" si="6"/>
        <v>200</v>
      </c>
      <c r="Q50" s="105">
        <f t="shared" si="6"/>
        <v>0</v>
      </c>
      <c r="R50" s="105">
        <f t="shared" si="6"/>
        <v>0</v>
      </c>
      <c r="S50" s="105">
        <f t="shared" si="6"/>
        <v>0</v>
      </c>
      <c r="T50" s="105">
        <f t="shared" si="6"/>
        <v>0</v>
      </c>
      <c r="U50" s="100"/>
    </row>
    <row r="51" spans="1:21" x14ac:dyDescent="0.3">
      <c r="A51" s="3" t="s">
        <v>51</v>
      </c>
      <c r="B51" s="3" t="s">
        <v>52</v>
      </c>
      <c r="C51" s="4">
        <v>0</v>
      </c>
      <c r="D51" s="4">
        <v>0</v>
      </c>
      <c r="E51" s="4">
        <v>0</v>
      </c>
      <c r="F51" s="4">
        <v>0</v>
      </c>
      <c r="G51" s="4">
        <v>0</v>
      </c>
      <c r="H51" s="4">
        <v>0</v>
      </c>
      <c r="I51" s="4">
        <v>0</v>
      </c>
      <c r="J51" s="4">
        <v>0</v>
      </c>
      <c r="K51" s="4">
        <v>0</v>
      </c>
      <c r="L51" s="4">
        <v>0</v>
      </c>
      <c r="M51" s="4">
        <v>0</v>
      </c>
      <c r="N51" s="4">
        <v>0</v>
      </c>
      <c r="O51" s="101">
        <v>0</v>
      </c>
      <c r="P51" s="101">
        <v>0</v>
      </c>
      <c r="Q51" s="101">
        <v>0</v>
      </c>
      <c r="R51" s="101">
        <v>0</v>
      </c>
      <c r="S51" s="101">
        <v>0</v>
      </c>
      <c r="T51" s="101">
        <v>0</v>
      </c>
      <c r="U51" s="3"/>
    </row>
    <row r="52" spans="1:21" x14ac:dyDescent="0.3">
      <c r="A52" s="3" t="s">
        <v>51</v>
      </c>
      <c r="B52" s="3" t="s">
        <v>53</v>
      </c>
      <c r="C52" s="4">
        <v>0</v>
      </c>
      <c r="D52" s="4">
        <v>0</v>
      </c>
      <c r="E52" s="4">
        <v>0</v>
      </c>
      <c r="F52" s="4">
        <v>0</v>
      </c>
      <c r="G52" s="4">
        <v>0</v>
      </c>
      <c r="H52" s="4">
        <v>0</v>
      </c>
      <c r="I52" s="4">
        <v>0</v>
      </c>
      <c r="J52" s="4">
        <v>0</v>
      </c>
      <c r="K52" s="4">
        <v>0</v>
      </c>
      <c r="L52" s="4">
        <v>0</v>
      </c>
      <c r="M52" s="4">
        <v>0</v>
      </c>
      <c r="N52" s="4">
        <v>0</v>
      </c>
      <c r="O52" s="101">
        <v>0</v>
      </c>
      <c r="P52" s="101">
        <v>0</v>
      </c>
      <c r="Q52" s="101">
        <v>0</v>
      </c>
      <c r="R52" s="101">
        <v>0</v>
      </c>
      <c r="S52" s="101">
        <v>0</v>
      </c>
      <c r="T52" s="101">
        <v>0</v>
      </c>
      <c r="U52" s="3"/>
    </row>
    <row r="53" spans="1:21" x14ac:dyDescent="0.3">
      <c r="A53" s="3" t="s">
        <v>51</v>
      </c>
      <c r="B53" s="3" t="s">
        <v>54</v>
      </c>
      <c r="C53" s="4">
        <v>43377.289999999972</v>
      </c>
      <c r="D53" s="4">
        <v>15000</v>
      </c>
      <c r="E53" s="4">
        <v>0</v>
      </c>
      <c r="F53" s="4">
        <v>0</v>
      </c>
      <c r="G53" s="4">
        <v>0</v>
      </c>
      <c r="H53" s="4">
        <v>0</v>
      </c>
      <c r="I53" s="4">
        <v>0</v>
      </c>
      <c r="J53" s="4">
        <v>6800</v>
      </c>
      <c r="K53" s="4">
        <v>0</v>
      </c>
      <c r="L53" s="4">
        <v>0</v>
      </c>
      <c r="M53" s="4">
        <v>0</v>
      </c>
      <c r="N53" s="4">
        <v>0</v>
      </c>
      <c r="O53" s="101">
        <v>0</v>
      </c>
      <c r="P53" s="101">
        <v>0</v>
      </c>
      <c r="Q53" s="101">
        <v>0</v>
      </c>
      <c r="R53" s="101">
        <v>0</v>
      </c>
      <c r="S53" s="101">
        <v>0</v>
      </c>
      <c r="T53" s="101">
        <v>0</v>
      </c>
      <c r="U53" s="3"/>
    </row>
    <row r="54" spans="1:21" x14ac:dyDescent="0.3">
      <c r="A54" s="3" t="s">
        <v>51</v>
      </c>
      <c r="B54" s="3" t="s">
        <v>55</v>
      </c>
      <c r="C54" s="4">
        <v>36673.240000000005</v>
      </c>
      <c r="D54" s="4">
        <v>7150</v>
      </c>
      <c r="E54" s="4">
        <v>0</v>
      </c>
      <c r="F54" s="4">
        <v>0</v>
      </c>
      <c r="G54" s="4">
        <v>0</v>
      </c>
      <c r="H54" s="4">
        <v>0</v>
      </c>
      <c r="I54" s="4">
        <v>0</v>
      </c>
      <c r="J54" s="4">
        <v>5780</v>
      </c>
      <c r="K54" s="4">
        <v>0</v>
      </c>
      <c r="L54" s="4">
        <v>0</v>
      </c>
      <c r="M54" s="4">
        <v>0</v>
      </c>
      <c r="N54" s="4">
        <v>0</v>
      </c>
      <c r="O54" s="101">
        <v>0</v>
      </c>
      <c r="P54" s="101">
        <v>0</v>
      </c>
      <c r="Q54" s="101">
        <v>0</v>
      </c>
      <c r="R54" s="101">
        <v>0</v>
      </c>
      <c r="S54" s="101">
        <v>0</v>
      </c>
      <c r="T54" s="101">
        <v>0</v>
      </c>
      <c r="U54" s="3"/>
    </row>
    <row r="55" spans="1:21" x14ac:dyDescent="0.3">
      <c r="A55" s="3" t="s">
        <v>51</v>
      </c>
      <c r="B55" s="3" t="s">
        <v>56</v>
      </c>
      <c r="C55" s="4">
        <v>255264.87999999983</v>
      </c>
      <c r="D55" s="4">
        <v>96109.75</v>
      </c>
      <c r="E55" s="4">
        <v>0</v>
      </c>
      <c r="F55" s="4">
        <v>0</v>
      </c>
      <c r="G55" s="4">
        <v>0</v>
      </c>
      <c r="H55" s="4">
        <v>0</v>
      </c>
      <c r="I55" s="4">
        <v>234729.7799999998</v>
      </c>
      <c r="J55" s="4">
        <v>49433.75</v>
      </c>
      <c r="K55" s="4">
        <v>0</v>
      </c>
      <c r="L55" s="4">
        <v>0</v>
      </c>
      <c r="M55" s="4">
        <v>0</v>
      </c>
      <c r="N55" s="4">
        <v>0</v>
      </c>
      <c r="O55" s="101">
        <v>0</v>
      </c>
      <c r="P55" s="101">
        <v>0</v>
      </c>
      <c r="Q55" s="101">
        <v>0</v>
      </c>
      <c r="R55" s="101">
        <v>0</v>
      </c>
      <c r="S55" s="101">
        <v>0</v>
      </c>
      <c r="T55" s="101">
        <v>0</v>
      </c>
      <c r="U55" s="3"/>
    </row>
    <row r="56" spans="1:21" x14ac:dyDescent="0.3">
      <c r="A56" s="3" t="s">
        <v>51</v>
      </c>
      <c r="B56" s="3" t="s">
        <v>57</v>
      </c>
      <c r="C56" s="4">
        <v>61594.630000000026</v>
      </c>
      <c r="D56" s="4">
        <v>0</v>
      </c>
      <c r="E56" s="4">
        <v>0</v>
      </c>
      <c r="F56" s="4">
        <v>0</v>
      </c>
      <c r="G56" s="4">
        <v>0</v>
      </c>
      <c r="H56" s="4">
        <v>0</v>
      </c>
      <c r="I56" s="4">
        <v>69052.25</v>
      </c>
      <c r="J56" s="4">
        <v>0</v>
      </c>
      <c r="K56" s="4">
        <v>0</v>
      </c>
      <c r="L56" s="4">
        <v>0</v>
      </c>
      <c r="M56" s="4">
        <v>0</v>
      </c>
      <c r="N56" s="4">
        <v>0</v>
      </c>
      <c r="O56" s="101">
        <v>0</v>
      </c>
      <c r="P56" s="101">
        <v>0</v>
      </c>
      <c r="Q56" s="101">
        <v>0</v>
      </c>
      <c r="R56" s="101">
        <v>0</v>
      </c>
      <c r="S56" s="101">
        <v>0</v>
      </c>
      <c r="T56" s="101">
        <v>0</v>
      </c>
      <c r="U56" s="3"/>
    </row>
    <row r="57" spans="1:21" x14ac:dyDescent="0.3">
      <c r="A57" s="3" t="s">
        <v>51</v>
      </c>
      <c r="B57" s="3" t="s">
        <v>58</v>
      </c>
      <c r="C57" s="4">
        <v>0</v>
      </c>
      <c r="D57" s="4">
        <v>18875.929999999997</v>
      </c>
      <c r="E57" s="4">
        <v>0</v>
      </c>
      <c r="F57" s="4">
        <v>0</v>
      </c>
      <c r="G57" s="4">
        <v>0</v>
      </c>
      <c r="H57" s="4">
        <v>0</v>
      </c>
      <c r="I57" s="4">
        <v>18270.370000000003</v>
      </c>
      <c r="J57" s="4">
        <v>400</v>
      </c>
      <c r="K57" s="4">
        <v>0</v>
      </c>
      <c r="L57" s="4">
        <v>0</v>
      </c>
      <c r="M57" s="4">
        <v>0</v>
      </c>
      <c r="N57" s="4">
        <v>0</v>
      </c>
      <c r="O57" s="101">
        <v>0</v>
      </c>
      <c r="P57" s="101">
        <v>0</v>
      </c>
      <c r="Q57" s="101">
        <v>0</v>
      </c>
      <c r="R57" s="101">
        <v>0</v>
      </c>
      <c r="S57" s="101">
        <v>0</v>
      </c>
      <c r="T57" s="101">
        <v>0</v>
      </c>
      <c r="U57" s="3"/>
    </row>
    <row r="58" spans="1:21" x14ac:dyDescent="0.3">
      <c r="A58" s="3" t="s">
        <v>51</v>
      </c>
      <c r="B58" s="3" t="s">
        <v>59</v>
      </c>
      <c r="C58" s="4">
        <v>10991.45</v>
      </c>
      <c r="D58" s="4">
        <v>0</v>
      </c>
      <c r="E58" s="4">
        <v>0</v>
      </c>
      <c r="F58" s="4">
        <v>0</v>
      </c>
      <c r="G58" s="4">
        <v>0</v>
      </c>
      <c r="H58" s="4">
        <v>0</v>
      </c>
      <c r="I58" s="4">
        <v>0</v>
      </c>
      <c r="J58" s="4">
        <v>1600</v>
      </c>
      <c r="K58" s="4">
        <v>0</v>
      </c>
      <c r="L58" s="4">
        <v>0</v>
      </c>
      <c r="M58" s="4">
        <v>0</v>
      </c>
      <c r="N58" s="4">
        <v>0</v>
      </c>
      <c r="O58" s="101">
        <v>0</v>
      </c>
      <c r="P58" s="101">
        <v>0</v>
      </c>
      <c r="Q58" s="101">
        <v>0</v>
      </c>
      <c r="R58" s="101">
        <v>0</v>
      </c>
      <c r="S58" s="101">
        <v>0</v>
      </c>
      <c r="T58" s="101">
        <v>0</v>
      </c>
      <c r="U58" s="3"/>
    </row>
    <row r="59" spans="1:21" x14ac:dyDescent="0.3">
      <c r="A59" s="3" t="s">
        <v>51</v>
      </c>
      <c r="B59" s="3" t="s">
        <v>60</v>
      </c>
      <c r="C59" s="4">
        <v>9683.090000000002</v>
      </c>
      <c r="D59" s="4">
        <v>0</v>
      </c>
      <c r="E59" s="4">
        <v>0</v>
      </c>
      <c r="F59" s="4">
        <v>0</v>
      </c>
      <c r="G59" s="4">
        <v>0</v>
      </c>
      <c r="H59" s="4">
        <v>0</v>
      </c>
      <c r="I59" s="4">
        <v>600</v>
      </c>
      <c r="J59" s="4">
        <v>0</v>
      </c>
      <c r="K59" s="4">
        <v>0</v>
      </c>
      <c r="L59" s="4">
        <v>0</v>
      </c>
      <c r="M59" s="4">
        <v>0</v>
      </c>
      <c r="N59" s="4">
        <v>0</v>
      </c>
      <c r="O59" s="101">
        <v>0</v>
      </c>
      <c r="P59" s="101">
        <v>0</v>
      </c>
      <c r="Q59" s="101">
        <v>0</v>
      </c>
      <c r="R59" s="101">
        <v>0</v>
      </c>
      <c r="S59" s="101">
        <v>0</v>
      </c>
      <c r="T59" s="101">
        <v>0</v>
      </c>
      <c r="U59" s="3"/>
    </row>
    <row r="60" spans="1:21" x14ac:dyDescent="0.3">
      <c r="A60" s="3" t="s">
        <v>51</v>
      </c>
      <c r="B60" s="3" t="s">
        <v>61</v>
      </c>
      <c r="C60" s="4">
        <v>0</v>
      </c>
      <c r="D60" s="4">
        <v>155</v>
      </c>
      <c r="E60" s="4">
        <v>0</v>
      </c>
      <c r="F60" s="4">
        <v>0</v>
      </c>
      <c r="G60" s="4">
        <v>0</v>
      </c>
      <c r="H60" s="4">
        <v>0</v>
      </c>
      <c r="I60" s="4">
        <v>11780</v>
      </c>
      <c r="J60" s="4">
        <v>0</v>
      </c>
      <c r="K60" s="4">
        <v>0</v>
      </c>
      <c r="L60" s="4">
        <v>0</v>
      </c>
      <c r="M60" s="4">
        <v>0</v>
      </c>
      <c r="N60" s="4">
        <v>0</v>
      </c>
      <c r="O60" s="101">
        <v>0</v>
      </c>
      <c r="P60" s="101">
        <v>0</v>
      </c>
      <c r="Q60" s="101">
        <v>0</v>
      </c>
      <c r="R60" s="101">
        <v>0</v>
      </c>
      <c r="S60" s="101">
        <v>0</v>
      </c>
      <c r="T60" s="101">
        <v>0</v>
      </c>
      <c r="U60" s="3"/>
    </row>
    <row r="61" spans="1:21" x14ac:dyDescent="0.3">
      <c r="A61" s="3" t="s">
        <v>51</v>
      </c>
      <c r="B61" s="3" t="s">
        <v>62</v>
      </c>
      <c r="C61" s="4">
        <v>26277.600000000002</v>
      </c>
      <c r="D61" s="4">
        <v>12300</v>
      </c>
      <c r="E61" s="4">
        <v>0</v>
      </c>
      <c r="F61" s="4">
        <v>0</v>
      </c>
      <c r="G61" s="4">
        <v>0</v>
      </c>
      <c r="H61" s="4">
        <v>0</v>
      </c>
      <c r="I61" s="4">
        <v>25308.010000000002</v>
      </c>
      <c r="J61" s="4">
        <v>219.8</v>
      </c>
      <c r="K61" s="4">
        <v>0</v>
      </c>
      <c r="L61" s="4">
        <v>0</v>
      </c>
      <c r="M61" s="4">
        <v>0</v>
      </c>
      <c r="N61" s="4">
        <v>0</v>
      </c>
      <c r="O61" s="101">
        <v>0</v>
      </c>
      <c r="P61" s="101">
        <v>0</v>
      </c>
      <c r="Q61" s="101">
        <v>0</v>
      </c>
      <c r="R61" s="101">
        <v>0</v>
      </c>
      <c r="S61" s="101">
        <v>0</v>
      </c>
      <c r="T61" s="101">
        <v>0</v>
      </c>
      <c r="U61" s="3"/>
    </row>
    <row r="62" spans="1:21" x14ac:dyDescent="0.3">
      <c r="A62" s="3" t="s">
        <v>51</v>
      </c>
      <c r="B62" s="3" t="s">
        <v>63</v>
      </c>
      <c r="C62" s="4">
        <v>21618.729999999996</v>
      </c>
      <c r="D62" s="4">
        <v>28730.200000000008</v>
      </c>
      <c r="E62" s="4">
        <v>0</v>
      </c>
      <c r="F62" s="4">
        <v>0</v>
      </c>
      <c r="G62" s="4">
        <v>0</v>
      </c>
      <c r="H62" s="4">
        <v>0</v>
      </c>
      <c r="I62" s="4">
        <v>24462.750000000007</v>
      </c>
      <c r="J62" s="4">
        <v>30277.600000000009</v>
      </c>
      <c r="K62" s="4">
        <v>0</v>
      </c>
      <c r="L62" s="4">
        <v>0</v>
      </c>
      <c r="M62" s="4">
        <v>0</v>
      </c>
      <c r="N62" s="4">
        <v>0</v>
      </c>
      <c r="O62" s="101">
        <v>0</v>
      </c>
      <c r="P62" s="101">
        <v>0</v>
      </c>
      <c r="Q62" s="101">
        <v>0</v>
      </c>
      <c r="R62" s="101">
        <v>0</v>
      </c>
      <c r="S62" s="101">
        <v>0</v>
      </c>
      <c r="T62" s="101">
        <v>0</v>
      </c>
      <c r="U62" s="3"/>
    </row>
    <row r="63" spans="1:21" x14ac:dyDescent="0.3">
      <c r="A63" s="3" t="s">
        <v>51</v>
      </c>
      <c r="B63" s="3" t="s">
        <v>64</v>
      </c>
      <c r="C63" s="4">
        <v>3624</v>
      </c>
      <c r="D63" s="4">
        <v>0</v>
      </c>
      <c r="E63" s="4">
        <v>0</v>
      </c>
      <c r="F63" s="4">
        <v>0</v>
      </c>
      <c r="G63" s="4">
        <v>0</v>
      </c>
      <c r="H63" s="4">
        <v>0</v>
      </c>
      <c r="I63" s="4">
        <v>1940.8000000000002</v>
      </c>
      <c r="J63" s="4">
        <v>0</v>
      </c>
      <c r="K63" s="4">
        <v>0</v>
      </c>
      <c r="L63" s="4">
        <v>0</v>
      </c>
      <c r="M63" s="4">
        <v>0</v>
      </c>
      <c r="N63" s="4">
        <v>0</v>
      </c>
      <c r="O63" s="101">
        <v>0</v>
      </c>
      <c r="P63" s="101">
        <v>0</v>
      </c>
      <c r="Q63" s="101">
        <v>0</v>
      </c>
      <c r="R63" s="101">
        <v>0</v>
      </c>
      <c r="S63" s="101">
        <v>0</v>
      </c>
      <c r="T63" s="101">
        <v>0</v>
      </c>
      <c r="U63" s="3"/>
    </row>
    <row r="64" spans="1:21" x14ac:dyDescent="0.3">
      <c r="A64" s="3" t="s">
        <v>51</v>
      </c>
      <c r="B64" s="3" t="s">
        <v>65</v>
      </c>
      <c r="C64" s="4">
        <v>78952.560000000027</v>
      </c>
      <c r="D64" s="4">
        <v>128129.12999999999</v>
      </c>
      <c r="E64" s="4">
        <v>0</v>
      </c>
      <c r="F64" s="4">
        <v>0</v>
      </c>
      <c r="G64" s="4">
        <v>0</v>
      </c>
      <c r="H64" s="4">
        <v>0</v>
      </c>
      <c r="I64" s="4">
        <v>111638.15999999993</v>
      </c>
      <c r="J64" s="4">
        <v>117511.24999999999</v>
      </c>
      <c r="K64" s="4">
        <v>0</v>
      </c>
      <c r="L64" s="4">
        <v>0</v>
      </c>
      <c r="M64" s="4">
        <v>0</v>
      </c>
      <c r="N64" s="4">
        <v>0</v>
      </c>
      <c r="O64" s="101">
        <v>44775.41</v>
      </c>
      <c r="P64" s="101">
        <v>0</v>
      </c>
      <c r="Q64" s="101">
        <v>0</v>
      </c>
      <c r="R64" s="101">
        <v>0</v>
      </c>
      <c r="S64" s="101">
        <v>0</v>
      </c>
      <c r="T64" s="101">
        <v>0</v>
      </c>
      <c r="U64" s="3"/>
    </row>
    <row r="65" spans="1:21" x14ac:dyDescent="0.3">
      <c r="A65" s="3" t="s">
        <v>51</v>
      </c>
      <c r="B65" s="3" t="s">
        <v>66</v>
      </c>
      <c r="C65" s="4">
        <v>32084.739999999994</v>
      </c>
      <c r="D65" s="4">
        <v>0</v>
      </c>
      <c r="E65" s="4">
        <v>0</v>
      </c>
      <c r="F65" s="4">
        <v>0</v>
      </c>
      <c r="G65" s="4">
        <v>0</v>
      </c>
      <c r="H65" s="4">
        <v>0</v>
      </c>
      <c r="I65" s="4">
        <v>31686.289999999994</v>
      </c>
      <c r="J65" s="4">
        <v>0</v>
      </c>
      <c r="K65" s="4">
        <v>0</v>
      </c>
      <c r="L65" s="4">
        <v>0</v>
      </c>
      <c r="M65" s="4">
        <v>0</v>
      </c>
      <c r="N65" s="4">
        <v>0</v>
      </c>
      <c r="O65" s="101">
        <v>0</v>
      </c>
      <c r="P65" s="101">
        <v>0</v>
      </c>
      <c r="Q65" s="101">
        <v>0</v>
      </c>
      <c r="R65" s="101">
        <v>0</v>
      </c>
      <c r="S65" s="101">
        <v>0</v>
      </c>
      <c r="T65" s="101">
        <v>0</v>
      </c>
      <c r="U65" s="3"/>
    </row>
    <row r="66" spans="1:21" x14ac:dyDescent="0.3">
      <c r="A66" s="3" t="s">
        <v>51</v>
      </c>
      <c r="B66" s="3" t="s">
        <v>67</v>
      </c>
      <c r="C66" s="4">
        <v>451.2</v>
      </c>
      <c r="D66" s="4">
        <v>0</v>
      </c>
      <c r="E66" s="4">
        <v>0</v>
      </c>
      <c r="F66" s="4">
        <v>0</v>
      </c>
      <c r="G66" s="4">
        <v>0</v>
      </c>
      <c r="H66" s="4">
        <v>0</v>
      </c>
      <c r="I66" s="4">
        <v>0</v>
      </c>
      <c r="J66" s="4">
        <v>0</v>
      </c>
      <c r="K66" s="4">
        <v>0</v>
      </c>
      <c r="L66" s="4">
        <v>0</v>
      </c>
      <c r="M66" s="4">
        <v>0</v>
      </c>
      <c r="N66" s="4">
        <v>0</v>
      </c>
      <c r="O66" s="101">
        <v>0</v>
      </c>
      <c r="P66" s="101">
        <v>0</v>
      </c>
      <c r="Q66" s="101">
        <v>0</v>
      </c>
      <c r="R66" s="101">
        <v>0</v>
      </c>
      <c r="S66" s="101">
        <v>0</v>
      </c>
      <c r="T66" s="101">
        <v>0</v>
      </c>
      <c r="U66" s="3"/>
    </row>
    <row r="67" spans="1:21" x14ac:dyDescent="0.3">
      <c r="A67" s="3" t="s">
        <v>51</v>
      </c>
      <c r="B67" s="3" t="s">
        <v>68</v>
      </c>
      <c r="C67" s="4">
        <v>0</v>
      </c>
      <c r="D67" s="4">
        <v>0</v>
      </c>
      <c r="E67" s="4">
        <v>0</v>
      </c>
      <c r="F67" s="4">
        <v>0</v>
      </c>
      <c r="G67" s="4">
        <v>0</v>
      </c>
      <c r="H67" s="4">
        <v>0</v>
      </c>
      <c r="I67" s="4">
        <v>0</v>
      </c>
      <c r="J67" s="4">
        <v>58545.56</v>
      </c>
      <c r="K67" s="4">
        <v>0</v>
      </c>
      <c r="L67" s="4">
        <v>0</v>
      </c>
      <c r="M67" s="4">
        <v>0</v>
      </c>
      <c r="N67" s="4">
        <v>0</v>
      </c>
      <c r="O67" s="101">
        <v>0</v>
      </c>
      <c r="P67" s="101">
        <v>0</v>
      </c>
      <c r="Q67" s="101">
        <v>0</v>
      </c>
      <c r="R67" s="101">
        <v>0</v>
      </c>
      <c r="S67" s="101">
        <v>0</v>
      </c>
      <c r="T67" s="101">
        <v>0</v>
      </c>
      <c r="U67" s="3"/>
    </row>
    <row r="68" spans="1:21" x14ac:dyDescent="0.3">
      <c r="A68" s="3" t="s">
        <v>51</v>
      </c>
      <c r="B68" s="3" t="s">
        <v>69</v>
      </c>
      <c r="C68" s="4">
        <v>0</v>
      </c>
      <c r="D68" s="4">
        <v>40953</v>
      </c>
      <c r="E68" s="4">
        <v>0</v>
      </c>
      <c r="F68" s="4">
        <v>0</v>
      </c>
      <c r="G68" s="4">
        <v>0</v>
      </c>
      <c r="H68" s="4">
        <v>0</v>
      </c>
      <c r="I68" s="4">
        <v>0</v>
      </c>
      <c r="J68" s="4">
        <v>46718.6</v>
      </c>
      <c r="K68" s="4">
        <v>0</v>
      </c>
      <c r="L68" s="4">
        <v>0</v>
      </c>
      <c r="M68" s="4">
        <v>0</v>
      </c>
      <c r="N68" s="4">
        <v>0</v>
      </c>
      <c r="O68" s="101">
        <v>0</v>
      </c>
      <c r="P68" s="101">
        <v>0</v>
      </c>
      <c r="Q68" s="101">
        <v>0</v>
      </c>
      <c r="R68" s="101">
        <v>0</v>
      </c>
      <c r="S68" s="101">
        <v>0</v>
      </c>
      <c r="T68" s="101">
        <v>0</v>
      </c>
      <c r="U68" s="3"/>
    </row>
    <row r="69" spans="1:21" x14ac:dyDescent="0.3">
      <c r="A69" s="3" t="s">
        <v>51</v>
      </c>
      <c r="B69" s="3" t="s">
        <v>70</v>
      </c>
      <c r="C69" s="4">
        <v>0</v>
      </c>
      <c r="D69" s="4">
        <v>960</v>
      </c>
      <c r="E69" s="4">
        <v>0</v>
      </c>
      <c r="F69" s="4">
        <v>0</v>
      </c>
      <c r="G69" s="4">
        <v>0</v>
      </c>
      <c r="H69" s="4">
        <v>0</v>
      </c>
      <c r="I69" s="4">
        <v>0</v>
      </c>
      <c r="J69" s="4">
        <v>500</v>
      </c>
      <c r="K69" s="4">
        <v>0</v>
      </c>
      <c r="L69" s="4">
        <v>0</v>
      </c>
      <c r="M69" s="4">
        <v>0</v>
      </c>
      <c r="N69" s="4">
        <v>0</v>
      </c>
      <c r="O69" s="101">
        <v>0</v>
      </c>
      <c r="P69" s="101">
        <v>0</v>
      </c>
      <c r="Q69" s="101">
        <v>0</v>
      </c>
      <c r="R69" s="101">
        <v>0</v>
      </c>
      <c r="S69" s="101">
        <v>0</v>
      </c>
      <c r="T69" s="101">
        <v>0</v>
      </c>
      <c r="U69" s="3"/>
    </row>
    <row r="70" spans="1:21" x14ac:dyDescent="0.3">
      <c r="A70" s="3" t="s">
        <v>51</v>
      </c>
      <c r="B70" s="3" t="s">
        <v>71</v>
      </c>
      <c r="C70" s="4">
        <v>0</v>
      </c>
      <c r="D70" s="4">
        <v>0</v>
      </c>
      <c r="E70" s="4">
        <v>0</v>
      </c>
      <c r="F70" s="4">
        <v>0</v>
      </c>
      <c r="G70" s="4">
        <v>0</v>
      </c>
      <c r="H70" s="4">
        <v>0</v>
      </c>
      <c r="I70" s="4">
        <v>0</v>
      </c>
      <c r="J70" s="4">
        <v>7848.38</v>
      </c>
      <c r="K70" s="4">
        <v>0</v>
      </c>
      <c r="L70" s="4">
        <v>0</v>
      </c>
      <c r="M70" s="4">
        <v>0</v>
      </c>
      <c r="N70" s="4">
        <v>0</v>
      </c>
      <c r="O70" s="101">
        <v>0</v>
      </c>
      <c r="P70" s="101">
        <v>0</v>
      </c>
      <c r="Q70" s="101">
        <v>0</v>
      </c>
      <c r="R70" s="101">
        <v>0</v>
      </c>
      <c r="S70" s="101">
        <v>0</v>
      </c>
      <c r="T70" s="101">
        <v>0</v>
      </c>
      <c r="U70" s="3"/>
    </row>
    <row r="71" spans="1:21" x14ac:dyDescent="0.3">
      <c r="A71" s="3" t="s">
        <v>51</v>
      </c>
      <c r="B71" s="3" t="s">
        <v>72</v>
      </c>
      <c r="C71" s="4">
        <v>0</v>
      </c>
      <c r="D71" s="4">
        <v>5012.3999999999996</v>
      </c>
      <c r="E71" s="4">
        <v>0</v>
      </c>
      <c r="F71" s="4">
        <v>0</v>
      </c>
      <c r="G71" s="4">
        <v>0</v>
      </c>
      <c r="H71" s="4">
        <v>0</v>
      </c>
      <c r="I71" s="4">
        <v>0</v>
      </c>
      <c r="J71" s="4">
        <v>1315</v>
      </c>
      <c r="K71" s="4">
        <v>0</v>
      </c>
      <c r="L71" s="4">
        <v>0</v>
      </c>
      <c r="M71" s="4">
        <v>0</v>
      </c>
      <c r="N71" s="4">
        <v>0</v>
      </c>
      <c r="O71" s="101">
        <v>0</v>
      </c>
      <c r="P71" s="101">
        <v>0</v>
      </c>
      <c r="Q71" s="101">
        <v>0</v>
      </c>
      <c r="R71" s="101">
        <v>0</v>
      </c>
      <c r="S71" s="101">
        <v>0</v>
      </c>
      <c r="T71" s="101">
        <v>0</v>
      </c>
      <c r="U71" s="3"/>
    </row>
    <row r="72" spans="1:21" x14ac:dyDescent="0.3">
      <c r="A72" s="3" t="s">
        <v>51</v>
      </c>
      <c r="B72" s="3" t="s">
        <v>73</v>
      </c>
      <c r="C72" s="4">
        <v>0</v>
      </c>
      <c r="D72" s="4">
        <v>0</v>
      </c>
      <c r="E72" s="4">
        <v>0</v>
      </c>
      <c r="F72" s="4">
        <v>0</v>
      </c>
      <c r="G72" s="4">
        <v>0</v>
      </c>
      <c r="H72" s="4">
        <v>0</v>
      </c>
      <c r="I72" s="4">
        <v>0</v>
      </c>
      <c r="J72" s="4">
        <v>0</v>
      </c>
      <c r="K72" s="4">
        <v>0</v>
      </c>
      <c r="L72" s="4">
        <v>0</v>
      </c>
      <c r="M72" s="4">
        <v>0</v>
      </c>
      <c r="N72" s="4">
        <v>0</v>
      </c>
      <c r="O72" s="101">
        <v>0</v>
      </c>
      <c r="P72" s="101">
        <v>0</v>
      </c>
      <c r="Q72" s="101">
        <v>0</v>
      </c>
      <c r="R72" s="101">
        <v>0</v>
      </c>
      <c r="S72" s="101">
        <v>0</v>
      </c>
      <c r="T72" s="101">
        <v>0</v>
      </c>
      <c r="U72" s="3"/>
    </row>
    <row r="73" spans="1:21" x14ac:dyDescent="0.3">
      <c r="A73" s="3" t="s">
        <v>51</v>
      </c>
      <c r="B73" s="3" t="s">
        <v>74</v>
      </c>
      <c r="C73" s="4">
        <v>26752.51</v>
      </c>
      <c r="D73" s="4">
        <v>1000</v>
      </c>
      <c r="E73" s="4">
        <v>0</v>
      </c>
      <c r="F73" s="4">
        <v>0</v>
      </c>
      <c r="G73" s="4">
        <v>0</v>
      </c>
      <c r="H73" s="4">
        <v>0</v>
      </c>
      <c r="I73" s="4">
        <v>0</v>
      </c>
      <c r="J73" s="4">
        <v>9622.880000000001</v>
      </c>
      <c r="K73" s="4">
        <v>0</v>
      </c>
      <c r="L73" s="4">
        <v>0</v>
      </c>
      <c r="M73" s="4">
        <v>0</v>
      </c>
      <c r="N73" s="4">
        <v>0</v>
      </c>
      <c r="O73" s="101">
        <v>0</v>
      </c>
      <c r="P73" s="101">
        <v>0</v>
      </c>
      <c r="Q73" s="101">
        <v>0</v>
      </c>
      <c r="R73" s="101">
        <v>0</v>
      </c>
      <c r="S73" s="101">
        <v>0</v>
      </c>
      <c r="T73" s="101">
        <v>0</v>
      </c>
      <c r="U73" s="3"/>
    </row>
    <row r="74" spans="1:21" x14ac:dyDescent="0.3">
      <c r="A74" s="3" t="s">
        <v>51</v>
      </c>
      <c r="B74" s="3" t="s">
        <v>75</v>
      </c>
      <c r="C74" s="4">
        <v>13592.33</v>
      </c>
      <c r="D74" s="4">
        <v>0</v>
      </c>
      <c r="E74" s="4">
        <v>0</v>
      </c>
      <c r="F74" s="4">
        <v>0</v>
      </c>
      <c r="G74" s="4">
        <v>0</v>
      </c>
      <c r="H74" s="4">
        <v>0</v>
      </c>
      <c r="I74" s="4">
        <v>13296.4</v>
      </c>
      <c r="J74" s="4">
        <v>2900</v>
      </c>
      <c r="K74" s="4">
        <v>0</v>
      </c>
      <c r="L74" s="4">
        <v>0</v>
      </c>
      <c r="M74" s="4">
        <v>0</v>
      </c>
      <c r="N74" s="4">
        <v>0</v>
      </c>
      <c r="O74" s="101">
        <v>0</v>
      </c>
      <c r="P74" s="101">
        <v>0</v>
      </c>
      <c r="Q74" s="101">
        <v>0</v>
      </c>
      <c r="R74" s="101">
        <v>0</v>
      </c>
      <c r="S74" s="101">
        <v>0</v>
      </c>
      <c r="T74" s="101">
        <v>0</v>
      </c>
      <c r="U74" s="3"/>
    </row>
    <row r="75" spans="1:21" x14ac:dyDescent="0.3">
      <c r="A75" s="3" t="s">
        <v>51</v>
      </c>
      <c r="B75" s="3" t="s">
        <v>76</v>
      </c>
      <c r="C75" s="4">
        <v>0</v>
      </c>
      <c r="D75" s="4">
        <v>54680.67</v>
      </c>
      <c r="E75" s="4">
        <v>0</v>
      </c>
      <c r="F75" s="4">
        <v>0</v>
      </c>
      <c r="G75" s="4">
        <v>0</v>
      </c>
      <c r="H75" s="4">
        <v>0</v>
      </c>
      <c r="I75" s="4">
        <v>57848.49</v>
      </c>
      <c r="J75" s="4">
        <v>2000</v>
      </c>
      <c r="K75" s="4">
        <v>0</v>
      </c>
      <c r="L75" s="4">
        <v>0</v>
      </c>
      <c r="M75" s="4">
        <v>0</v>
      </c>
      <c r="N75" s="4">
        <v>0</v>
      </c>
      <c r="O75" s="101">
        <v>0</v>
      </c>
      <c r="P75" s="101">
        <v>0</v>
      </c>
      <c r="Q75" s="101">
        <v>0</v>
      </c>
      <c r="R75" s="101">
        <v>0</v>
      </c>
      <c r="S75" s="101">
        <v>0</v>
      </c>
      <c r="T75" s="101">
        <v>0</v>
      </c>
      <c r="U75" s="3"/>
    </row>
    <row r="76" spans="1:21" x14ac:dyDescent="0.3">
      <c r="A76" s="3" t="s">
        <v>51</v>
      </c>
      <c r="B76" s="3" t="s">
        <v>77</v>
      </c>
      <c r="C76" s="4">
        <v>0</v>
      </c>
      <c r="D76" s="4">
        <v>0</v>
      </c>
      <c r="E76" s="4">
        <v>0</v>
      </c>
      <c r="F76" s="4">
        <v>0</v>
      </c>
      <c r="G76" s="4">
        <v>0</v>
      </c>
      <c r="H76" s="4">
        <v>0</v>
      </c>
      <c r="I76" s="4">
        <v>0</v>
      </c>
      <c r="J76" s="4">
        <v>0</v>
      </c>
      <c r="K76" s="4">
        <v>0</v>
      </c>
      <c r="L76" s="4">
        <v>0</v>
      </c>
      <c r="M76" s="4">
        <v>0</v>
      </c>
      <c r="N76" s="4">
        <v>0</v>
      </c>
      <c r="O76" s="101">
        <v>0</v>
      </c>
      <c r="P76" s="101">
        <v>0</v>
      </c>
      <c r="Q76" s="101">
        <v>0</v>
      </c>
      <c r="R76" s="101">
        <v>0</v>
      </c>
      <c r="S76" s="101">
        <v>0</v>
      </c>
      <c r="T76" s="101">
        <v>0</v>
      </c>
      <c r="U76" s="3"/>
    </row>
    <row r="77" spans="1:21" x14ac:dyDescent="0.3">
      <c r="A77" s="3" t="s">
        <v>51</v>
      </c>
      <c r="B77" s="3" t="s">
        <v>78</v>
      </c>
      <c r="C77" s="4">
        <v>44077</v>
      </c>
      <c r="D77" s="4">
        <v>3400</v>
      </c>
      <c r="E77" s="4">
        <v>0</v>
      </c>
      <c r="F77" s="4">
        <v>0</v>
      </c>
      <c r="G77" s="4">
        <v>0</v>
      </c>
      <c r="H77" s="4">
        <v>0</v>
      </c>
      <c r="I77" s="4">
        <v>48651</v>
      </c>
      <c r="J77" s="4">
        <v>700</v>
      </c>
      <c r="K77" s="4">
        <v>0</v>
      </c>
      <c r="L77" s="4">
        <v>0</v>
      </c>
      <c r="M77" s="4">
        <v>0</v>
      </c>
      <c r="N77" s="4">
        <v>0</v>
      </c>
      <c r="O77" s="101">
        <v>0</v>
      </c>
      <c r="P77" s="101">
        <v>200</v>
      </c>
      <c r="Q77" s="101">
        <v>0</v>
      </c>
      <c r="R77" s="101">
        <v>0</v>
      </c>
      <c r="S77" s="101">
        <v>0</v>
      </c>
      <c r="T77" s="101">
        <v>0</v>
      </c>
      <c r="U77" s="3"/>
    </row>
    <row r="78" spans="1:21" x14ac:dyDescent="0.3">
      <c r="A78" s="3" t="s">
        <v>51</v>
      </c>
      <c r="B78" s="3" t="s">
        <v>79</v>
      </c>
      <c r="C78" s="4">
        <v>20739.96</v>
      </c>
      <c r="D78" s="4">
        <v>1822.9</v>
      </c>
      <c r="E78" s="4">
        <v>0</v>
      </c>
      <c r="F78" s="4">
        <v>0</v>
      </c>
      <c r="G78" s="4">
        <v>0</v>
      </c>
      <c r="H78" s="4">
        <v>0</v>
      </c>
      <c r="I78" s="4">
        <v>17254.549999999996</v>
      </c>
      <c r="J78" s="4">
        <v>1958.8</v>
      </c>
      <c r="K78" s="4">
        <v>0</v>
      </c>
      <c r="L78" s="4">
        <v>0</v>
      </c>
      <c r="M78" s="4">
        <v>0</v>
      </c>
      <c r="N78" s="4">
        <v>0</v>
      </c>
      <c r="O78" s="101">
        <v>0</v>
      </c>
      <c r="P78" s="101">
        <v>0</v>
      </c>
      <c r="Q78" s="101">
        <v>0</v>
      </c>
      <c r="R78" s="101">
        <v>0</v>
      </c>
      <c r="S78" s="101">
        <v>0</v>
      </c>
      <c r="T78" s="101">
        <v>0</v>
      </c>
      <c r="U78" s="3"/>
    </row>
    <row r="79" spans="1:21" x14ac:dyDescent="0.3">
      <c r="A79" s="3" t="s">
        <v>51</v>
      </c>
      <c r="B79" s="3" t="s">
        <v>80</v>
      </c>
      <c r="C79" s="4">
        <v>285175.55999999994</v>
      </c>
      <c r="D79" s="4">
        <v>396398.5</v>
      </c>
      <c r="E79" s="4">
        <v>0</v>
      </c>
      <c r="F79" s="4">
        <v>0</v>
      </c>
      <c r="G79" s="4">
        <v>0</v>
      </c>
      <c r="H79" s="4">
        <v>0</v>
      </c>
      <c r="I79" s="4">
        <v>506648.97999999975</v>
      </c>
      <c r="J79" s="4">
        <v>206433.77</v>
      </c>
      <c r="K79" s="4">
        <v>0</v>
      </c>
      <c r="L79" s="4">
        <v>0</v>
      </c>
      <c r="M79" s="4">
        <v>0</v>
      </c>
      <c r="N79" s="4">
        <v>0</v>
      </c>
      <c r="O79" s="101">
        <v>233</v>
      </c>
      <c r="P79" s="101">
        <v>0</v>
      </c>
      <c r="Q79" s="101">
        <v>0</v>
      </c>
      <c r="R79" s="101">
        <v>0</v>
      </c>
      <c r="S79" s="101">
        <v>0</v>
      </c>
      <c r="T79" s="101">
        <v>0</v>
      </c>
      <c r="U79" s="3"/>
    </row>
    <row r="80" spans="1:21" x14ac:dyDescent="0.3">
      <c r="A80" s="3" t="s">
        <v>51</v>
      </c>
      <c r="B80" s="3" t="s">
        <v>81</v>
      </c>
      <c r="C80" s="4">
        <v>106189.41000000002</v>
      </c>
      <c r="D80" s="4">
        <v>40672.1</v>
      </c>
      <c r="E80" s="4">
        <v>0</v>
      </c>
      <c r="F80" s="4">
        <v>0</v>
      </c>
      <c r="G80" s="4">
        <v>0</v>
      </c>
      <c r="H80" s="4">
        <v>0</v>
      </c>
      <c r="I80" s="3"/>
      <c r="J80" s="3"/>
      <c r="K80" s="3"/>
      <c r="L80" s="3"/>
      <c r="M80" s="3"/>
      <c r="N80" s="3"/>
      <c r="O80" s="3"/>
      <c r="P80" s="3"/>
      <c r="Q80" s="3"/>
      <c r="R80" s="3"/>
      <c r="S80" s="3"/>
      <c r="T80" s="3"/>
      <c r="U80" s="3"/>
    </row>
    <row r="81" spans="1:21" x14ac:dyDescent="0.3">
      <c r="A81" s="3" t="s">
        <v>51</v>
      </c>
      <c r="B81" s="3" t="s">
        <v>82</v>
      </c>
      <c r="C81" s="4">
        <v>0</v>
      </c>
      <c r="D81" s="4">
        <v>0</v>
      </c>
      <c r="E81" s="4">
        <v>0</v>
      </c>
      <c r="F81" s="4">
        <v>0</v>
      </c>
      <c r="G81" s="4">
        <v>0</v>
      </c>
      <c r="H81" s="4">
        <v>0</v>
      </c>
      <c r="I81" s="4">
        <v>0</v>
      </c>
      <c r="J81" s="4">
        <v>0</v>
      </c>
      <c r="K81" s="4">
        <v>0</v>
      </c>
      <c r="L81" s="4">
        <v>0</v>
      </c>
      <c r="M81" s="4">
        <v>0</v>
      </c>
      <c r="N81" s="4">
        <v>0</v>
      </c>
      <c r="O81" s="101">
        <v>0</v>
      </c>
      <c r="P81" s="101">
        <v>0</v>
      </c>
      <c r="Q81" s="101">
        <v>0</v>
      </c>
      <c r="R81" s="101">
        <v>0</v>
      </c>
      <c r="S81" s="101">
        <v>0</v>
      </c>
      <c r="T81" s="101">
        <v>0</v>
      </c>
      <c r="U81" s="3"/>
    </row>
    <row r="82" spans="1:21" x14ac:dyDescent="0.3">
      <c r="A82" s="3" t="s">
        <v>51</v>
      </c>
      <c r="B82" s="3" t="s">
        <v>83</v>
      </c>
      <c r="C82" s="4">
        <v>0</v>
      </c>
      <c r="D82" s="4">
        <v>38067.5</v>
      </c>
      <c r="E82" s="4">
        <v>0</v>
      </c>
      <c r="F82" s="4">
        <v>0</v>
      </c>
      <c r="G82" s="4">
        <v>0</v>
      </c>
      <c r="H82" s="4">
        <v>0</v>
      </c>
      <c r="I82" s="4">
        <v>0</v>
      </c>
      <c r="J82" s="4">
        <v>33060</v>
      </c>
      <c r="K82" s="4">
        <v>0</v>
      </c>
      <c r="L82" s="4">
        <v>0</v>
      </c>
      <c r="M82" s="4">
        <v>0</v>
      </c>
      <c r="N82" s="4">
        <v>0</v>
      </c>
      <c r="O82" s="101">
        <v>0</v>
      </c>
      <c r="P82" s="101">
        <v>0</v>
      </c>
      <c r="Q82" s="101">
        <v>0</v>
      </c>
      <c r="R82" s="101">
        <v>0</v>
      </c>
      <c r="S82" s="101">
        <v>0</v>
      </c>
      <c r="T82" s="101">
        <v>0</v>
      </c>
      <c r="U82" s="3"/>
    </row>
    <row r="83" spans="1:21" x14ac:dyDescent="0.3">
      <c r="A83" s="100" t="s">
        <v>84</v>
      </c>
      <c r="B83" s="100" t="s">
        <v>507</v>
      </c>
      <c r="C83" s="105">
        <f>SUM(C84:C86)</f>
        <v>416817.11999999994</v>
      </c>
      <c r="D83" s="105">
        <f t="shared" ref="D83:T83" si="7">SUM(D84:D86)</f>
        <v>228885.75</v>
      </c>
      <c r="E83" s="105">
        <f t="shared" si="7"/>
        <v>0</v>
      </c>
      <c r="F83" s="105">
        <f t="shared" si="7"/>
        <v>0</v>
      </c>
      <c r="G83" s="105">
        <f t="shared" si="7"/>
        <v>0</v>
      </c>
      <c r="H83" s="105">
        <f t="shared" si="7"/>
        <v>0</v>
      </c>
      <c r="I83" s="105">
        <f t="shared" si="7"/>
        <v>465959.90000000008</v>
      </c>
      <c r="J83" s="105">
        <f t="shared" si="7"/>
        <v>216464.84999999998</v>
      </c>
      <c r="K83" s="105">
        <f t="shared" si="7"/>
        <v>0</v>
      </c>
      <c r="L83" s="105">
        <f t="shared" si="7"/>
        <v>0</v>
      </c>
      <c r="M83" s="105">
        <f t="shared" si="7"/>
        <v>0</v>
      </c>
      <c r="N83" s="105">
        <f t="shared" si="7"/>
        <v>0</v>
      </c>
      <c r="O83" s="105">
        <f t="shared" si="7"/>
        <v>11487.75</v>
      </c>
      <c r="P83" s="105">
        <f t="shared" si="7"/>
        <v>0</v>
      </c>
      <c r="Q83" s="105">
        <f t="shared" si="7"/>
        <v>0</v>
      </c>
      <c r="R83" s="105">
        <f t="shared" si="7"/>
        <v>0</v>
      </c>
      <c r="S83" s="105">
        <f t="shared" si="7"/>
        <v>0</v>
      </c>
      <c r="T83" s="105">
        <f t="shared" si="7"/>
        <v>0</v>
      </c>
      <c r="U83" s="100"/>
    </row>
    <row r="84" spans="1:21" x14ac:dyDescent="0.3">
      <c r="A84" s="3" t="s">
        <v>84</v>
      </c>
      <c r="B84" s="3" t="s">
        <v>85</v>
      </c>
      <c r="C84" s="4">
        <v>134818.84999999998</v>
      </c>
      <c r="D84" s="4">
        <v>186956.75</v>
      </c>
      <c r="E84" s="4">
        <v>0</v>
      </c>
      <c r="F84" s="4">
        <v>0</v>
      </c>
      <c r="G84" s="4">
        <v>0</v>
      </c>
      <c r="H84" s="4">
        <v>0</v>
      </c>
      <c r="I84" s="4">
        <v>185538.8</v>
      </c>
      <c r="J84" s="4">
        <v>142000.9</v>
      </c>
      <c r="K84" s="4">
        <v>0</v>
      </c>
      <c r="L84" s="4">
        <v>0</v>
      </c>
      <c r="M84" s="4">
        <v>0</v>
      </c>
      <c r="N84" s="4">
        <v>0</v>
      </c>
      <c r="O84" s="101">
        <v>11487.75</v>
      </c>
      <c r="P84" s="101">
        <v>0</v>
      </c>
      <c r="Q84" s="101">
        <v>0</v>
      </c>
      <c r="R84" s="101">
        <v>0</v>
      </c>
      <c r="S84" s="101">
        <v>0</v>
      </c>
      <c r="T84" s="101">
        <v>0</v>
      </c>
      <c r="U84" s="3"/>
    </row>
    <row r="85" spans="1:21" x14ac:dyDescent="0.3">
      <c r="A85" s="3" t="s">
        <v>84</v>
      </c>
      <c r="B85" s="3" t="s">
        <v>86</v>
      </c>
      <c r="C85" s="4">
        <v>265060.01999999996</v>
      </c>
      <c r="D85" s="4">
        <v>22107.4</v>
      </c>
      <c r="E85" s="4">
        <v>0</v>
      </c>
      <c r="F85" s="4">
        <v>0</v>
      </c>
      <c r="G85" s="4">
        <v>0</v>
      </c>
      <c r="H85" s="4">
        <v>0</v>
      </c>
      <c r="I85" s="4">
        <v>280421.10000000009</v>
      </c>
      <c r="J85" s="4">
        <v>74463.95</v>
      </c>
      <c r="K85" s="4">
        <v>0</v>
      </c>
      <c r="L85" s="4">
        <v>0</v>
      </c>
      <c r="M85" s="4">
        <v>0</v>
      </c>
      <c r="N85" s="4">
        <v>0</v>
      </c>
      <c r="O85" s="101">
        <v>0</v>
      </c>
      <c r="P85" s="101">
        <v>0</v>
      </c>
      <c r="Q85" s="101">
        <v>0</v>
      </c>
      <c r="R85" s="101">
        <v>0</v>
      </c>
      <c r="S85" s="101">
        <v>0</v>
      </c>
      <c r="T85" s="101">
        <v>0</v>
      </c>
      <c r="U85" s="3"/>
    </row>
    <row r="86" spans="1:21" x14ac:dyDescent="0.3">
      <c r="A86" s="3" t="s">
        <v>84</v>
      </c>
      <c r="B86" s="3" t="s">
        <v>87</v>
      </c>
      <c r="C86" s="4">
        <v>16938.25</v>
      </c>
      <c r="D86" s="4">
        <v>19821.599999999999</v>
      </c>
      <c r="E86" s="4">
        <v>0</v>
      </c>
      <c r="F86" s="4">
        <v>0</v>
      </c>
      <c r="G86" s="4">
        <v>0</v>
      </c>
      <c r="H86" s="4">
        <v>0</v>
      </c>
      <c r="I86" s="3"/>
      <c r="J86" s="3"/>
      <c r="K86" s="3"/>
      <c r="L86" s="3"/>
      <c r="M86" s="3"/>
      <c r="N86" s="3"/>
      <c r="O86" s="3"/>
      <c r="P86" s="3"/>
      <c r="Q86" s="3"/>
      <c r="R86" s="3"/>
      <c r="S86" s="3"/>
      <c r="T86" s="3"/>
      <c r="U86" s="3"/>
    </row>
    <row r="87" spans="1:21" x14ac:dyDescent="0.3">
      <c r="A87" s="100" t="s">
        <v>88</v>
      </c>
      <c r="B87" s="100" t="s">
        <v>507</v>
      </c>
      <c r="C87" s="105">
        <f>SUM(C88:C112)</f>
        <v>1206671.2800000003</v>
      </c>
      <c r="D87" s="105">
        <f t="shared" ref="D87:T87" si="8">SUM(D88:D112)</f>
        <v>852266.00000000023</v>
      </c>
      <c r="E87" s="105">
        <f t="shared" si="8"/>
        <v>0</v>
      </c>
      <c r="F87" s="105">
        <f t="shared" si="8"/>
        <v>0</v>
      </c>
      <c r="G87" s="105">
        <f t="shared" si="8"/>
        <v>0</v>
      </c>
      <c r="H87" s="105">
        <f t="shared" si="8"/>
        <v>0</v>
      </c>
      <c r="I87" s="105">
        <f t="shared" si="8"/>
        <v>1234633.9900000002</v>
      </c>
      <c r="J87" s="105">
        <f t="shared" si="8"/>
        <v>657280.69999999995</v>
      </c>
      <c r="K87" s="105">
        <f t="shared" si="8"/>
        <v>0</v>
      </c>
      <c r="L87" s="105">
        <f t="shared" si="8"/>
        <v>0</v>
      </c>
      <c r="M87" s="105">
        <f t="shared" si="8"/>
        <v>0</v>
      </c>
      <c r="N87" s="105">
        <f t="shared" si="8"/>
        <v>0</v>
      </c>
      <c r="O87" s="105">
        <f t="shared" si="8"/>
        <v>87902.599999999977</v>
      </c>
      <c r="P87" s="105">
        <f t="shared" si="8"/>
        <v>6125.5999999999995</v>
      </c>
      <c r="Q87" s="105">
        <f t="shared" si="8"/>
        <v>0</v>
      </c>
      <c r="R87" s="105">
        <f t="shared" si="8"/>
        <v>0</v>
      </c>
      <c r="S87" s="105">
        <f t="shared" si="8"/>
        <v>0</v>
      </c>
      <c r="T87" s="105">
        <f t="shared" si="8"/>
        <v>0</v>
      </c>
      <c r="U87" s="100"/>
    </row>
    <row r="88" spans="1:21" x14ac:dyDescent="0.3">
      <c r="A88" s="3" t="s">
        <v>88</v>
      </c>
      <c r="B88" s="3" t="s">
        <v>89</v>
      </c>
      <c r="C88" s="4">
        <v>10874.7</v>
      </c>
      <c r="D88" s="4">
        <v>0</v>
      </c>
      <c r="E88" s="4">
        <v>0</v>
      </c>
      <c r="F88" s="4">
        <v>0</v>
      </c>
      <c r="G88" s="4">
        <v>0</v>
      </c>
      <c r="H88" s="4">
        <v>0</v>
      </c>
      <c r="I88" s="4">
        <v>12203.75</v>
      </c>
      <c r="J88" s="4">
        <v>0</v>
      </c>
      <c r="K88" s="4">
        <v>0</v>
      </c>
      <c r="L88" s="4">
        <v>0</v>
      </c>
      <c r="M88" s="4">
        <v>0</v>
      </c>
      <c r="N88" s="4">
        <v>0</v>
      </c>
      <c r="O88" s="101">
        <v>0</v>
      </c>
      <c r="P88" s="101">
        <v>0</v>
      </c>
      <c r="Q88" s="101">
        <v>0</v>
      </c>
      <c r="R88" s="101">
        <v>0</v>
      </c>
      <c r="S88" s="101">
        <v>0</v>
      </c>
      <c r="T88" s="101">
        <v>0</v>
      </c>
      <c r="U88" s="3"/>
    </row>
    <row r="89" spans="1:21" x14ac:dyDescent="0.3">
      <c r="A89" s="3" t="s">
        <v>88</v>
      </c>
      <c r="B89" s="3" t="s">
        <v>90</v>
      </c>
      <c r="C89" s="4">
        <v>22887.200000000001</v>
      </c>
      <c r="D89" s="4">
        <v>0</v>
      </c>
      <c r="E89" s="4">
        <v>0</v>
      </c>
      <c r="F89" s="4">
        <v>0</v>
      </c>
      <c r="G89" s="4">
        <v>0</v>
      </c>
      <c r="H89" s="4">
        <v>0</v>
      </c>
      <c r="I89" s="4">
        <v>15685.990000000005</v>
      </c>
      <c r="J89" s="4">
        <v>0</v>
      </c>
      <c r="K89" s="4">
        <v>0</v>
      </c>
      <c r="L89" s="4">
        <v>0</v>
      </c>
      <c r="M89" s="4">
        <v>0</v>
      </c>
      <c r="N89" s="4">
        <v>0</v>
      </c>
      <c r="O89" s="101">
        <v>0</v>
      </c>
      <c r="P89" s="101">
        <v>0</v>
      </c>
      <c r="Q89" s="101">
        <v>0</v>
      </c>
      <c r="R89" s="101">
        <v>0</v>
      </c>
      <c r="S89" s="101">
        <v>0</v>
      </c>
      <c r="T89" s="101">
        <v>0</v>
      </c>
      <c r="U89" s="3"/>
    </row>
    <row r="90" spans="1:21" x14ac:dyDescent="0.3">
      <c r="A90" s="3" t="s">
        <v>88</v>
      </c>
      <c r="B90" s="3" t="s">
        <v>91</v>
      </c>
      <c r="C90" s="4">
        <v>15397.510000000002</v>
      </c>
      <c r="D90" s="4">
        <v>0</v>
      </c>
      <c r="E90" s="4">
        <v>0</v>
      </c>
      <c r="F90" s="4">
        <v>0</v>
      </c>
      <c r="G90" s="4">
        <v>0</v>
      </c>
      <c r="H90" s="4">
        <v>0</v>
      </c>
      <c r="I90" s="4">
        <v>14609.240000000002</v>
      </c>
      <c r="J90" s="4">
        <v>1730</v>
      </c>
      <c r="K90" s="4">
        <v>0</v>
      </c>
      <c r="L90" s="4">
        <v>0</v>
      </c>
      <c r="M90" s="4">
        <v>0</v>
      </c>
      <c r="N90" s="4">
        <v>0</v>
      </c>
      <c r="O90" s="101">
        <v>0</v>
      </c>
      <c r="P90" s="101">
        <v>0</v>
      </c>
      <c r="Q90" s="101">
        <v>0</v>
      </c>
      <c r="R90" s="101">
        <v>0</v>
      </c>
      <c r="S90" s="101">
        <v>0</v>
      </c>
      <c r="T90" s="101">
        <v>0</v>
      </c>
      <c r="U90" s="3"/>
    </row>
    <row r="91" spans="1:21" x14ac:dyDescent="0.3">
      <c r="A91" s="3" t="s">
        <v>88</v>
      </c>
      <c r="B91" s="3" t="s">
        <v>92</v>
      </c>
      <c r="C91" s="4">
        <v>6990.7799999999988</v>
      </c>
      <c r="D91" s="4">
        <v>1297.23</v>
      </c>
      <c r="E91" s="4">
        <v>0</v>
      </c>
      <c r="F91" s="4">
        <v>0</v>
      </c>
      <c r="G91" s="4">
        <v>0</v>
      </c>
      <c r="H91" s="4">
        <v>0</v>
      </c>
      <c r="I91" s="4">
        <v>0</v>
      </c>
      <c r="J91" s="4">
        <v>0</v>
      </c>
      <c r="K91" s="4">
        <v>0</v>
      </c>
      <c r="L91" s="4">
        <v>0</v>
      </c>
      <c r="M91" s="4">
        <v>0</v>
      </c>
      <c r="N91" s="4">
        <v>0</v>
      </c>
      <c r="O91" s="101">
        <v>0</v>
      </c>
      <c r="P91" s="101">
        <v>0</v>
      </c>
      <c r="Q91" s="101">
        <v>0</v>
      </c>
      <c r="R91" s="101">
        <v>0</v>
      </c>
      <c r="S91" s="101">
        <v>0</v>
      </c>
      <c r="T91" s="101">
        <v>0</v>
      </c>
      <c r="U91" s="3"/>
    </row>
    <row r="92" spans="1:21" x14ac:dyDescent="0.3">
      <c r="A92" s="3" t="s">
        <v>88</v>
      </c>
      <c r="B92" s="3" t="s">
        <v>93</v>
      </c>
      <c r="C92" s="4">
        <v>47423.819999999985</v>
      </c>
      <c r="D92" s="4">
        <v>38164.75</v>
      </c>
      <c r="E92" s="4">
        <v>0</v>
      </c>
      <c r="F92" s="4">
        <v>0</v>
      </c>
      <c r="G92" s="4">
        <v>0</v>
      </c>
      <c r="H92" s="4">
        <v>0</v>
      </c>
      <c r="I92" s="4">
        <v>56215.470000000016</v>
      </c>
      <c r="J92" s="4">
        <v>14290.5</v>
      </c>
      <c r="K92" s="4">
        <v>0</v>
      </c>
      <c r="L92" s="4">
        <v>0</v>
      </c>
      <c r="M92" s="4">
        <v>0</v>
      </c>
      <c r="N92" s="4">
        <v>0</v>
      </c>
      <c r="O92" s="101">
        <v>23875.75</v>
      </c>
      <c r="P92" s="101">
        <v>0</v>
      </c>
      <c r="Q92" s="101">
        <v>0</v>
      </c>
      <c r="R92" s="101">
        <v>0</v>
      </c>
      <c r="S92" s="101">
        <v>0</v>
      </c>
      <c r="T92" s="101">
        <v>0</v>
      </c>
      <c r="U92" s="3"/>
    </row>
    <row r="93" spans="1:21" x14ac:dyDescent="0.3">
      <c r="A93" s="3" t="s">
        <v>88</v>
      </c>
      <c r="B93" s="3" t="s">
        <v>94</v>
      </c>
      <c r="C93" s="4">
        <v>131883.31000000006</v>
      </c>
      <c r="D93" s="4">
        <v>164380.34999999998</v>
      </c>
      <c r="E93" s="4">
        <v>0</v>
      </c>
      <c r="F93" s="4">
        <v>0</v>
      </c>
      <c r="G93" s="4">
        <v>0</v>
      </c>
      <c r="H93" s="4">
        <v>0</v>
      </c>
      <c r="I93" s="4">
        <v>153190.14000000001</v>
      </c>
      <c r="J93" s="4">
        <v>137238</v>
      </c>
      <c r="K93" s="4">
        <v>0</v>
      </c>
      <c r="L93" s="4">
        <v>0</v>
      </c>
      <c r="M93" s="4">
        <v>0</v>
      </c>
      <c r="N93" s="4">
        <v>0</v>
      </c>
      <c r="O93" s="101">
        <v>48957.18</v>
      </c>
      <c r="P93" s="101">
        <v>0</v>
      </c>
      <c r="Q93" s="101">
        <v>0</v>
      </c>
      <c r="R93" s="101">
        <v>0</v>
      </c>
      <c r="S93" s="101">
        <v>0</v>
      </c>
      <c r="T93" s="101">
        <v>0</v>
      </c>
      <c r="U93" s="3"/>
    </row>
    <row r="94" spans="1:21" x14ac:dyDescent="0.3">
      <c r="A94" s="3" t="s">
        <v>88</v>
      </c>
      <c r="B94" s="3" t="s">
        <v>95</v>
      </c>
      <c r="C94" s="4">
        <v>11609.289999999995</v>
      </c>
      <c r="D94" s="4">
        <v>1721.1300000000003</v>
      </c>
      <c r="E94" s="4">
        <v>0</v>
      </c>
      <c r="F94" s="4">
        <v>0</v>
      </c>
      <c r="G94" s="4">
        <v>0</v>
      </c>
      <c r="H94" s="4">
        <v>0</v>
      </c>
      <c r="I94" s="4">
        <v>21320.880000000001</v>
      </c>
      <c r="J94" s="4">
        <v>15921</v>
      </c>
      <c r="K94" s="4">
        <v>0</v>
      </c>
      <c r="L94" s="4">
        <v>0</v>
      </c>
      <c r="M94" s="4">
        <v>0</v>
      </c>
      <c r="N94" s="4">
        <v>0</v>
      </c>
      <c r="O94" s="101">
        <v>0</v>
      </c>
      <c r="P94" s="101">
        <v>0</v>
      </c>
      <c r="Q94" s="101">
        <v>0</v>
      </c>
      <c r="R94" s="101">
        <v>0</v>
      </c>
      <c r="S94" s="101">
        <v>0</v>
      </c>
      <c r="T94" s="101">
        <v>0</v>
      </c>
      <c r="U94" s="3"/>
    </row>
    <row r="95" spans="1:21" x14ac:dyDescent="0.3">
      <c r="A95" s="3" t="s">
        <v>88</v>
      </c>
      <c r="B95" s="3" t="s">
        <v>96</v>
      </c>
      <c r="C95" s="4">
        <v>40329.950000000019</v>
      </c>
      <c r="D95" s="4">
        <v>3907</v>
      </c>
      <c r="E95" s="4">
        <v>0</v>
      </c>
      <c r="F95" s="4">
        <v>0</v>
      </c>
      <c r="G95" s="4">
        <v>0</v>
      </c>
      <c r="H95" s="4">
        <v>0</v>
      </c>
      <c r="I95" s="4">
        <v>48751.450000000019</v>
      </c>
      <c r="J95" s="4">
        <v>0</v>
      </c>
      <c r="K95" s="4">
        <v>0</v>
      </c>
      <c r="L95" s="4">
        <v>0</v>
      </c>
      <c r="M95" s="4">
        <v>0</v>
      </c>
      <c r="N95" s="4">
        <v>0</v>
      </c>
      <c r="O95" s="101">
        <v>0</v>
      </c>
      <c r="P95" s="101">
        <v>0</v>
      </c>
      <c r="Q95" s="101">
        <v>0</v>
      </c>
      <c r="R95" s="101">
        <v>0</v>
      </c>
      <c r="S95" s="101">
        <v>0</v>
      </c>
      <c r="T95" s="101">
        <v>0</v>
      </c>
      <c r="U95" s="3"/>
    </row>
    <row r="96" spans="1:21" x14ac:dyDescent="0.3">
      <c r="A96" s="3" t="s">
        <v>88</v>
      </c>
      <c r="B96" s="3" t="s">
        <v>97</v>
      </c>
      <c r="C96" s="4">
        <v>171793.41000000003</v>
      </c>
      <c r="D96" s="4">
        <v>299500.31000000041</v>
      </c>
      <c r="E96" s="4">
        <v>0</v>
      </c>
      <c r="F96" s="4">
        <v>0</v>
      </c>
      <c r="G96" s="4">
        <v>0</v>
      </c>
      <c r="H96" s="4">
        <v>0</v>
      </c>
      <c r="I96" s="4">
        <v>172069.65000000002</v>
      </c>
      <c r="J96" s="4">
        <v>104537.82999999993</v>
      </c>
      <c r="K96" s="4">
        <v>0</v>
      </c>
      <c r="L96" s="4">
        <v>0</v>
      </c>
      <c r="M96" s="4">
        <v>0</v>
      </c>
      <c r="N96" s="4">
        <v>0</v>
      </c>
      <c r="O96" s="101">
        <v>0</v>
      </c>
      <c r="P96" s="101">
        <v>0</v>
      </c>
      <c r="Q96" s="101">
        <v>0</v>
      </c>
      <c r="R96" s="101">
        <v>0</v>
      </c>
      <c r="S96" s="101">
        <v>0</v>
      </c>
      <c r="T96" s="101">
        <v>0</v>
      </c>
      <c r="U96" s="3"/>
    </row>
    <row r="97" spans="1:21" x14ac:dyDescent="0.3">
      <c r="A97" s="3" t="s">
        <v>88</v>
      </c>
      <c r="B97" s="3" t="s">
        <v>98</v>
      </c>
      <c r="C97" s="4">
        <v>37994.400000000001</v>
      </c>
      <c r="D97" s="4">
        <v>17194.5</v>
      </c>
      <c r="E97" s="4">
        <v>0</v>
      </c>
      <c r="F97" s="4">
        <v>0</v>
      </c>
      <c r="G97" s="4">
        <v>0</v>
      </c>
      <c r="H97" s="4">
        <v>0</v>
      </c>
      <c r="I97" s="4">
        <v>33133.56</v>
      </c>
      <c r="J97" s="4">
        <v>61828</v>
      </c>
      <c r="K97" s="4">
        <v>0</v>
      </c>
      <c r="L97" s="4">
        <v>0</v>
      </c>
      <c r="M97" s="4">
        <v>0</v>
      </c>
      <c r="N97" s="4">
        <v>0</v>
      </c>
      <c r="O97" s="101">
        <v>0</v>
      </c>
      <c r="P97" s="101">
        <v>0</v>
      </c>
      <c r="Q97" s="101">
        <v>0</v>
      </c>
      <c r="R97" s="101">
        <v>0</v>
      </c>
      <c r="S97" s="101">
        <v>0</v>
      </c>
      <c r="T97" s="101">
        <v>0</v>
      </c>
      <c r="U97" s="3"/>
    </row>
    <row r="98" spans="1:21" x14ac:dyDescent="0.3">
      <c r="A98" s="3" t="s">
        <v>88</v>
      </c>
      <c r="B98" s="3" t="s">
        <v>99</v>
      </c>
      <c r="C98" s="4">
        <v>104370.81</v>
      </c>
      <c r="D98" s="4">
        <v>104229</v>
      </c>
      <c r="E98" s="4">
        <v>0</v>
      </c>
      <c r="F98" s="4">
        <v>0</v>
      </c>
      <c r="G98" s="4">
        <v>0</v>
      </c>
      <c r="H98" s="4">
        <v>0</v>
      </c>
      <c r="I98" s="4">
        <v>101931.40000000002</v>
      </c>
      <c r="J98" s="4">
        <v>78586</v>
      </c>
      <c r="K98" s="4">
        <v>0</v>
      </c>
      <c r="L98" s="4">
        <v>0</v>
      </c>
      <c r="M98" s="4">
        <v>0</v>
      </c>
      <c r="N98" s="4">
        <v>0</v>
      </c>
      <c r="O98" s="101">
        <v>413.4</v>
      </c>
      <c r="P98" s="101">
        <v>0</v>
      </c>
      <c r="Q98" s="101">
        <v>0</v>
      </c>
      <c r="R98" s="101">
        <v>0</v>
      </c>
      <c r="S98" s="101">
        <v>0</v>
      </c>
      <c r="T98" s="101">
        <v>0</v>
      </c>
      <c r="U98" s="3"/>
    </row>
    <row r="99" spans="1:21" x14ac:dyDescent="0.3">
      <c r="A99" s="3" t="s">
        <v>88</v>
      </c>
      <c r="B99" s="3" t="s">
        <v>100</v>
      </c>
      <c r="C99" s="4">
        <v>51212.380000000012</v>
      </c>
      <c r="D99" s="4">
        <v>3478</v>
      </c>
      <c r="E99" s="4">
        <v>0</v>
      </c>
      <c r="F99" s="4">
        <v>0</v>
      </c>
      <c r="G99" s="4">
        <v>0</v>
      </c>
      <c r="H99" s="4">
        <v>0</v>
      </c>
      <c r="I99" s="4">
        <v>61414.430000000015</v>
      </c>
      <c r="J99" s="4">
        <v>10286.01</v>
      </c>
      <c r="K99" s="4">
        <v>0</v>
      </c>
      <c r="L99" s="4">
        <v>0</v>
      </c>
      <c r="M99" s="4">
        <v>0</v>
      </c>
      <c r="N99" s="4">
        <v>0</v>
      </c>
      <c r="O99" s="101">
        <v>698.12</v>
      </c>
      <c r="P99" s="101">
        <v>481.2</v>
      </c>
      <c r="Q99" s="101">
        <v>0</v>
      </c>
      <c r="R99" s="101">
        <v>0</v>
      </c>
      <c r="S99" s="101">
        <v>0</v>
      </c>
      <c r="T99" s="101">
        <v>0</v>
      </c>
      <c r="U99" s="3"/>
    </row>
    <row r="100" spans="1:21" x14ac:dyDescent="0.3">
      <c r="A100" s="3" t="s">
        <v>88</v>
      </c>
      <c r="B100" s="3" t="s">
        <v>101</v>
      </c>
      <c r="C100" s="4">
        <v>2608.5</v>
      </c>
      <c r="D100" s="4">
        <v>36190</v>
      </c>
      <c r="E100" s="4">
        <v>0</v>
      </c>
      <c r="F100" s="4">
        <v>0</v>
      </c>
      <c r="G100" s="4">
        <v>0</v>
      </c>
      <c r="H100" s="4">
        <v>0</v>
      </c>
      <c r="I100" s="4">
        <v>2765.25</v>
      </c>
      <c r="J100" s="4">
        <v>12871</v>
      </c>
      <c r="K100" s="4">
        <v>0</v>
      </c>
      <c r="L100" s="4">
        <v>0</v>
      </c>
      <c r="M100" s="4">
        <v>0</v>
      </c>
      <c r="N100" s="4">
        <v>0</v>
      </c>
      <c r="O100" s="101">
        <v>0</v>
      </c>
      <c r="P100" s="101">
        <v>0</v>
      </c>
      <c r="Q100" s="101">
        <v>0</v>
      </c>
      <c r="R100" s="101">
        <v>0</v>
      </c>
      <c r="S100" s="101">
        <v>0</v>
      </c>
      <c r="T100" s="101">
        <v>0</v>
      </c>
      <c r="U100" s="3"/>
    </row>
    <row r="101" spans="1:21" x14ac:dyDescent="0.3">
      <c r="A101" s="3" t="s">
        <v>88</v>
      </c>
      <c r="B101" s="3" t="s">
        <v>102</v>
      </c>
      <c r="C101" s="4">
        <v>243759.71999999983</v>
      </c>
      <c r="D101" s="4">
        <v>84157.499999999927</v>
      </c>
      <c r="E101" s="4">
        <v>0</v>
      </c>
      <c r="F101" s="4">
        <v>0</v>
      </c>
      <c r="G101" s="4">
        <v>0</v>
      </c>
      <c r="H101" s="4">
        <v>0</v>
      </c>
      <c r="I101" s="4">
        <v>256417.25</v>
      </c>
      <c r="J101" s="4">
        <v>99914</v>
      </c>
      <c r="K101" s="4">
        <v>0</v>
      </c>
      <c r="L101" s="4">
        <v>0</v>
      </c>
      <c r="M101" s="4">
        <v>0</v>
      </c>
      <c r="N101" s="4">
        <v>0</v>
      </c>
      <c r="O101" s="101">
        <v>0</v>
      </c>
      <c r="P101" s="101">
        <v>0</v>
      </c>
      <c r="Q101" s="101">
        <v>0</v>
      </c>
      <c r="R101" s="101">
        <v>0</v>
      </c>
      <c r="S101" s="101">
        <v>0</v>
      </c>
      <c r="T101" s="101">
        <v>0</v>
      </c>
      <c r="U101" s="3"/>
    </row>
    <row r="102" spans="1:21" x14ac:dyDescent="0.3">
      <c r="A102" s="3" t="s">
        <v>88</v>
      </c>
      <c r="B102" s="3" t="s">
        <v>103</v>
      </c>
      <c r="C102" s="4">
        <v>21526.03</v>
      </c>
      <c r="D102" s="4">
        <v>500</v>
      </c>
      <c r="E102" s="4">
        <v>0</v>
      </c>
      <c r="F102" s="4">
        <v>0</v>
      </c>
      <c r="G102" s="4">
        <v>0</v>
      </c>
      <c r="H102" s="4">
        <v>0</v>
      </c>
      <c r="I102" s="4">
        <v>17810.87</v>
      </c>
      <c r="J102" s="4">
        <v>500</v>
      </c>
      <c r="K102" s="4">
        <v>0</v>
      </c>
      <c r="L102" s="4">
        <v>0</v>
      </c>
      <c r="M102" s="4">
        <v>0</v>
      </c>
      <c r="N102" s="4">
        <v>0</v>
      </c>
      <c r="O102" s="101">
        <v>0</v>
      </c>
      <c r="P102" s="101">
        <v>0</v>
      </c>
      <c r="Q102" s="101">
        <v>0</v>
      </c>
      <c r="R102" s="101">
        <v>0</v>
      </c>
      <c r="S102" s="101">
        <v>0</v>
      </c>
      <c r="T102" s="101">
        <v>0</v>
      </c>
      <c r="U102" s="3"/>
    </row>
    <row r="103" spans="1:21" x14ac:dyDescent="0.3">
      <c r="A103" s="3" t="s">
        <v>88</v>
      </c>
      <c r="B103" s="3" t="s">
        <v>104</v>
      </c>
      <c r="C103" s="4">
        <v>30131</v>
      </c>
      <c r="D103" s="4">
        <v>0</v>
      </c>
      <c r="E103" s="4">
        <v>0</v>
      </c>
      <c r="F103" s="4">
        <v>0</v>
      </c>
      <c r="G103" s="4">
        <v>0</v>
      </c>
      <c r="H103" s="4">
        <v>0</v>
      </c>
      <c r="I103" s="4">
        <v>29998.12</v>
      </c>
      <c r="J103" s="4">
        <v>0</v>
      </c>
      <c r="K103" s="4">
        <v>0</v>
      </c>
      <c r="L103" s="4">
        <v>0</v>
      </c>
      <c r="M103" s="4">
        <v>0</v>
      </c>
      <c r="N103" s="4">
        <v>0</v>
      </c>
      <c r="O103" s="101">
        <v>0</v>
      </c>
      <c r="P103" s="101">
        <v>0</v>
      </c>
      <c r="Q103" s="101">
        <v>0</v>
      </c>
      <c r="R103" s="101">
        <v>0</v>
      </c>
      <c r="S103" s="101">
        <v>0</v>
      </c>
      <c r="T103" s="101">
        <v>0</v>
      </c>
      <c r="U103" s="3"/>
    </row>
    <row r="104" spans="1:21" x14ac:dyDescent="0.3">
      <c r="A104" s="3" t="s">
        <v>88</v>
      </c>
      <c r="B104" s="3" t="s">
        <v>105</v>
      </c>
      <c r="C104" s="4">
        <v>37453.580000000016</v>
      </c>
      <c r="D104" s="4">
        <v>30616</v>
      </c>
      <c r="E104" s="4">
        <v>0</v>
      </c>
      <c r="F104" s="4">
        <v>0</v>
      </c>
      <c r="G104" s="4">
        <v>0</v>
      </c>
      <c r="H104" s="4">
        <v>0</v>
      </c>
      <c r="I104" s="4">
        <v>38256.76</v>
      </c>
      <c r="J104" s="4">
        <v>7749</v>
      </c>
      <c r="K104" s="4">
        <v>0</v>
      </c>
      <c r="L104" s="4">
        <v>0</v>
      </c>
      <c r="M104" s="4">
        <v>0</v>
      </c>
      <c r="N104" s="4">
        <v>0</v>
      </c>
      <c r="O104" s="101">
        <v>0</v>
      </c>
      <c r="P104" s="101">
        <v>0</v>
      </c>
      <c r="Q104" s="101">
        <v>0</v>
      </c>
      <c r="R104" s="101">
        <v>0</v>
      </c>
      <c r="S104" s="101">
        <v>0</v>
      </c>
      <c r="T104" s="101">
        <v>0</v>
      </c>
      <c r="U104" s="3"/>
    </row>
    <row r="105" spans="1:21" x14ac:dyDescent="0.3">
      <c r="A105" s="3" t="s">
        <v>88</v>
      </c>
      <c r="B105" s="3" t="s">
        <v>106</v>
      </c>
      <c r="C105" s="4">
        <v>12205.199999999999</v>
      </c>
      <c r="D105" s="4">
        <v>8337</v>
      </c>
      <c r="E105" s="4">
        <v>0</v>
      </c>
      <c r="F105" s="4">
        <v>0</v>
      </c>
      <c r="G105" s="4">
        <v>0</v>
      </c>
      <c r="H105" s="4">
        <v>0</v>
      </c>
      <c r="I105" s="4">
        <v>7815.75</v>
      </c>
      <c r="J105" s="4">
        <v>6675.5</v>
      </c>
      <c r="K105" s="4">
        <v>0</v>
      </c>
      <c r="L105" s="4">
        <v>0</v>
      </c>
      <c r="M105" s="4">
        <v>0</v>
      </c>
      <c r="N105" s="4">
        <v>0</v>
      </c>
      <c r="O105" s="101">
        <v>13958.15</v>
      </c>
      <c r="P105" s="101">
        <v>0</v>
      </c>
      <c r="Q105" s="101">
        <v>0</v>
      </c>
      <c r="R105" s="101">
        <v>0</v>
      </c>
      <c r="S105" s="101">
        <v>0</v>
      </c>
      <c r="T105" s="101">
        <v>0</v>
      </c>
      <c r="U105" s="3"/>
    </row>
    <row r="106" spans="1:21" x14ac:dyDescent="0.3">
      <c r="A106" s="3" t="s">
        <v>88</v>
      </c>
      <c r="B106" s="3" t="s">
        <v>107</v>
      </c>
      <c r="C106" s="4">
        <v>70653.449999999983</v>
      </c>
      <c r="D106" s="4">
        <v>10360</v>
      </c>
      <c r="E106" s="4">
        <v>0</v>
      </c>
      <c r="F106" s="4">
        <v>0</v>
      </c>
      <c r="G106" s="4">
        <v>0</v>
      </c>
      <c r="H106" s="4">
        <v>0</v>
      </c>
      <c r="I106" s="4">
        <v>72524.7</v>
      </c>
      <c r="J106" s="4">
        <v>72950.150000000023</v>
      </c>
      <c r="K106" s="4">
        <v>0</v>
      </c>
      <c r="L106" s="4">
        <v>0</v>
      </c>
      <c r="M106" s="4">
        <v>0</v>
      </c>
      <c r="N106" s="4">
        <v>0</v>
      </c>
      <c r="O106" s="101">
        <v>0</v>
      </c>
      <c r="P106" s="101">
        <v>0</v>
      </c>
      <c r="Q106" s="101">
        <v>0</v>
      </c>
      <c r="R106" s="101">
        <v>0</v>
      </c>
      <c r="S106" s="101">
        <v>0</v>
      </c>
      <c r="T106" s="101">
        <v>0</v>
      </c>
      <c r="U106" s="3"/>
    </row>
    <row r="107" spans="1:21" x14ac:dyDescent="0.3">
      <c r="A107" s="3" t="s">
        <v>88</v>
      </c>
      <c r="B107" s="3" t="s">
        <v>108</v>
      </c>
      <c r="C107" s="4">
        <v>54842.080000000002</v>
      </c>
      <c r="D107" s="4">
        <v>0</v>
      </c>
      <c r="E107" s="4">
        <v>0</v>
      </c>
      <c r="F107" s="4">
        <v>0</v>
      </c>
      <c r="G107" s="4">
        <v>0</v>
      </c>
      <c r="H107" s="4">
        <v>0</v>
      </c>
      <c r="I107" s="4">
        <v>54710.849999999991</v>
      </c>
      <c r="J107" s="4">
        <v>0</v>
      </c>
      <c r="K107" s="4">
        <v>0</v>
      </c>
      <c r="L107" s="4">
        <v>0</v>
      </c>
      <c r="M107" s="4">
        <v>0</v>
      </c>
      <c r="N107" s="4">
        <v>0</v>
      </c>
      <c r="O107" s="101">
        <v>0</v>
      </c>
      <c r="P107" s="101">
        <v>0</v>
      </c>
      <c r="Q107" s="101">
        <v>0</v>
      </c>
      <c r="R107" s="101">
        <v>0</v>
      </c>
      <c r="S107" s="101">
        <v>0</v>
      </c>
      <c r="T107" s="101">
        <v>0</v>
      </c>
      <c r="U107" s="3"/>
    </row>
    <row r="108" spans="1:21" x14ac:dyDescent="0.3">
      <c r="A108" s="3" t="s">
        <v>88</v>
      </c>
      <c r="B108" s="3" t="s">
        <v>109</v>
      </c>
      <c r="C108" s="4">
        <v>9492.7500000000055</v>
      </c>
      <c r="D108" s="4">
        <v>0</v>
      </c>
      <c r="E108" s="4">
        <v>0</v>
      </c>
      <c r="F108" s="4">
        <v>0</v>
      </c>
      <c r="G108" s="4">
        <v>0</v>
      </c>
      <c r="H108" s="4">
        <v>0</v>
      </c>
      <c r="I108" s="4">
        <v>0</v>
      </c>
      <c r="J108" s="4">
        <v>0</v>
      </c>
      <c r="K108" s="4">
        <v>0</v>
      </c>
      <c r="L108" s="4">
        <v>0</v>
      </c>
      <c r="M108" s="4">
        <v>0</v>
      </c>
      <c r="N108" s="4">
        <v>0</v>
      </c>
      <c r="O108" s="101">
        <v>0</v>
      </c>
      <c r="P108" s="101">
        <v>0</v>
      </c>
      <c r="Q108" s="101">
        <v>0</v>
      </c>
      <c r="R108" s="101">
        <v>0</v>
      </c>
      <c r="S108" s="101">
        <v>0</v>
      </c>
      <c r="T108" s="101">
        <v>0</v>
      </c>
      <c r="U108" s="3"/>
    </row>
    <row r="109" spans="1:21" x14ac:dyDescent="0.3">
      <c r="A109" s="3" t="s">
        <v>88</v>
      </c>
      <c r="B109" s="3" t="s">
        <v>110</v>
      </c>
      <c r="C109" s="4">
        <v>54256.549999999967</v>
      </c>
      <c r="D109" s="4">
        <v>18822.900000000001</v>
      </c>
      <c r="E109" s="4">
        <v>0</v>
      </c>
      <c r="F109" s="4">
        <v>0</v>
      </c>
      <c r="G109" s="4">
        <v>0</v>
      </c>
      <c r="H109" s="4">
        <v>0</v>
      </c>
      <c r="I109" s="4">
        <v>47983.859999999986</v>
      </c>
      <c r="J109" s="4">
        <v>4738</v>
      </c>
      <c r="K109" s="4">
        <v>0</v>
      </c>
      <c r="L109" s="4">
        <v>0</v>
      </c>
      <c r="M109" s="4">
        <v>0</v>
      </c>
      <c r="N109" s="4">
        <v>0</v>
      </c>
      <c r="O109" s="101">
        <v>0</v>
      </c>
      <c r="P109" s="101">
        <v>5644.4</v>
      </c>
      <c r="Q109" s="101">
        <v>0</v>
      </c>
      <c r="R109" s="101">
        <v>0</v>
      </c>
      <c r="S109" s="101">
        <v>0</v>
      </c>
      <c r="T109" s="101">
        <v>0</v>
      </c>
      <c r="U109" s="3"/>
    </row>
    <row r="110" spans="1:21" x14ac:dyDescent="0.3">
      <c r="A110" s="3" t="s">
        <v>88</v>
      </c>
      <c r="B110" s="3" t="s">
        <v>112</v>
      </c>
      <c r="C110" s="4">
        <v>16974.86</v>
      </c>
      <c r="D110" s="4">
        <v>26395.33</v>
      </c>
      <c r="E110" s="4">
        <v>0</v>
      </c>
      <c r="F110" s="4">
        <v>0</v>
      </c>
      <c r="G110" s="4">
        <v>0</v>
      </c>
      <c r="H110" s="4">
        <v>0</v>
      </c>
      <c r="I110" s="4">
        <v>15408.619999999997</v>
      </c>
      <c r="J110" s="4">
        <v>26265.71</v>
      </c>
      <c r="K110" s="4">
        <v>0</v>
      </c>
      <c r="L110" s="4">
        <v>0</v>
      </c>
      <c r="M110" s="4">
        <v>0</v>
      </c>
      <c r="N110" s="4">
        <v>0</v>
      </c>
      <c r="O110" s="101">
        <v>0</v>
      </c>
      <c r="P110" s="101">
        <v>0</v>
      </c>
      <c r="Q110" s="101">
        <v>0</v>
      </c>
      <c r="R110" s="101">
        <v>0</v>
      </c>
      <c r="S110" s="101">
        <v>0</v>
      </c>
      <c r="T110" s="101">
        <v>0</v>
      </c>
      <c r="U110" s="3"/>
    </row>
    <row r="111" spans="1:21" x14ac:dyDescent="0.3">
      <c r="A111" s="3" t="s">
        <v>88</v>
      </c>
      <c r="B111" s="3" t="s">
        <v>113</v>
      </c>
      <c r="C111" s="4">
        <v>0</v>
      </c>
      <c r="D111" s="4">
        <v>3015</v>
      </c>
      <c r="E111" s="4">
        <v>0</v>
      </c>
      <c r="F111" s="4">
        <v>0</v>
      </c>
      <c r="G111" s="4">
        <v>0</v>
      </c>
      <c r="H111" s="4">
        <v>0</v>
      </c>
      <c r="I111" s="4">
        <v>0</v>
      </c>
      <c r="J111" s="4">
        <v>1200</v>
      </c>
      <c r="K111" s="4">
        <v>0</v>
      </c>
      <c r="L111" s="4">
        <v>0</v>
      </c>
      <c r="M111" s="4">
        <v>0</v>
      </c>
      <c r="N111" s="4">
        <v>0</v>
      </c>
      <c r="O111" s="101">
        <v>0</v>
      </c>
      <c r="P111" s="101">
        <v>0</v>
      </c>
      <c r="Q111" s="101">
        <v>0</v>
      </c>
      <c r="R111" s="101">
        <v>0</v>
      </c>
      <c r="S111" s="101">
        <v>0</v>
      </c>
      <c r="T111" s="101">
        <v>0</v>
      </c>
      <c r="U111" s="3"/>
    </row>
    <row r="112" spans="1:21" x14ac:dyDescent="0.3">
      <c r="A112" s="3" t="s">
        <v>88</v>
      </c>
      <c r="B112" s="3" t="s">
        <v>114</v>
      </c>
      <c r="C112" s="4">
        <v>0</v>
      </c>
      <c r="D112" s="4">
        <v>0</v>
      </c>
      <c r="E112" s="4">
        <v>0</v>
      </c>
      <c r="F112" s="4">
        <v>0</v>
      </c>
      <c r="G112" s="4">
        <v>0</v>
      </c>
      <c r="H112" s="4">
        <v>0</v>
      </c>
      <c r="I112" s="4">
        <v>416</v>
      </c>
      <c r="J112" s="4">
        <v>0</v>
      </c>
      <c r="K112" s="4">
        <v>0</v>
      </c>
      <c r="L112" s="4">
        <v>0</v>
      </c>
      <c r="M112" s="4">
        <v>0</v>
      </c>
      <c r="N112" s="4">
        <v>0</v>
      </c>
      <c r="O112" s="101">
        <v>0</v>
      </c>
      <c r="P112" s="101">
        <v>0</v>
      </c>
      <c r="Q112" s="101">
        <v>0</v>
      </c>
      <c r="R112" s="101">
        <v>0</v>
      </c>
      <c r="S112" s="101">
        <v>0</v>
      </c>
      <c r="T112" s="101">
        <v>0</v>
      </c>
      <c r="U112" s="3"/>
    </row>
    <row r="113" spans="1:21" x14ac:dyDescent="0.3">
      <c r="A113" s="100" t="s">
        <v>115</v>
      </c>
      <c r="B113" s="100" t="s">
        <v>507</v>
      </c>
      <c r="C113" s="105">
        <f>SUM(C114:C124)</f>
        <v>3043482.0099999979</v>
      </c>
      <c r="D113" s="105">
        <f t="shared" ref="D113:T113" si="9">SUM(D114:D124)</f>
        <v>1802137.02</v>
      </c>
      <c r="E113" s="105">
        <f t="shared" si="9"/>
        <v>0</v>
      </c>
      <c r="F113" s="105">
        <f t="shared" si="9"/>
        <v>0</v>
      </c>
      <c r="G113" s="105">
        <f t="shared" si="9"/>
        <v>0</v>
      </c>
      <c r="H113" s="105">
        <f t="shared" si="9"/>
        <v>0</v>
      </c>
      <c r="I113" s="105">
        <f t="shared" si="9"/>
        <v>2130245.91</v>
      </c>
      <c r="J113" s="105">
        <f t="shared" si="9"/>
        <v>275274.39</v>
      </c>
      <c r="K113" s="105">
        <f t="shared" si="9"/>
        <v>0</v>
      </c>
      <c r="L113" s="105">
        <f t="shared" si="9"/>
        <v>0</v>
      </c>
      <c r="M113" s="105">
        <f t="shared" si="9"/>
        <v>0</v>
      </c>
      <c r="N113" s="105">
        <f t="shared" si="9"/>
        <v>0</v>
      </c>
      <c r="O113" s="105">
        <f t="shared" si="9"/>
        <v>0</v>
      </c>
      <c r="P113" s="105">
        <f t="shared" si="9"/>
        <v>394.5</v>
      </c>
      <c r="Q113" s="105">
        <f t="shared" si="9"/>
        <v>0</v>
      </c>
      <c r="R113" s="105">
        <f t="shared" si="9"/>
        <v>0</v>
      </c>
      <c r="S113" s="105">
        <f t="shared" si="9"/>
        <v>0</v>
      </c>
      <c r="T113" s="105">
        <f t="shared" si="9"/>
        <v>0</v>
      </c>
      <c r="U113" s="100"/>
    </row>
    <row r="114" spans="1:21" x14ac:dyDescent="0.3">
      <c r="A114" s="3" t="s">
        <v>115</v>
      </c>
      <c r="B114" s="3" t="s">
        <v>116</v>
      </c>
      <c r="C114" s="4">
        <v>89815.48000000001</v>
      </c>
      <c r="D114" s="4">
        <v>105783.65</v>
      </c>
      <c r="E114" s="4">
        <v>0</v>
      </c>
      <c r="F114" s="4">
        <v>0</v>
      </c>
      <c r="G114" s="4">
        <v>0</v>
      </c>
      <c r="H114" s="4">
        <v>0</v>
      </c>
      <c r="I114" s="4">
        <v>139804.86000000002</v>
      </c>
      <c r="J114" s="4">
        <v>18761.5</v>
      </c>
      <c r="K114" s="4">
        <v>0</v>
      </c>
      <c r="L114" s="4">
        <v>0</v>
      </c>
      <c r="M114" s="4">
        <v>0</v>
      </c>
      <c r="N114" s="4">
        <v>0</v>
      </c>
      <c r="O114" s="101">
        <v>0</v>
      </c>
      <c r="P114" s="101">
        <v>0</v>
      </c>
      <c r="Q114" s="101">
        <v>0</v>
      </c>
      <c r="R114" s="101">
        <v>0</v>
      </c>
      <c r="S114" s="101">
        <v>0</v>
      </c>
      <c r="T114" s="101">
        <v>0</v>
      </c>
      <c r="U114" s="3"/>
    </row>
    <row r="115" spans="1:21" x14ac:dyDescent="0.3">
      <c r="A115" s="3" t="s">
        <v>115</v>
      </c>
      <c r="B115" s="3" t="s">
        <v>117</v>
      </c>
      <c r="C115" s="4">
        <v>252685.65</v>
      </c>
      <c r="D115" s="4">
        <v>344224.96000000008</v>
      </c>
      <c r="E115" s="4">
        <v>0</v>
      </c>
      <c r="F115" s="4">
        <v>0</v>
      </c>
      <c r="G115" s="4">
        <v>0</v>
      </c>
      <c r="H115" s="4">
        <v>0</v>
      </c>
      <c r="I115" s="4">
        <v>291259.46999999986</v>
      </c>
      <c r="J115" s="4">
        <v>14950</v>
      </c>
      <c r="K115" s="4">
        <v>0</v>
      </c>
      <c r="L115" s="4">
        <v>0</v>
      </c>
      <c r="M115" s="4">
        <v>0</v>
      </c>
      <c r="N115" s="4">
        <v>0</v>
      </c>
      <c r="O115" s="101">
        <v>0</v>
      </c>
      <c r="P115" s="101">
        <v>0</v>
      </c>
      <c r="Q115" s="101">
        <v>0</v>
      </c>
      <c r="R115" s="101">
        <v>0</v>
      </c>
      <c r="S115" s="101">
        <v>0</v>
      </c>
      <c r="T115" s="101">
        <v>0</v>
      </c>
      <c r="U115" s="3"/>
    </row>
    <row r="116" spans="1:21" x14ac:dyDescent="0.3">
      <c r="A116" s="3" t="s">
        <v>115</v>
      </c>
      <c r="B116" s="3" t="s">
        <v>118</v>
      </c>
      <c r="C116" s="4">
        <v>377315.00000000006</v>
      </c>
      <c r="D116" s="4">
        <v>229431.69999999995</v>
      </c>
      <c r="E116" s="4">
        <v>0</v>
      </c>
      <c r="F116" s="4">
        <v>0</v>
      </c>
      <c r="G116" s="4">
        <v>0</v>
      </c>
      <c r="H116" s="4">
        <v>0</v>
      </c>
      <c r="I116" s="4">
        <v>371516.7</v>
      </c>
      <c r="J116" s="4">
        <v>25100</v>
      </c>
      <c r="K116" s="4">
        <v>0</v>
      </c>
      <c r="L116" s="4">
        <v>0</v>
      </c>
      <c r="M116" s="4">
        <v>0</v>
      </c>
      <c r="N116" s="4">
        <v>0</v>
      </c>
      <c r="O116" s="101">
        <v>0</v>
      </c>
      <c r="P116" s="101">
        <v>0</v>
      </c>
      <c r="Q116" s="101">
        <v>0</v>
      </c>
      <c r="R116" s="101">
        <v>0</v>
      </c>
      <c r="S116" s="101">
        <v>0</v>
      </c>
      <c r="T116" s="101">
        <v>0</v>
      </c>
      <c r="U116" s="3"/>
    </row>
    <row r="117" spans="1:21" x14ac:dyDescent="0.3">
      <c r="A117" s="3" t="s">
        <v>115</v>
      </c>
      <c r="B117" s="3" t="s">
        <v>119</v>
      </c>
      <c r="C117" s="4">
        <v>134593.39999999997</v>
      </c>
      <c r="D117" s="4">
        <v>14850</v>
      </c>
      <c r="E117" s="4">
        <v>0</v>
      </c>
      <c r="F117" s="4">
        <v>0</v>
      </c>
      <c r="G117" s="4">
        <v>0</v>
      </c>
      <c r="H117" s="4">
        <v>0</v>
      </c>
      <c r="I117" s="4">
        <v>141664.94000000003</v>
      </c>
      <c r="J117" s="4">
        <v>3600</v>
      </c>
      <c r="K117" s="4">
        <v>0</v>
      </c>
      <c r="L117" s="4">
        <v>0</v>
      </c>
      <c r="M117" s="4">
        <v>0</v>
      </c>
      <c r="N117" s="4">
        <v>0</v>
      </c>
      <c r="O117" s="101">
        <v>0</v>
      </c>
      <c r="P117" s="101">
        <v>0</v>
      </c>
      <c r="Q117" s="101">
        <v>0</v>
      </c>
      <c r="R117" s="101">
        <v>0</v>
      </c>
      <c r="S117" s="101">
        <v>0</v>
      </c>
      <c r="T117" s="101">
        <v>0</v>
      </c>
      <c r="U117" s="3"/>
    </row>
    <row r="118" spans="1:21" x14ac:dyDescent="0.3">
      <c r="A118" s="3" t="s">
        <v>115</v>
      </c>
      <c r="B118" s="3" t="s">
        <v>120</v>
      </c>
      <c r="C118" s="4">
        <v>122940.95000000001</v>
      </c>
      <c r="D118" s="4">
        <v>12208.8</v>
      </c>
      <c r="E118" s="4">
        <v>0</v>
      </c>
      <c r="F118" s="4">
        <v>0</v>
      </c>
      <c r="G118" s="4">
        <v>0</v>
      </c>
      <c r="H118" s="4">
        <v>0</v>
      </c>
      <c r="I118" s="4">
        <v>7544.93</v>
      </c>
      <c r="J118" s="4">
        <v>3100</v>
      </c>
      <c r="K118" s="4">
        <v>0</v>
      </c>
      <c r="L118" s="4">
        <v>0</v>
      </c>
      <c r="M118" s="4">
        <v>0</v>
      </c>
      <c r="N118" s="4">
        <v>0</v>
      </c>
      <c r="O118" s="101">
        <v>0</v>
      </c>
      <c r="P118" s="101">
        <v>394.5</v>
      </c>
      <c r="Q118" s="101">
        <v>0</v>
      </c>
      <c r="R118" s="101">
        <v>0</v>
      </c>
      <c r="S118" s="101">
        <v>0</v>
      </c>
      <c r="T118" s="101">
        <v>0</v>
      </c>
      <c r="U118" s="3"/>
    </row>
    <row r="119" spans="1:21" x14ac:dyDescent="0.3">
      <c r="A119" s="3" t="s">
        <v>115</v>
      </c>
      <c r="B119" s="3" t="s">
        <v>121</v>
      </c>
      <c r="C119" s="4">
        <v>643285.71999999846</v>
      </c>
      <c r="D119" s="4">
        <v>160705.78</v>
      </c>
      <c r="E119" s="4">
        <v>0</v>
      </c>
      <c r="F119" s="4">
        <v>0</v>
      </c>
      <c r="G119" s="4">
        <v>0</v>
      </c>
      <c r="H119" s="4">
        <v>0</v>
      </c>
      <c r="I119" s="4">
        <v>439645.29000000085</v>
      </c>
      <c r="J119" s="4">
        <v>40678.559999999998</v>
      </c>
      <c r="K119" s="4">
        <v>0</v>
      </c>
      <c r="L119" s="4">
        <v>0</v>
      </c>
      <c r="M119" s="4">
        <v>0</v>
      </c>
      <c r="N119" s="4">
        <v>0</v>
      </c>
      <c r="O119" s="101">
        <v>0</v>
      </c>
      <c r="P119" s="101">
        <v>0</v>
      </c>
      <c r="Q119" s="101">
        <v>0</v>
      </c>
      <c r="R119" s="101">
        <v>0</v>
      </c>
      <c r="S119" s="101">
        <v>0</v>
      </c>
      <c r="T119" s="101">
        <v>0</v>
      </c>
      <c r="U119" s="3"/>
    </row>
    <row r="120" spans="1:21" x14ac:dyDescent="0.3">
      <c r="A120" s="3" t="s">
        <v>115</v>
      </c>
      <c r="B120" s="3" t="s">
        <v>122</v>
      </c>
      <c r="C120" s="4">
        <v>107662.50000000003</v>
      </c>
      <c r="D120" s="4">
        <v>12827.5</v>
      </c>
      <c r="E120" s="4">
        <v>0</v>
      </c>
      <c r="F120" s="4">
        <v>0</v>
      </c>
      <c r="G120" s="4">
        <v>0</v>
      </c>
      <c r="H120" s="4">
        <v>0</v>
      </c>
      <c r="I120" s="4">
        <v>0</v>
      </c>
      <c r="J120" s="4">
        <v>7473</v>
      </c>
      <c r="K120" s="4">
        <v>0</v>
      </c>
      <c r="L120" s="4">
        <v>0</v>
      </c>
      <c r="M120" s="4">
        <v>0</v>
      </c>
      <c r="N120" s="4">
        <v>0</v>
      </c>
      <c r="O120" s="101">
        <v>0</v>
      </c>
      <c r="P120" s="101">
        <v>0</v>
      </c>
      <c r="Q120" s="101">
        <v>0</v>
      </c>
      <c r="R120" s="101">
        <v>0</v>
      </c>
      <c r="S120" s="101">
        <v>0</v>
      </c>
      <c r="T120" s="101">
        <v>0</v>
      </c>
      <c r="U120" s="3"/>
    </row>
    <row r="121" spans="1:21" x14ac:dyDescent="0.3">
      <c r="A121" s="3" t="s">
        <v>115</v>
      </c>
      <c r="B121" s="3" t="s">
        <v>123</v>
      </c>
      <c r="C121" s="4">
        <v>275557.36000000016</v>
      </c>
      <c r="D121" s="4">
        <v>96143.780000000028</v>
      </c>
      <c r="E121" s="4">
        <v>0</v>
      </c>
      <c r="F121" s="4">
        <v>0</v>
      </c>
      <c r="G121" s="4">
        <v>0</v>
      </c>
      <c r="H121" s="4">
        <v>0</v>
      </c>
      <c r="I121" s="4">
        <v>252273.98999999944</v>
      </c>
      <c r="J121" s="4">
        <v>121699.55999999998</v>
      </c>
      <c r="K121" s="4">
        <v>0</v>
      </c>
      <c r="L121" s="4">
        <v>0</v>
      </c>
      <c r="M121" s="4">
        <v>0</v>
      </c>
      <c r="N121" s="4">
        <v>0</v>
      </c>
      <c r="O121" s="101">
        <v>0</v>
      </c>
      <c r="P121" s="101">
        <v>0</v>
      </c>
      <c r="Q121" s="101">
        <v>0</v>
      </c>
      <c r="R121" s="101">
        <v>0</v>
      </c>
      <c r="S121" s="101">
        <v>0</v>
      </c>
      <c r="T121" s="101">
        <v>0</v>
      </c>
      <c r="U121" s="3"/>
    </row>
    <row r="122" spans="1:21" x14ac:dyDescent="0.3">
      <c r="A122" s="3" t="s">
        <v>115</v>
      </c>
      <c r="B122" s="3" t="s">
        <v>124</v>
      </c>
      <c r="C122" s="4">
        <v>306218</v>
      </c>
      <c r="D122" s="4">
        <v>13617.960000000003</v>
      </c>
      <c r="E122" s="4">
        <v>0</v>
      </c>
      <c r="F122" s="4">
        <v>0</v>
      </c>
      <c r="G122" s="4">
        <v>0</v>
      </c>
      <c r="H122" s="4">
        <v>0</v>
      </c>
      <c r="I122" s="4">
        <v>236455</v>
      </c>
      <c r="J122" s="4">
        <v>10246.77</v>
      </c>
      <c r="K122" s="4">
        <v>0</v>
      </c>
      <c r="L122" s="4">
        <v>0</v>
      </c>
      <c r="M122" s="4">
        <v>0</v>
      </c>
      <c r="N122" s="4">
        <v>0</v>
      </c>
      <c r="O122" s="101">
        <v>0</v>
      </c>
      <c r="P122" s="101">
        <v>0</v>
      </c>
      <c r="Q122" s="101">
        <v>0</v>
      </c>
      <c r="R122" s="101">
        <v>0</v>
      </c>
      <c r="S122" s="101">
        <v>0</v>
      </c>
      <c r="T122" s="101">
        <v>0</v>
      </c>
      <c r="U122" s="3"/>
    </row>
    <row r="123" spans="1:21" x14ac:dyDescent="0.3">
      <c r="A123" s="3" t="s">
        <v>115</v>
      </c>
      <c r="B123" s="3" t="s">
        <v>125</v>
      </c>
      <c r="C123" s="4">
        <v>407174.12999999936</v>
      </c>
      <c r="D123" s="4">
        <v>707285.22000000009</v>
      </c>
      <c r="E123" s="4">
        <v>0</v>
      </c>
      <c r="F123" s="4">
        <v>0</v>
      </c>
      <c r="G123" s="4">
        <v>0</v>
      </c>
      <c r="H123" s="4">
        <v>0</v>
      </c>
      <c r="I123" s="4">
        <v>0</v>
      </c>
      <c r="J123" s="4">
        <v>6700</v>
      </c>
      <c r="K123" s="4">
        <v>0</v>
      </c>
      <c r="L123" s="4">
        <v>0</v>
      </c>
      <c r="M123" s="4">
        <v>0</v>
      </c>
      <c r="N123" s="4">
        <v>0</v>
      </c>
      <c r="O123" s="101">
        <v>0</v>
      </c>
      <c r="P123" s="101">
        <v>0</v>
      </c>
      <c r="Q123" s="101">
        <v>0</v>
      </c>
      <c r="R123" s="101">
        <v>0</v>
      </c>
      <c r="S123" s="101">
        <v>0</v>
      </c>
      <c r="T123" s="101">
        <v>0</v>
      </c>
      <c r="U123" s="3"/>
    </row>
    <row r="124" spans="1:21" x14ac:dyDescent="0.3">
      <c r="A124" s="3" t="s">
        <v>115</v>
      </c>
      <c r="B124" s="3" t="s">
        <v>126</v>
      </c>
      <c r="C124" s="4">
        <v>326233.81999999989</v>
      </c>
      <c r="D124" s="4">
        <v>105057.67</v>
      </c>
      <c r="E124" s="4">
        <v>0</v>
      </c>
      <c r="F124" s="4">
        <v>0</v>
      </c>
      <c r="G124" s="4">
        <v>0</v>
      </c>
      <c r="H124" s="4">
        <v>0</v>
      </c>
      <c r="I124" s="4">
        <v>250080.72999999995</v>
      </c>
      <c r="J124" s="4">
        <v>22965</v>
      </c>
      <c r="K124" s="4">
        <v>0</v>
      </c>
      <c r="L124" s="4">
        <v>0</v>
      </c>
      <c r="M124" s="4">
        <v>0</v>
      </c>
      <c r="N124" s="4">
        <v>0</v>
      </c>
      <c r="O124" s="101">
        <v>0</v>
      </c>
      <c r="P124" s="101">
        <v>0</v>
      </c>
      <c r="Q124" s="101">
        <v>0</v>
      </c>
      <c r="R124" s="101">
        <v>0</v>
      </c>
      <c r="S124" s="101">
        <v>0</v>
      </c>
      <c r="T124" s="101">
        <v>0</v>
      </c>
      <c r="U124" s="3"/>
    </row>
    <row r="125" spans="1:21" x14ac:dyDescent="0.3">
      <c r="A125" s="100" t="s">
        <v>127</v>
      </c>
      <c r="B125" s="100" t="s">
        <v>507</v>
      </c>
      <c r="C125" s="105">
        <f>C126+C127</f>
        <v>172864.74999999985</v>
      </c>
      <c r="D125" s="105">
        <f t="shared" ref="D125:T125" si="10">D126+D127</f>
        <v>238552.34999999995</v>
      </c>
      <c r="E125" s="105">
        <f t="shared" si="10"/>
        <v>0</v>
      </c>
      <c r="F125" s="105">
        <f t="shared" si="10"/>
        <v>0</v>
      </c>
      <c r="G125" s="105">
        <f t="shared" si="10"/>
        <v>0</v>
      </c>
      <c r="H125" s="105">
        <f t="shared" si="10"/>
        <v>0</v>
      </c>
      <c r="I125" s="105">
        <f t="shared" si="10"/>
        <v>264678.2300000001</v>
      </c>
      <c r="J125" s="105">
        <f t="shared" si="10"/>
        <v>189917.39999999997</v>
      </c>
      <c r="K125" s="105">
        <f t="shared" si="10"/>
        <v>0</v>
      </c>
      <c r="L125" s="105">
        <f t="shared" si="10"/>
        <v>0</v>
      </c>
      <c r="M125" s="105">
        <f t="shared" si="10"/>
        <v>0</v>
      </c>
      <c r="N125" s="105">
        <f t="shared" si="10"/>
        <v>0</v>
      </c>
      <c r="O125" s="105">
        <f t="shared" si="10"/>
        <v>321673.44999999995</v>
      </c>
      <c r="P125" s="105">
        <f t="shared" si="10"/>
        <v>0</v>
      </c>
      <c r="Q125" s="105">
        <f t="shared" si="10"/>
        <v>0</v>
      </c>
      <c r="R125" s="105">
        <f t="shared" si="10"/>
        <v>0</v>
      </c>
      <c r="S125" s="105">
        <f t="shared" si="10"/>
        <v>0</v>
      </c>
      <c r="T125" s="105">
        <f t="shared" si="10"/>
        <v>0</v>
      </c>
      <c r="U125" s="100"/>
    </row>
    <row r="126" spans="1:21" x14ac:dyDescent="0.3">
      <c r="A126" s="3" t="s">
        <v>127</v>
      </c>
      <c r="B126" s="3" t="s">
        <v>128</v>
      </c>
      <c r="C126" s="4">
        <v>0</v>
      </c>
      <c r="D126" s="4">
        <v>0</v>
      </c>
      <c r="E126" s="4">
        <v>0</v>
      </c>
      <c r="F126" s="4">
        <v>0</v>
      </c>
      <c r="G126" s="4">
        <v>0</v>
      </c>
      <c r="H126" s="4">
        <v>0</v>
      </c>
      <c r="I126" s="4">
        <v>26431.879999999997</v>
      </c>
      <c r="J126" s="4">
        <v>300</v>
      </c>
      <c r="K126" s="4">
        <v>0</v>
      </c>
      <c r="L126" s="4">
        <v>0</v>
      </c>
      <c r="M126" s="4">
        <v>0</v>
      </c>
      <c r="N126" s="4">
        <v>0</v>
      </c>
      <c r="O126" s="101">
        <v>41232.35</v>
      </c>
      <c r="P126" s="101">
        <v>0</v>
      </c>
      <c r="Q126" s="101">
        <v>0</v>
      </c>
      <c r="R126" s="101">
        <v>0</v>
      </c>
      <c r="S126" s="101">
        <v>0</v>
      </c>
      <c r="T126" s="101">
        <v>0</v>
      </c>
      <c r="U126" s="3"/>
    </row>
    <row r="127" spans="1:21" x14ac:dyDescent="0.3">
      <c r="A127" s="3" t="s">
        <v>127</v>
      </c>
      <c r="B127" s="3" t="s">
        <v>129</v>
      </c>
      <c r="C127" s="4">
        <v>172864.74999999985</v>
      </c>
      <c r="D127" s="4">
        <v>238552.34999999995</v>
      </c>
      <c r="E127" s="4">
        <v>0</v>
      </c>
      <c r="F127" s="4">
        <v>0</v>
      </c>
      <c r="G127" s="4">
        <v>0</v>
      </c>
      <c r="H127" s="4">
        <v>0</v>
      </c>
      <c r="I127" s="4">
        <v>238246.35000000012</v>
      </c>
      <c r="J127" s="4">
        <v>189617.39999999997</v>
      </c>
      <c r="K127" s="4">
        <v>0</v>
      </c>
      <c r="L127" s="4">
        <v>0</v>
      </c>
      <c r="M127" s="4">
        <v>0</v>
      </c>
      <c r="N127" s="4">
        <v>0</v>
      </c>
      <c r="O127" s="101">
        <v>280441.09999999998</v>
      </c>
      <c r="P127" s="101">
        <v>0</v>
      </c>
      <c r="Q127" s="101">
        <v>0</v>
      </c>
      <c r="R127" s="101">
        <v>0</v>
      </c>
      <c r="S127" s="101">
        <v>0</v>
      </c>
      <c r="T127" s="101">
        <v>0</v>
      </c>
      <c r="U127" s="3"/>
    </row>
    <row r="128" spans="1:21" x14ac:dyDescent="0.3">
      <c r="A128" s="100" t="s">
        <v>142</v>
      </c>
      <c r="B128" s="100" t="s">
        <v>507</v>
      </c>
      <c r="C128" s="105">
        <f>SUM(C129:C133)</f>
        <v>434633.64999999997</v>
      </c>
      <c r="D128" s="105">
        <f t="shared" ref="D128:T128" si="11">SUM(D129:D133)</f>
        <v>161230.39999999999</v>
      </c>
      <c r="E128" s="105">
        <f t="shared" si="11"/>
        <v>0</v>
      </c>
      <c r="F128" s="105">
        <f t="shared" si="11"/>
        <v>0</v>
      </c>
      <c r="G128" s="105">
        <f t="shared" si="11"/>
        <v>0</v>
      </c>
      <c r="H128" s="105">
        <f t="shared" si="11"/>
        <v>0</v>
      </c>
      <c r="I128" s="105">
        <f t="shared" si="11"/>
        <v>437177.22000000003</v>
      </c>
      <c r="J128" s="105">
        <f t="shared" si="11"/>
        <v>171979</v>
      </c>
      <c r="K128" s="105">
        <f t="shared" si="11"/>
        <v>2939.25</v>
      </c>
      <c r="L128" s="105">
        <f t="shared" si="11"/>
        <v>366.86</v>
      </c>
      <c r="M128" s="105">
        <f t="shared" si="11"/>
        <v>0</v>
      </c>
      <c r="N128" s="105">
        <f t="shared" si="11"/>
        <v>0</v>
      </c>
      <c r="O128" s="105">
        <f t="shared" si="11"/>
        <v>422235.07999999996</v>
      </c>
      <c r="P128" s="105">
        <f t="shared" si="11"/>
        <v>0</v>
      </c>
      <c r="Q128" s="105">
        <f t="shared" si="11"/>
        <v>0</v>
      </c>
      <c r="R128" s="105">
        <f t="shared" si="11"/>
        <v>0</v>
      </c>
      <c r="S128" s="105">
        <f t="shared" si="11"/>
        <v>0</v>
      </c>
      <c r="T128" s="105">
        <f t="shared" si="11"/>
        <v>0</v>
      </c>
      <c r="U128" s="100"/>
    </row>
    <row r="129" spans="1:21" x14ac:dyDescent="0.3">
      <c r="A129" s="3" t="s">
        <v>142</v>
      </c>
      <c r="B129" s="3" t="s">
        <v>143</v>
      </c>
      <c r="C129" s="4">
        <v>213795.13</v>
      </c>
      <c r="D129" s="4">
        <v>35271.800000000003</v>
      </c>
      <c r="E129" s="4">
        <v>0</v>
      </c>
      <c r="F129" s="4">
        <v>0</v>
      </c>
      <c r="G129" s="4">
        <v>0</v>
      </c>
      <c r="H129" s="4">
        <v>0</v>
      </c>
      <c r="I129" s="4">
        <v>219093.90000000002</v>
      </c>
      <c r="J129" s="4">
        <v>106318</v>
      </c>
      <c r="K129" s="4">
        <v>0</v>
      </c>
      <c r="L129" s="4">
        <v>0</v>
      </c>
      <c r="M129" s="4">
        <v>0</v>
      </c>
      <c r="N129" s="4">
        <v>0</v>
      </c>
      <c r="O129" s="101">
        <v>214112.75</v>
      </c>
      <c r="P129" s="101">
        <v>0</v>
      </c>
      <c r="Q129" s="101">
        <v>0</v>
      </c>
      <c r="R129" s="101">
        <v>0</v>
      </c>
      <c r="S129" s="101">
        <v>0</v>
      </c>
      <c r="T129" s="101">
        <v>0</v>
      </c>
      <c r="U129" s="3"/>
    </row>
    <row r="130" spans="1:21" x14ac:dyDescent="0.3">
      <c r="A130" s="3" t="s">
        <v>142</v>
      </c>
      <c r="B130" s="3" t="s">
        <v>144</v>
      </c>
      <c r="C130" s="4">
        <v>0</v>
      </c>
      <c r="D130" s="4">
        <v>3276.79</v>
      </c>
      <c r="E130" s="4">
        <v>0</v>
      </c>
      <c r="F130" s="4">
        <v>0</v>
      </c>
      <c r="G130" s="4">
        <v>0</v>
      </c>
      <c r="H130" s="4">
        <v>0</v>
      </c>
      <c r="I130" s="4">
        <v>0</v>
      </c>
      <c r="J130" s="4">
        <v>0</v>
      </c>
      <c r="K130" s="4">
        <v>0</v>
      </c>
      <c r="L130" s="4">
        <v>366.86</v>
      </c>
      <c r="M130" s="4">
        <v>0</v>
      </c>
      <c r="N130" s="4">
        <v>0</v>
      </c>
      <c r="O130" s="101">
        <v>0</v>
      </c>
      <c r="P130" s="101">
        <v>0</v>
      </c>
      <c r="Q130" s="101">
        <v>0</v>
      </c>
      <c r="R130" s="101">
        <v>0</v>
      </c>
      <c r="S130" s="101">
        <v>0</v>
      </c>
      <c r="T130" s="101">
        <v>0</v>
      </c>
      <c r="U130" s="3"/>
    </row>
    <row r="131" spans="1:21" x14ac:dyDescent="0.3">
      <c r="A131" s="3" t="s">
        <v>142</v>
      </c>
      <c r="B131" s="3" t="s">
        <v>145</v>
      </c>
      <c r="C131" s="4">
        <v>171176.31999999998</v>
      </c>
      <c r="D131" s="4">
        <v>91533.81</v>
      </c>
      <c r="E131" s="4">
        <v>0</v>
      </c>
      <c r="F131" s="4">
        <v>0</v>
      </c>
      <c r="G131" s="4">
        <v>0</v>
      </c>
      <c r="H131" s="4">
        <v>0</v>
      </c>
      <c r="I131" s="4">
        <v>205335.52000000002</v>
      </c>
      <c r="J131" s="4">
        <v>28770</v>
      </c>
      <c r="K131" s="4">
        <v>2939.25</v>
      </c>
      <c r="L131" s="4">
        <v>0</v>
      </c>
      <c r="M131" s="4">
        <v>0</v>
      </c>
      <c r="N131" s="4">
        <v>0</v>
      </c>
      <c r="O131" s="101">
        <v>192200.58</v>
      </c>
      <c r="P131" s="101">
        <v>0</v>
      </c>
      <c r="Q131" s="101">
        <v>0</v>
      </c>
      <c r="R131" s="101">
        <v>0</v>
      </c>
      <c r="S131" s="101">
        <v>0</v>
      </c>
      <c r="T131" s="101">
        <v>0</v>
      </c>
      <c r="U131" s="3"/>
    </row>
    <row r="132" spans="1:21" x14ac:dyDescent="0.3">
      <c r="A132" s="3" t="s">
        <v>142</v>
      </c>
      <c r="B132" s="3" t="s">
        <v>146</v>
      </c>
      <c r="C132" s="4">
        <v>13698.749999999998</v>
      </c>
      <c r="D132" s="4">
        <v>20595</v>
      </c>
      <c r="E132" s="4">
        <v>0</v>
      </c>
      <c r="F132" s="4">
        <v>0</v>
      </c>
      <c r="G132" s="4">
        <v>0</v>
      </c>
      <c r="H132" s="4">
        <v>0</v>
      </c>
      <c r="I132" s="4">
        <v>12747.800000000001</v>
      </c>
      <c r="J132" s="4">
        <v>19612</v>
      </c>
      <c r="K132" s="4">
        <v>0</v>
      </c>
      <c r="L132" s="4">
        <v>0</v>
      </c>
      <c r="M132" s="4">
        <v>0</v>
      </c>
      <c r="N132" s="4">
        <v>0</v>
      </c>
      <c r="O132" s="101">
        <v>15921.75</v>
      </c>
      <c r="P132" s="101">
        <v>0</v>
      </c>
      <c r="Q132" s="101">
        <v>0</v>
      </c>
      <c r="R132" s="101">
        <v>0</v>
      </c>
      <c r="S132" s="101">
        <v>0</v>
      </c>
      <c r="T132" s="101">
        <v>0</v>
      </c>
      <c r="U132" s="3"/>
    </row>
    <row r="133" spans="1:21" x14ac:dyDescent="0.3">
      <c r="A133" s="3" t="s">
        <v>142</v>
      </c>
      <c r="B133" s="3" t="s">
        <v>147</v>
      </c>
      <c r="C133" s="4">
        <v>35963.449999999997</v>
      </c>
      <c r="D133" s="4">
        <v>10553</v>
      </c>
      <c r="E133" s="4">
        <v>0</v>
      </c>
      <c r="F133" s="4">
        <v>0</v>
      </c>
      <c r="G133" s="4">
        <v>0</v>
      </c>
      <c r="H133" s="4">
        <v>0</v>
      </c>
      <c r="I133" s="4">
        <v>0</v>
      </c>
      <c r="J133" s="4">
        <v>17279</v>
      </c>
      <c r="K133" s="4">
        <v>0</v>
      </c>
      <c r="L133" s="4">
        <v>0</v>
      </c>
      <c r="M133" s="4">
        <v>0</v>
      </c>
      <c r="N133" s="4">
        <v>0</v>
      </c>
      <c r="O133" s="101">
        <v>0</v>
      </c>
      <c r="P133" s="101">
        <v>0</v>
      </c>
      <c r="Q133" s="101">
        <v>0</v>
      </c>
      <c r="R133" s="101">
        <v>0</v>
      </c>
      <c r="S133" s="101">
        <v>0</v>
      </c>
      <c r="T133" s="101">
        <v>0</v>
      </c>
      <c r="U133" s="3"/>
    </row>
    <row r="134" spans="1:21" x14ac:dyDescent="0.3">
      <c r="A134" s="100" t="s">
        <v>148</v>
      </c>
      <c r="B134" s="100" t="s">
        <v>507</v>
      </c>
      <c r="C134" s="105">
        <f t="shared" ref="C134:T134" si="12">SUM(C135:C147)</f>
        <v>3161468.2800000012</v>
      </c>
      <c r="D134" s="105">
        <f t="shared" si="12"/>
        <v>1480356.2300000002</v>
      </c>
      <c r="E134" s="105">
        <f t="shared" si="12"/>
        <v>6580</v>
      </c>
      <c r="F134" s="105">
        <f t="shared" si="12"/>
        <v>0</v>
      </c>
      <c r="G134" s="105">
        <f t="shared" si="12"/>
        <v>0</v>
      </c>
      <c r="H134" s="105">
        <f t="shared" si="12"/>
        <v>0</v>
      </c>
      <c r="I134" s="105">
        <f t="shared" si="12"/>
        <v>3289406.8199999989</v>
      </c>
      <c r="J134" s="105">
        <f t="shared" si="12"/>
        <v>733903.75</v>
      </c>
      <c r="K134" s="105">
        <f t="shared" si="12"/>
        <v>0</v>
      </c>
      <c r="L134" s="105">
        <f t="shared" si="12"/>
        <v>0</v>
      </c>
      <c r="M134" s="105">
        <f t="shared" si="12"/>
        <v>0</v>
      </c>
      <c r="N134" s="105">
        <f t="shared" si="12"/>
        <v>0</v>
      </c>
      <c r="O134" s="105">
        <f t="shared" si="12"/>
        <v>266169.64999999997</v>
      </c>
      <c r="P134" s="105">
        <f t="shared" si="12"/>
        <v>0</v>
      </c>
      <c r="Q134" s="105">
        <f t="shared" si="12"/>
        <v>0</v>
      </c>
      <c r="R134" s="105">
        <f t="shared" si="12"/>
        <v>0</v>
      </c>
      <c r="S134" s="105">
        <f t="shared" si="12"/>
        <v>0</v>
      </c>
      <c r="T134" s="105">
        <f t="shared" si="12"/>
        <v>0</v>
      </c>
      <c r="U134" s="100"/>
    </row>
    <row r="135" spans="1:21" x14ac:dyDescent="0.3">
      <c r="A135" s="3" t="s">
        <v>148</v>
      </c>
      <c r="B135" s="3" t="s">
        <v>149</v>
      </c>
      <c r="C135" s="4">
        <v>38969.750000000007</v>
      </c>
      <c r="D135" s="4">
        <v>14118.5</v>
      </c>
      <c r="E135" s="4">
        <v>0</v>
      </c>
      <c r="F135" s="4">
        <v>0</v>
      </c>
      <c r="G135" s="4">
        <v>0</v>
      </c>
      <c r="H135" s="4">
        <v>0</v>
      </c>
      <c r="I135" s="4">
        <v>43403.000000000007</v>
      </c>
      <c r="J135" s="4">
        <v>5797</v>
      </c>
      <c r="K135" s="4">
        <v>0</v>
      </c>
      <c r="L135" s="4">
        <v>0</v>
      </c>
      <c r="M135" s="4">
        <v>0</v>
      </c>
      <c r="N135" s="4">
        <v>0</v>
      </c>
      <c r="O135" s="101">
        <v>0</v>
      </c>
      <c r="P135" s="101">
        <v>0</v>
      </c>
      <c r="Q135" s="101">
        <v>0</v>
      </c>
      <c r="R135" s="101">
        <v>0</v>
      </c>
      <c r="S135" s="101">
        <v>0</v>
      </c>
      <c r="T135" s="101">
        <v>0</v>
      </c>
      <c r="U135" s="3"/>
    </row>
    <row r="136" spans="1:21" x14ac:dyDescent="0.3">
      <c r="A136" s="3" t="s">
        <v>148</v>
      </c>
      <c r="B136" s="3" t="s">
        <v>150</v>
      </c>
      <c r="C136" s="4">
        <v>301539.74</v>
      </c>
      <c r="D136" s="4">
        <v>68661.63</v>
      </c>
      <c r="E136" s="4">
        <v>6580</v>
      </c>
      <c r="F136" s="4">
        <v>0</v>
      </c>
      <c r="G136" s="4">
        <v>0</v>
      </c>
      <c r="H136" s="4">
        <v>0</v>
      </c>
      <c r="I136" s="4">
        <v>180832.76000000021</v>
      </c>
      <c r="J136" s="4">
        <v>38588.75</v>
      </c>
      <c r="K136" s="4">
        <v>0</v>
      </c>
      <c r="L136" s="4">
        <v>0</v>
      </c>
      <c r="M136" s="4">
        <v>0</v>
      </c>
      <c r="N136" s="4">
        <v>0</v>
      </c>
      <c r="O136" s="101">
        <v>0</v>
      </c>
      <c r="P136" s="101">
        <v>0</v>
      </c>
      <c r="Q136" s="101">
        <v>0</v>
      </c>
      <c r="R136" s="101">
        <v>0</v>
      </c>
      <c r="S136" s="101">
        <v>0</v>
      </c>
      <c r="T136" s="101">
        <v>0</v>
      </c>
      <c r="U136" s="3"/>
    </row>
    <row r="137" spans="1:21" x14ac:dyDescent="0.3">
      <c r="A137" s="3" t="s">
        <v>148</v>
      </c>
      <c r="B137" s="3" t="s">
        <v>151</v>
      </c>
      <c r="C137" s="4">
        <v>53551</v>
      </c>
      <c r="D137" s="4">
        <v>41218</v>
      </c>
      <c r="E137" s="4">
        <v>0</v>
      </c>
      <c r="F137" s="4">
        <v>0</v>
      </c>
      <c r="G137" s="4">
        <v>0</v>
      </c>
      <c r="H137" s="4">
        <v>0</v>
      </c>
      <c r="I137" s="4">
        <v>58432.55000000001</v>
      </c>
      <c r="J137" s="4">
        <v>15750</v>
      </c>
      <c r="K137" s="4">
        <v>0</v>
      </c>
      <c r="L137" s="4">
        <v>0</v>
      </c>
      <c r="M137" s="4">
        <v>0</v>
      </c>
      <c r="N137" s="4">
        <v>0</v>
      </c>
      <c r="O137" s="101">
        <v>0</v>
      </c>
      <c r="P137" s="101">
        <v>0</v>
      </c>
      <c r="Q137" s="101">
        <v>0</v>
      </c>
      <c r="R137" s="101">
        <v>0</v>
      </c>
      <c r="S137" s="101">
        <v>0</v>
      </c>
      <c r="T137" s="101">
        <v>0</v>
      </c>
      <c r="U137" s="3"/>
    </row>
    <row r="138" spans="1:21" x14ac:dyDescent="0.3">
      <c r="A138" s="3" t="s">
        <v>148</v>
      </c>
      <c r="B138" s="3" t="s">
        <v>152</v>
      </c>
      <c r="C138" s="4">
        <v>63991.53</v>
      </c>
      <c r="D138" s="4">
        <v>92732.85</v>
      </c>
      <c r="E138" s="4">
        <v>0</v>
      </c>
      <c r="F138" s="4">
        <v>0</v>
      </c>
      <c r="G138" s="4">
        <v>0</v>
      </c>
      <c r="H138" s="4">
        <v>0</v>
      </c>
      <c r="I138" s="4">
        <v>65035.13</v>
      </c>
      <c r="J138" s="4">
        <v>92411</v>
      </c>
      <c r="K138" s="4">
        <v>0</v>
      </c>
      <c r="L138" s="4">
        <v>0</v>
      </c>
      <c r="M138" s="4">
        <v>0</v>
      </c>
      <c r="N138" s="4">
        <v>0</v>
      </c>
      <c r="O138" s="101">
        <v>0</v>
      </c>
      <c r="P138" s="101">
        <v>0</v>
      </c>
      <c r="Q138" s="101">
        <v>0</v>
      </c>
      <c r="R138" s="101">
        <v>0</v>
      </c>
      <c r="S138" s="101">
        <v>0</v>
      </c>
      <c r="T138" s="101">
        <v>0</v>
      </c>
      <c r="U138" s="3"/>
    </row>
    <row r="139" spans="1:21" x14ac:dyDescent="0.3">
      <c r="A139" s="3" t="s">
        <v>148</v>
      </c>
      <c r="B139" s="3" t="s">
        <v>153</v>
      </c>
      <c r="C139" s="3"/>
      <c r="D139" s="3"/>
      <c r="E139" s="3"/>
      <c r="F139" s="3"/>
      <c r="G139" s="3"/>
      <c r="H139" s="3"/>
      <c r="I139" s="4">
        <v>5084.05</v>
      </c>
      <c r="J139" s="4">
        <v>4955</v>
      </c>
      <c r="K139" s="4">
        <v>0</v>
      </c>
      <c r="L139" s="4">
        <v>0</v>
      </c>
      <c r="M139" s="4">
        <v>0</v>
      </c>
      <c r="N139" s="4">
        <v>0</v>
      </c>
      <c r="O139" s="101">
        <v>0</v>
      </c>
      <c r="P139" s="101">
        <v>0</v>
      </c>
      <c r="Q139" s="101">
        <v>0</v>
      </c>
      <c r="R139" s="101">
        <v>0</v>
      </c>
      <c r="S139" s="101">
        <v>0</v>
      </c>
      <c r="T139" s="101">
        <v>0</v>
      </c>
      <c r="U139" s="3"/>
    </row>
    <row r="140" spans="1:21" x14ac:dyDescent="0.3">
      <c r="A140" s="3" t="s">
        <v>148</v>
      </c>
      <c r="B140" s="3" t="s">
        <v>154</v>
      </c>
      <c r="C140" s="4">
        <v>278616.72999999992</v>
      </c>
      <c r="D140" s="4">
        <v>76262</v>
      </c>
      <c r="E140" s="4">
        <v>0</v>
      </c>
      <c r="F140" s="4">
        <v>0</v>
      </c>
      <c r="G140" s="4">
        <v>0</v>
      </c>
      <c r="H140" s="4">
        <v>0</v>
      </c>
      <c r="I140" s="4">
        <v>304935.25000000006</v>
      </c>
      <c r="J140" s="4">
        <v>16241</v>
      </c>
      <c r="K140" s="4">
        <v>0</v>
      </c>
      <c r="L140" s="4">
        <v>0</v>
      </c>
      <c r="M140" s="4">
        <v>0</v>
      </c>
      <c r="N140" s="4">
        <v>0</v>
      </c>
      <c r="O140" s="101">
        <v>0</v>
      </c>
      <c r="P140" s="101">
        <v>0</v>
      </c>
      <c r="Q140" s="101">
        <v>0</v>
      </c>
      <c r="R140" s="101">
        <v>0</v>
      </c>
      <c r="S140" s="101">
        <v>0</v>
      </c>
      <c r="T140" s="101">
        <v>0</v>
      </c>
      <c r="U140" s="3"/>
    </row>
    <row r="141" spans="1:21" x14ac:dyDescent="0.3">
      <c r="A141" s="3" t="s">
        <v>148</v>
      </c>
      <c r="B141" s="3" t="s">
        <v>155</v>
      </c>
      <c r="C141" s="4">
        <v>1186582.3799999999</v>
      </c>
      <c r="D141" s="4">
        <v>956266.20000000019</v>
      </c>
      <c r="E141" s="4">
        <v>0</v>
      </c>
      <c r="F141" s="4">
        <v>0</v>
      </c>
      <c r="G141" s="4">
        <v>0</v>
      </c>
      <c r="H141" s="4">
        <v>0</v>
      </c>
      <c r="I141" s="4">
        <v>1293744.9299999969</v>
      </c>
      <c r="J141" s="4">
        <v>411937.4</v>
      </c>
      <c r="K141" s="4">
        <v>0</v>
      </c>
      <c r="L141" s="4">
        <v>0</v>
      </c>
      <c r="M141" s="4">
        <v>0</v>
      </c>
      <c r="N141" s="4">
        <v>0</v>
      </c>
      <c r="O141" s="101">
        <v>0</v>
      </c>
      <c r="P141" s="101">
        <v>0</v>
      </c>
      <c r="Q141" s="101">
        <v>0</v>
      </c>
      <c r="R141" s="101">
        <v>0</v>
      </c>
      <c r="S141" s="101">
        <v>0</v>
      </c>
      <c r="T141" s="101">
        <v>0</v>
      </c>
      <c r="U141" s="3"/>
    </row>
    <row r="142" spans="1:21" x14ac:dyDescent="0.3">
      <c r="A142" s="3" t="s">
        <v>148</v>
      </c>
      <c r="B142" s="3" t="s">
        <v>156</v>
      </c>
      <c r="C142" s="4">
        <v>179024.43</v>
      </c>
      <c r="D142" s="4">
        <v>75443.5</v>
      </c>
      <c r="E142" s="4">
        <v>0</v>
      </c>
      <c r="F142" s="4">
        <v>0</v>
      </c>
      <c r="G142" s="4">
        <v>0</v>
      </c>
      <c r="H142" s="4">
        <v>0</v>
      </c>
      <c r="I142" s="4">
        <v>196168.6</v>
      </c>
      <c r="J142" s="4">
        <v>43255</v>
      </c>
      <c r="K142" s="4">
        <v>0</v>
      </c>
      <c r="L142" s="4">
        <v>0</v>
      </c>
      <c r="M142" s="4">
        <v>0</v>
      </c>
      <c r="N142" s="4">
        <v>0</v>
      </c>
      <c r="O142" s="101">
        <v>142904.5</v>
      </c>
      <c r="P142" s="101">
        <v>0</v>
      </c>
      <c r="Q142" s="101">
        <v>0</v>
      </c>
      <c r="R142" s="101">
        <v>0</v>
      </c>
      <c r="S142" s="101">
        <v>0</v>
      </c>
      <c r="T142" s="101">
        <v>0</v>
      </c>
      <c r="U142" s="3"/>
    </row>
    <row r="143" spans="1:21" x14ac:dyDescent="0.3">
      <c r="A143" s="3" t="s">
        <v>148</v>
      </c>
      <c r="B143" s="3" t="s">
        <v>157</v>
      </c>
      <c r="C143" s="4">
        <v>38125.31</v>
      </c>
      <c r="D143" s="4">
        <v>0</v>
      </c>
      <c r="E143" s="4">
        <v>0</v>
      </c>
      <c r="F143" s="4">
        <v>0</v>
      </c>
      <c r="G143" s="4">
        <v>0</v>
      </c>
      <c r="H143" s="4">
        <v>0</v>
      </c>
      <c r="I143" s="4">
        <v>44326.33</v>
      </c>
      <c r="J143" s="4">
        <v>0</v>
      </c>
      <c r="K143" s="4">
        <v>0</v>
      </c>
      <c r="L143" s="4">
        <v>0</v>
      </c>
      <c r="M143" s="4">
        <v>0</v>
      </c>
      <c r="N143" s="4">
        <v>0</v>
      </c>
      <c r="O143" s="101">
        <v>0</v>
      </c>
      <c r="P143" s="101">
        <v>0</v>
      </c>
      <c r="Q143" s="101">
        <v>0</v>
      </c>
      <c r="R143" s="101">
        <v>0</v>
      </c>
      <c r="S143" s="101">
        <v>0</v>
      </c>
      <c r="T143" s="101">
        <v>0</v>
      </c>
      <c r="U143" s="3"/>
    </row>
    <row r="144" spans="1:21" x14ac:dyDescent="0.3">
      <c r="A144" s="3" t="s">
        <v>148</v>
      </c>
      <c r="B144" s="3" t="s">
        <v>158</v>
      </c>
      <c r="C144" s="4">
        <v>389076.09000000037</v>
      </c>
      <c r="D144" s="4">
        <v>105400</v>
      </c>
      <c r="E144" s="4">
        <v>0</v>
      </c>
      <c r="F144" s="4">
        <v>0</v>
      </c>
      <c r="G144" s="4">
        <v>0</v>
      </c>
      <c r="H144" s="4">
        <v>0</v>
      </c>
      <c r="I144" s="4">
        <v>421149.16000000091</v>
      </c>
      <c r="J144" s="4">
        <v>23250</v>
      </c>
      <c r="K144" s="4">
        <v>0</v>
      </c>
      <c r="L144" s="4">
        <v>0</v>
      </c>
      <c r="M144" s="4">
        <v>0</v>
      </c>
      <c r="N144" s="4">
        <v>0</v>
      </c>
      <c r="O144" s="101">
        <v>68105.17</v>
      </c>
      <c r="P144" s="101">
        <v>0</v>
      </c>
      <c r="Q144" s="101">
        <v>0</v>
      </c>
      <c r="R144" s="101">
        <v>0</v>
      </c>
      <c r="S144" s="101">
        <v>0</v>
      </c>
      <c r="T144" s="101">
        <v>0</v>
      </c>
      <c r="U144" s="3"/>
    </row>
    <row r="145" spans="1:21" x14ac:dyDescent="0.3">
      <c r="A145" s="3" t="s">
        <v>148</v>
      </c>
      <c r="B145" s="3" t="s">
        <v>159</v>
      </c>
      <c r="C145" s="4">
        <v>62935.75</v>
      </c>
      <c r="D145" s="4">
        <v>16545</v>
      </c>
      <c r="E145" s="4">
        <v>0</v>
      </c>
      <c r="F145" s="4">
        <v>0</v>
      </c>
      <c r="G145" s="4">
        <v>0</v>
      </c>
      <c r="H145" s="4">
        <v>0</v>
      </c>
      <c r="I145" s="4">
        <v>63799.25</v>
      </c>
      <c r="J145" s="4">
        <v>28599.5</v>
      </c>
      <c r="K145" s="4">
        <v>0</v>
      </c>
      <c r="L145" s="4">
        <v>0</v>
      </c>
      <c r="M145" s="4">
        <v>0</v>
      </c>
      <c r="N145" s="4">
        <v>0</v>
      </c>
      <c r="O145" s="101">
        <v>55159.98</v>
      </c>
      <c r="P145" s="101">
        <v>0</v>
      </c>
      <c r="Q145" s="101">
        <v>0</v>
      </c>
      <c r="R145" s="101">
        <v>0</v>
      </c>
      <c r="S145" s="101">
        <v>0</v>
      </c>
      <c r="T145" s="101">
        <v>0</v>
      </c>
      <c r="U145" s="3"/>
    </row>
    <row r="146" spans="1:21" x14ac:dyDescent="0.3">
      <c r="A146" s="3" t="s">
        <v>148</v>
      </c>
      <c r="B146" s="3" t="s">
        <v>160</v>
      </c>
      <c r="C146" s="4">
        <v>31534.35</v>
      </c>
      <c r="D146" s="4">
        <v>25808.549999999996</v>
      </c>
      <c r="E146" s="4">
        <v>0</v>
      </c>
      <c r="F146" s="4">
        <v>0</v>
      </c>
      <c r="G146" s="4">
        <v>0</v>
      </c>
      <c r="H146" s="4">
        <v>0</v>
      </c>
      <c r="I146" s="4">
        <v>30535.19999999999</v>
      </c>
      <c r="J146" s="4">
        <v>41319.1</v>
      </c>
      <c r="K146" s="4">
        <v>0</v>
      </c>
      <c r="L146" s="4">
        <v>0</v>
      </c>
      <c r="M146" s="4">
        <v>0</v>
      </c>
      <c r="N146" s="4">
        <v>0</v>
      </c>
      <c r="O146" s="101">
        <v>0</v>
      </c>
      <c r="P146" s="101">
        <v>0</v>
      </c>
      <c r="Q146" s="101">
        <v>0</v>
      </c>
      <c r="R146" s="101">
        <v>0</v>
      </c>
      <c r="S146" s="101">
        <v>0</v>
      </c>
      <c r="T146" s="101">
        <v>0</v>
      </c>
      <c r="U146" s="3"/>
    </row>
    <row r="147" spans="1:21" x14ac:dyDescent="0.3">
      <c r="A147" s="3" t="s">
        <v>148</v>
      </c>
      <c r="B147" s="3" t="s">
        <v>161</v>
      </c>
      <c r="C147" s="4">
        <v>537521.22000000044</v>
      </c>
      <c r="D147" s="4">
        <v>7900</v>
      </c>
      <c r="E147" s="4">
        <v>0</v>
      </c>
      <c r="F147" s="4">
        <v>0</v>
      </c>
      <c r="G147" s="4">
        <v>0</v>
      </c>
      <c r="H147" s="4">
        <v>0</v>
      </c>
      <c r="I147" s="4">
        <v>581960.61000000022</v>
      </c>
      <c r="J147" s="4">
        <v>11800</v>
      </c>
      <c r="K147" s="4">
        <v>0</v>
      </c>
      <c r="L147" s="4">
        <v>0</v>
      </c>
      <c r="M147" s="4">
        <v>0</v>
      </c>
      <c r="N147" s="4">
        <v>0</v>
      </c>
      <c r="O147" s="101">
        <v>0</v>
      </c>
      <c r="P147" s="101">
        <v>0</v>
      </c>
      <c r="Q147" s="101">
        <v>0</v>
      </c>
      <c r="R147" s="101">
        <v>0</v>
      </c>
      <c r="S147" s="101">
        <v>0</v>
      </c>
      <c r="T147" s="101">
        <v>0</v>
      </c>
      <c r="U147" s="3"/>
    </row>
    <row r="148" spans="1:21" x14ac:dyDescent="0.3">
      <c r="A148" s="100" t="s">
        <v>162</v>
      </c>
      <c r="B148" s="100" t="s">
        <v>507</v>
      </c>
      <c r="C148" s="105">
        <f t="shared" ref="C148:T148" si="13">SUM(C149:C153)</f>
        <v>684711.35000000033</v>
      </c>
      <c r="D148" s="105">
        <f t="shared" si="13"/>
        <v>847469.89999999991</v>
      </c>
      <c r="E148" s="105">
        <f t="shared" si="13"/>
        <v>0</v>
      </c>
      <c r="F148" s="105">
        <f t="shared" si="13"/>
        <v>0</v>
      </c>
      <c r="G148" s="105">
        <f t="shared" si="13"/>
        <v>0</v>
      </c>
      <c r="H148" s="105">
        <f t="shared" si="13"/>
        <v>0</v>
      </c>
      <c r="I148" s="105">
        <f t="shared" si="13"/>
        <v>782722.97999999975</v>
      </c>
      <c r="J148" s="105">
        <f t="shared" si="13"/>
        <v>622954.66</v>
      </c>
      <c r="K148" s="105">
        <f t="shared" si="13"/>
        <v>0</v>
      </c>
      <c r="L148" s="105">
        <f t="shared" si="13"/>
        <v>0</v>
      </c>
      <c r="M148" s="105">
        <f t="shared" si="13"/>
        <v>0</v>
      </c>
      <c r="N148" s="105">
        <f t="shared" si="13"/>
        <v>0</v>
      </c>
      <c r="O148" s="105">
        <f t="shared" si="13"/>
        <v>198372.3</v>
      </c>
      <c r="P148" s="105">
        <f t="shared" si="13"/>
        <v>9775</v>
      </c>
      <c r="Q148" s="105">
        <f t="shared" si="13"/>
        <v>0</v>
      </c>
      <c r="R148" s="105">
        <f t="shared" si="13"/>
        <v>0</v>
      </c>
      <c r="S148" s="105">
        <f t="shared" si="13"/>
        <v>0</v>
      </c>
      <c r="T148" s="105">
        <f t="shared" si="13"/>
        <v>0</v>
      </c>
      <c r="U148" s="100"/>
    </row>
    <row r="149" spans="1:21" x14ac:dyDescent="0.3">
      <c r="A149" s="3" t="s">
        <v>162</v>
      </c>
      <c r="B149" s="3" t="s">
        <v>163</v>
      </c>
      <c r="C149" s="4">
        <v>93252.200000000026</v>
      </c>
      <c r="D149" s="4">
        <v>170880</v>
      </c>
      <c r="E149" s="4">
        <v>0</v>
      </c>
      <c r="F149" s="4">
        <v>0</v>
      </c>
      <c r="G149" s="4">
        <v>0</v>
      </c>
      <c r="H149" s="4">
        <v>0</v>
      </c>
      <c r="I149" s="4">
        <v>88550.7</v>
      </c>
      <c r="J149" s="4">
        <v>0</v>
      </c>
      <c r="K149" s="4">
        <v>0</v>
      </c>
      <c r="L149" s="4">
        <v>0</v>
      </c>
      <c r="M149" s="4">
        <v>0</v>
      </c>
      <c r="N149" s="4">
        <v>0</v>
      </c>
      <c r="O149" s="101">
        <v>0</v>
      </c>
      <c r="P149" s="101">
        <v>9775</v>
      </c>
      <c r="Q149" s="101">
        <v>0</v>
      </c>
      <c r="R149" s="101">
        <v>0</v>
      </c>
      <c r="S149" s="101">
        <v>0</v>
      </c>
      <c r="T149" s="101">
        <v>0</v>
      </c>
      <c r="U149" s="3"/>
    </row>
    <row r="150" spans="1:21" x14ac:dyDescent="0.3">
      <c r="A150" s="3" t="s">
        <v>162</v>
      </c>
      <c r="B150" s="3" t="s">
        <v>164</v>
      </c>
      <c r="C150" s="4">
        <v>0</v>
      </c>
      <c r="D150" s="4">
        <v>53976.350000000006</v>
      </c>
      <c r="E150" s="4">
        <v>0</v>
      </c>
      <c r="F150" s="4">
        <v>0</v>
      </c>
      <c r="G150" s="4">
        <v>0</v>
      </c>
      <c r="H150" s="4">
        <v>0</v>
      </c>
      <c r="I150" s="4">
        <v>38756.329999999994</v>
      </c>
      <c r="J150" s="4">
        <v>17973</v>
      </c>
      <c r="K150" s="4">
        <v>0</v>
      </c>
      <c r="L150" s="4">
        <v>0</v>
      </c>
      <c r="M150" s="4">
        <v>0</v>
      </c>
      <c r="N150" s="4">
        <v>0</v>
      </c>
      <c r="O150" s="101">
        <v>0</v>
      </c>
      <c r="P150" s="101">
        <v>0</v>
      </c>
      <c r="Q150" s="101">
        <v>0</v>
      </c>
      <c r="R150" s="101">
        <v>0</v>
      </c>
      <c r="S150" s="101">
        <v>0</v>
      </c>
      <c r="T150" s="101">
        <v>0</v>
      </c>
      <c r="U150" s="3"/>
    </row>
    <row r="151" spans="1:21" x14ac:dyDescent="0.3">
      <c r="A151" s="3" t="s">
        <v>162</v>
      </c>
      <c r="B151" s="3" t="s">
        <v>165</v>
      </c>
      <c r="C151" s="3"/>
      <c r="D151" s="3"/>
      <c r="E151" s="3"/>
      <c r="F151" s="3"/>
      <c r="G151" s="3"/>
      <c r="H151" s="3"/>
      <c r="I151" s="4">
        <v>46649.23</v>
      </c>
      <c r="J151" s="4">
        <v>5000</v>
      </c>
      <c r="K151" s="4">
        <v>0</v>
      </c>
      <c r="L151" s="4">
        <v>0</v>
      </c>
      <c r="M151" s="4">
        <v>0</v>
      </c>
      <c r="N151" s="4">
        <v>0</v>
      </c>
      <c r="O151" s="3"/>
      <c r="P151" s="3"/>
      <c r="Q151" s="3"/>
      <c r="R151" s="3"/>
      <c r="S151" s="3"/>
      <c r="T151" s="3"/>
      <c r="U151" s="3"/>
    </row>
    <row r="152" spans="1:21" x14ac:dyDescent="0.3">
      <c r="A152" s="3" t="s">
        <v>162</v>
      </c>
      <c r="B152" s="3" t="s">
        <v>166</v>
      </c>
      <c r="C152" s="4">
        <v>127757.65000000005</v>
      </c>
      <c r="D152" s="4">
        <v>245810.5</v>
      </c>
      <c r="E152" s="4">
        <v>0</v>
      </c>
      <c r="F152" s="4">
        <v>0</v>
      </c>
      <c r="G152" s="4">
        <v>0</v>
      </c>
      <c r="H152" s="4">
        <v>0</v>
      </c>
      <c r="I152" s="4">
        <v>133881.75000000003</v>
      </c>
      <c r="J152" s="4">
        <v>224013.01</v>
      </c>
      <c r="K152" s="4">
        <v>0</v>
      </c>
      <c r="L152" s="4">
        <v>0</v>
      </c>
      <c r="M152" s="4">
        <v>0</v>
      </c>
      <c r="N152" s="4">
        <v>0</v>
      </c>
      <c r="O152" s="101">
        <v>198372.3</v>
      </c>
      <c r="P152" s="101">
        <v>0</v>
      </c>
      <c r="Q152" s="101">
        <v>0</v>
      </c>
      <c r="R152" s="101">
        <v>0</v>
      </c>
      <c r="S152" s="101">
        <v>0</v>
      </c>
      <c r="T152" s="101">
        <v>0</v>
      </c>
      <c r="U152" s="3"/>
    </row>
    <row r="153" spans="1:21" x14ac:dyDescent="0.3">
      <c r="A153" s="3" t="s">
        <v>162</v>
      </c>
      <c r="B153" s="3" t="s">
        <v>167</v>
      </c>
      <c r="C153" s="4">
        <v>463701.50000000017</v>
      </c>
      <c r="D153" s="4">
        <v>376803.04999999993</v>
      </c>
      <c r="E153" s="4">
        <v>0</v>
      </c>
      <c r="F153" s="4">
        <v>0</v>
      </c>
      <c r="G153" s="4">
        <v>0</v>
      </c>
      <c r="H153" s="4">
        <v>0</v>
      </c>
      <c r="I153" s="4">
        <v>474884.96999999968</v>
      </c>
      <c r="J153" s="4">
        <v>375968.65</v>
      </c>
      <c r="K153" s="4">
        <v>0</v>
      </c>
      <c r="L153" s="4">
        <v>0</v>
      </c>
      <c r="M153" s="4">
        <v>0</v>
      </c>
      <c r="N153" s="4">
        <v>0</v>
      </c>
      <c r="O153" s="101">
        <v>0</v>
      </c>
      <c r="P153" s="101">
        <v>0</v>
      </c>
      <c r="Q153" s="101">
        <v>0</v>
      </c>
      <c r="R153" s="101">
        <v>0</v>
      </c>
      <c r="S153" s="101">
        <v>0</v>
      </c>
      <c r="T153" s="101">
        <v>0</v>
      </c>
      <c r="U153" s="3"/>
    </row>
    <row r="154" spans="1:21" x14ac:dyDescent="0.3">
      <c r="A154" s="100" t="s">
        <v>168</v>
      </c>
      <c r="B154" s="100" t="s">
        <v>507</v>
      </c>
      <c r="C154" s="105">
        <f>SUM(C155:C164)</f>
        <v>3361436.2699999898</v>
      </c>
      <c r="D154" s="105">
        <f t="shared" ref="D154:T154" si="14">SUM(D155:D164)</f>
        <v>4023134.8399999901</v>
      </c>
      <c r="E154" s="105">
        <f t="shared" si="14"/>
        <v>0</v>
      </c>
      <c r="F154" s="105">
        <f t="shared" si="14"/>
        <v>0</v>
      </c>
      <c r="G154" s="105">
        <f t="shared" si="14"/>
        <v>0</v>
      </c>
      <c r="H154" s="105">
        <f t="shared" si="14"/>
        <v>0</v>
      </c>
      <c r="I154" s="105">
        <f t="shared" si="14"/>
        <v>3649114.3399999915</v>
      </c>
      <c r="J154" s="105">
        <f t="shared" si="14"/>
        <v>2519016.3799999929</v>
      </c>
      <c r="K154" s="105">
        <f t="shared" si="14"/>
        <v>0</v>
      </c>
      <c r="L154" s="105">
        <f t="shared" si="14"/>
        <v>0</v>
      </c>
      <c r="M154" s="105">
        <f t="shared" si="14"/>
        <v>0</v>
      </c>
      <c r="N154" s="105">
        <f t="shared" si="14"/>
        <v>0</v>
      </c>
      <c r="O154" s="105">
        <f t="shared" si="14"/>
        <v>449282.24</v>
      </c>
      <c r="P154" s="105">
        <f t="shared" si="14"/>
        <v>13444.09</v>
      </c>
      <c r="Q154" s="105">
        <f t="shared" si="14"/>
        <v>0</v>
      </c>
      <c r="R154" s="105">
        <f t="shared" si="14"/>
        <v>0</v>
      </c>
      <c r="S154" s="105">
        <f t="shared" si="14"/>
        <v>0</v>
      </c>
      <c r="T154" s="105">
        <f t="shared" si="14"/>
        <v>0</v>
      </c>
      <c r="U154" s="100"/>
    </row>
    <row r="155" spans="1:21" x14ac:dyDescent="0.3">
      <c r="A155" s="3" t="s">
        <v>168</v>
      </c>
      <c r="B155" s="3" t="s">
        <v>169</v>
      </c>
      <c r="C155" s="4">
        <v>12792</v>
      </c>
      <c r="D155" s="4">
        <v>7539.65</v>
      </c>
      <c r="E155" s="4">
        <v>0</v>
      </c>
      <c r="F155" s="4">
        <v>0</v>
      </c>
      <c r="G155" s="4">
        <v>0</v>
      </c>
      <c r="H155" s="4">
        <v>0</v>
      </c>
      <c r="I155" s="4">
        <v>10300.65</v>
      </c>
      <c r="J155" s="4">
        <v>7015.3</v>
      </c>
      <c r="K155" s="4">
        <v>0</v>
      </c>
      <c r="L155" s="4">
        <v>0</v>
      </c>
      <c r="M155" s="4">
        <v>0</v>
      </c>
      <c r="N155" s="4">
        <v>0</v>
      </c>
      <c r="O155" s="101">
        <v>0</v>
      </c>
      <c r="P155" s="101">
        <v>0</v>
      </c>
      <c r="Q155" s="101">
        <v>0</v>
      </c>
      <c r="R155" s="101">
        <v>0</v>
      </c>
      <c r="S155" s="101">
        <v>0</v>
      </c>
      <c r="T155" s="101">
        <v>0</v>
      </c>
      <c r="U155" s="3"/>
    </row>
    <row r="156" spans="1:21" x14ac:dyDescent="0.3">
      <c r="A156" s="3" t="s">
        <v>168</v>
      </c>
      <c r="B156" s="3" t="s">
        <v>170</v>
      </c>
      <c r="C156" s="4">
        <v>217260.20000000004</v>
      </c>
      <c r="D156" s="4">
        <v>229913.63999999998</v>
      </c>
      <c r="E156" s="4">
        <v>0</v>
      </c>
      <c r="F156" s="4">
        <v>0</v>
      </c>
      <c r="G156" s="4">
        <v>0</v>
      </c>
      <c r="H156" s="4">
        <v>0</v>
      </c>
      <c r="I156" s="4">
        <v>176078.10000000006</v>
      </c>
      <c r="J156" s="4">
        <v>57323.659999999996</v>
      </c>
      <c r="K156" s="4">
        <v>0</v>
      </c>
      <c r="L156" s="4">
        <v>0</v>
      </c>
      <c r="M156" s="4">
        <v>0</v>
      </c>
      <c r="N156" s="4">
        <v>0</v>
      </c>
      <c r="O156" s="101">
        <v>0</v>
      </c>
      <c r="P156" s="101">
        <v>0</v>
      </c>
      <c r="Q156" s="101">
        <v>0</v>
      </c>
      <c r="R156" s="101">
        <v>0</v>
      </c>
      <c r="S156" s="101">
        <v>0</v>
      </c>
      <c r="T156" s="101">
        <v>0</v>
      </c>
      <c r="U156" s="3"/>
    </row>
    <row r="157" spans="1:21" x14ac:dyDescent="0.3">
      <c r="A157" s="3" t="s">
        <v>168</v>
      </c>
      <c r="B157" s="3" t="s">
        <v>171</v>
      </c>
      <c r="C157" s="4">
        <v>2196349.5499999891</v>
      </c>
      <c r="D157" s="4">
        <v>2851233.3899999899</v>
      </c>
      <c r="E157" s="4">
        <v>0</v>
      </c>
      <c r="F157" s="4">
        <v>0</v>
      </c>
      <c r="G157" s="4">
        <v>0</v>
      </c>
      <c r="H157" s="4">
        <v>0</v>
      </c>
      <c r="I157" s="4">
        <v>2484309.3099999917</v>
      </c>
      <c r="J157" s="4">
        <v>1932036.4399999934</v>
      </c>
      <c r="K157" s="4">
        <v>0</v>
      </c>
      <c r="L157" s="4">
        <v>0</v>
      </c>
      <c r="M157" s="4">
        <v>0</v>
      </c>
      <c r="N157" s="4">
        <v>0</v>
      </c>
      <c r="O157" s="101">
        <v>0</v>
      </c>
      <c r="P157" s="101">
        <v>8326.09</v>
      </c>
      <c r="Q157" s="101">
        <v>0</v>
      </c>
      <c r="R157" s="101">
        <v>0</v>
      </c>
      <c r="S157" s="101">
        <v>0</v>
      </c>
      <c r="T157" s="101">
        <v>0</v>
      </c>
      <c r="U157" s="3"/>
    </row>
    <row r="158" spans="1:21" x14ac:dyDescent="0.3">
      <c r="A158" s="3" t="s">
        <v>168</v>
      </c>
      <c r="B158" s="3" t="s">
        <v>172</v>
      </c>
      <c r="C158" s="4">
        <v>36462.870000000017</v>
      </c>
      <c r="D158" s="4">
        <v>4150</v>
      </c>
      <c r="E158" s="4">
        <v>0</v>
      </c>
      <c r="F158" s="4">
        <v>0</v>
      </c>
      <c r="G158" s="4">
        <v>0</v>
      </c>
      <c r="H158" s="4">
        <v>0</v>
      </c>
      <c r="I158" s="4">
        <v>37973.050000000003</v>
      </c>
      <c r="J158" s="4">
        <v>9854.2800000000007</v>
      </c>
      <c r="K158" s="4">
        <v>0</v>
      </c>
      <c r="L158" s="4">
        <v>0</v>
      </c>
      <c r="M158" s="4">
        <v>0</v>
      </c>
      <c r="N158" s="4">
        <v>0</v>
      </c>
      <c r="O158" s="101">
        <v>0</v>
      </c>
      <c r="P158" s="101">
        <v>0</v>
      </c>
      <c r="Q158" s="101">
        <v>0</v>
      </c>
      <c r="R158" s="101">
        <v>0</v>
      </c>
      <c r="S158" s="101">
        <v>0</v>
      </c>
      <c r="T158" s="101">
        <v>0</v>
      </c>
      <c r="U158" s="3"/>
    </row>
    <row r="159" spans="1:21" x14ac:dyDescent="0.3">
      <c r="A159" s="3" t="s">
        <v>168</v>
      </c>
      <c r="B159" s="3" t="s">
        <v>173</v>
      </c>
      <c r="C159" s="4">
        <v>125535.50000000004</v>
      </c>
      <c r="D159" s="4">
        <v>64315</v>
      </c>
      <c r="E159" s="4">
        <v>0</v>
      </c>
      <c r="F159" s="4">
        <v>0</v>
      </c>
      <c r="G159" s="4">
        <v>0</v>
      </c>
      <c r="H159" s="4">
        <v>0</v>
      </c>
      <c r="I159" s="4">
        <v>117020.55000000002</v>
      </c>
      <c r="J159" s="4">
        <v>38785</v>
      </c>
      <c r="K159" s="4">
        <v>0</v>
      </c>
      <c r="L159" s="4">
        <v>0</v>
      </c>
      <c r="M159" s="4">
        <v>0</v>
      </c>
      <c r="N159" s="4">
        <v>0</v>
      </c>
      <c r="O159" s="101">
        <v>0</v>
      </c>
      <c r="P159" s="101">
        <v>0</v>
      </c>
      <c r="Q159" s="101">
        <v>0</v>
      </c>
      <c r="R159" s="101">
        <v>0</v>
      </c>
      <c r="S159" s="101">
        <v>0</v>
      </c>
      <c r="T159" s="101">
        <v>0</v>
      </c>
      <c r="U159" s="3"/>
    </row>
    <row r="160" spans="1:21" x14ac:dyDescent="0.3">
      <c r="A160" s="3" t="s">
        <v>168</v>
      </c>
      <c r="B160" s="3" t="s">
        <v>174</v>
      </c>
      <c r="C160" s="4">
        <v>111580.50000000007</v>
      </c>
      <c r="D160" s="4">
        <v>232144.86000000004</v>
      </c>
      <c r="E160" s="4">
        <v>0</v>
      </c>
      <c r="F160" s="4">
        <v>0</v>
      </c>
      <c r="G160" s="4">
        <v>0</v>
      </c>
      <c r="H160" s="4">
        <v>0</v>
      </c>
      <c r="I160" s="4">
        <v>111863.00000000006</v>
      </c>
      <c r="J160" s="4">
        <v>154247.22999999989</v>
      </c>
      <c r="K160" s="4">
        <v>0</v>
      </c>
      <c r="L160" s="4">
        <v>0</v>
      </c>
      <c r="M160" s="4">
        <v>0</v>
      </c>
      <c r="N160" s="4">
        <v>0</v>
      </c>
      <c r="O160" s="101">
        <v>112364.9</v>
      </c>
      <c r="P160" s="101">
        <v>2573</v>
      </c>
      <c r="Q160" s="101">
        <v>0</v>
      </c>
      <c r="R160" s="101">
        <v>0</v>
      </c>
      <c r="S160" s="101">
        <v>0</v>
      </c>
      <c r="T160" s="101">
        <v>0</v>
      </c>
      <c r="U160" s="3"/>
    </row>
    <row r="161" spans="1:21" x14ac:dyDescent="0.3">
      <c r="A161" s="3" t="s">
        <v>168</v>
      </c>
      <c r="B161" s="3" t="s">
        <v>175</v>
      </c>
      <c r="C161" s="4">
        <v>149584.84000000008</v>
      </c>
      <c r="D161" s="4">
        <v>0</v>
      </c>
      <c r="E161" s="4">
        <v>0</v>
      </c>
      <c r="F161" s="4">
        <v>0</v>
      </c>
      <c r="G161" s="4">
        <v>0</v>
      </c>
      <c r="H161" s="4">
        <v>0</v>
      </c>
      <c r="I161" s="4">
        <v>147716.41</v>
      </c>
      <c r="J161" s="4">
        <v>8448</v>
      </c>
      <c r="K161" s="4">
        <v>0</v>
      </c>
      <c r="L161" s="4">
        <v>0</v>
      </c>
      <c r="M161" s="4">
        <v>0</v>
      </c>
      <c r="N161" s="4">
        <v>0</v>
      </c>
      <c r="O161" s="101">
        <v>0</v>
      </c>
      <c r="P161" s="101">
        <v>0</v>
      </c>
      <c r="Q161" s="101">
        <v>0</v>
      </c>
      <c r="R161" s="101">
        <v>0</v>
      </c>
      <c r="S161" s="101">
        <v>0</v>
      </c>
      <c r="T161" s="101">
        <v>0</v>
      </c>
      <c r="U161" s="3"/>
    </row>
    <row r="162" spans="1:21" x14ac:dyDescent="0.3">
      <c r="A162" s="3" t="s">
        <v>168</v>
      </c>
      <c r="B162" s="3" t="s">
        <v>176</v>
      </c>
      <c r="C162" s="4">
        <v>177297.38</v>
      </c>
      <c r="D162" s="4">
        <v>258957.94999999998</v>
      </c>
      <c r="E162" s="4">
        <v>0</v>
      </c>
      <c r="F162" s="4">
        <v>0</v>
      </c>
      <c r="G162" s="4">
        <v>0</v>
      </c>
      <c r="H162" s="4">
        <v>0</v>
      </c>
      <c r="I162" s="4">
        <v>179487.48999999973</v>
      </c>
      <c r="J162" s="4">
        <v>3576.170000000001</v>
      </c>
      <c r="K162" s="4">
        <v>0</v>
      </c>
      <c r="L162" s="4">
        <v>0</v>
      </c>
      <c r="M162" s="4">
        <v>0</v>
      </c>
      <c r="N162" s="4">
        <v>0</v>
      </c>
      <c r="O162" s="101">
        <v>175832.29</v>
      </c>
      <c r="P162" s="101">
        <v>0</v>
      </c>
      <c r="Q162" s="101">
        <v>0</v>
      </c>
      <c r="R162" s="101">
        <v>0</v>
      </c>
      <c r="S162" s="101">
        <v>0</v>
      </c>
      <c r="T162" s="101">
        <v>0</v>
      </c>
      <c r="U162" s="3"/>
    </row>
    <row r="163" spans="1:21" x14ac:dyDescent="0.3">
      <c r="A163" s="3" t="s">
        <v>168</v>
      </c>
      <c r="B163" s="3" t="s">
        <v>177</v>
      </c>
      <c r="C163" s="4">
        <v>182275.49000000002</v>
      </c>
      <c r="D163" s="4">
        <v>140398.35</v>
      </c>
      <c r="E163" s="4">
        <v>0</v>
      </c>
      <c r="F163" s="4">
        <v>0</v>
      </c>
      <c r="G163" s="4">
        <v>0</v>
      </c>
      <c r="H163" s="4">
        <v>0</v>
      </c>
      <c r="I163" s="4">
        <v>219542.46</v>
      </c>
      <c r="J163" s="4">
        <v>140501.5</v>
      </c>
      <c r="K163" s="4">
        <v>0</v>
      </c>
      <c r="L163" s="4">
        <v>0</v>
      </c>
      <c r="M163" s="4">
        <v>0</v>
      </c>
      <c r="N163" s="4">
        <v>0</v>
      </c>
      <c r="O163" s="101">
        <v>0</v>
      </c>
      <c r="P163" s="101">
        <v>2545</v>
      </c>
      <c r="Q163" s="101">
        <v>0</v>
      </c>
      <c r="R163" s="101">
        <v>0</v>
      </c>
      <c r="S163" s="101">
        <v>0</v>
      </c>
      <c r="T163" s="101">
        <v>0</v>
      </c>
      <c r="U163" s="3"/>
    </row>
    <row r="164" spans="1:21" x14ac:dyDescent="0.3">
      <c r="A164" s="3" t="s">
        <v>168</v>
      </c>
      <c r="B164" s="3" t="s">
        <v>178</v>
      </c>
      <c r="C164" s="4">
        <v>152297.93999999997</v>
      </c>
      <c r="D164" s="4">
        <v>234482</v>
      </c>
      <c r="E164" s="4">
        <v>0</v>
      </c>
      <c r="F164" s="4">
        <v>0</v>
      </c>
      <c r="G164" s="4">
        <v>0</v>
      </c>
      <c r="H164" s="4">
        <v>0</v>
      </c>
      <c r="I164" s="4">
        <v>164823.32000000007</v>
      </c>
      <c r="J164" s="4">
        <v>167228.80000000002</v>
      </c>
      <c r="K164" s="4">
        <v>0</v>
      </c>
      <c r="L164" s="4">
        <v>0</v>
      </c>
      <c r="M164" s="4">
        <v>0</v>
      </c>
      <c r="N164" s="4">
        <v>0</v>
      </c>
      <c r="O164" s="101">
        <v>161085.04999999999</v>
      </c>
      <c r="P164" s="101">
        <v>0</v>
      </c>
      <c r="Q164" s="101">
        <v>0</v>
      </c>
      <c r="R164" s="101">
        <v>0</v>
      </c>
      <c r="S164" s="101">
        <v>0</v>
      </c>
      <c r="T164" s="101">
        <v>0</v>
      </c>
      <c r="U164" s="3"/>
    </row>
    <row r="165" spans="1:21" x14ac:dyDescent="0.3">
      <c r="A165" s="100" t="s">
        <v>179</v>
      </c>
      <c r="B165" s="100" t="s">
        <v>507</v>
      </c>
      <c r="C165" s="105">
        <f>SUM(C166:C172)</f>
        <v>2131447.0100000007</v>
      </c>
      <c r="D165" s="105">
        <f t="shared" ref="D165:H165" si="15">SUM(D166:D172)</f>
        <v>1539844.2900000003</v>
      </c>
      <c r="E165" s="105">
        <f t="shared" si="15"/>
        <v>0</v>
      </c>
      <c r="F165" s="105">
        <f t="shared" si="15"/>
        <v>0</v>
      </c>
      <c r="G165" s="105">
        <f t="shared" si="15"/>
        <v>0</v>
      </c>
      <c r="H165" s="105">
        <f t="shared" si="15"/>
        <v>0</v>
      </c>
      <c r="I165" s="105">
        <f>SUM(I166:I172)</f>
        <v>2460869.7400000007</v>
      </c>
      <c r="J165" s="105">
        <f t="shared" ref="J165:T165" si="16">SUM(J166:J172)</f>
        <v>243073.38999999996</v>
      </c>
      <c r="K165" s="105">
        <f t="shared" si="16"/>
        <v>0</v>
      </c>
      <c r="L165" s="105">
        <f t="shared" si="16"/>
        <v>0</v>
      </c>
      <c r="M165" s="105">
        <f t="shared" si="16"/>
        <v>0</v>
      </c>
      <c r="N165" s="105">
        <f t="shared" si="16"/>
        <v>0</v>
      </c>
      <c r="O165" s="105">
        <f t="shared" si="16"/>
        <v>461958.25</v>
      </c>
      <c r="P165" s="105">
        <f t="shared" si="16"/>
        <v>16900</v>
      </c>
      <c r="Q165" s="105">
        <f t="shared" si="16"/>
        <v>0</v>
      </c>
      <c r="R165" s="105">
        <f t="shared" si="16"/>
        <v>0</v>
      </c>
      <c r="S165" s="105">
        <f t="shared" si="16"/>
        <v>0</v>
      </c>
      <c r="T165" s="105">
        <f t="shared" si="16"/>
        <v>0</v>
      </c>
      <c r="U165" s="100"/>
    </row>
    <row r="166" spans="1:21" x14ac:dyDescent="0.3">
      <c r="A166" s="3" t="s">
        <v>179</v>
      </c>
      <c r="B166" s="3" t="s">
        <v>180</v>
      </c>
      <c r="C166" s="4">
        <v>62652</v>
      </c>
      <c r="D166" s="4">
        <v>0</v>
      </c>
      <c r="E166" s="4">
        <v>0</v>
      </c>
      <c r="F166" s="4">
        <v>0</v>
      </c>
      <c r="G166" s="4">
        <v>0</v>
      </c>
      <c r="H166" s="4">
        <v>0</v>
      </c>
      <c r="I166" s="3"/>
      <c r="J166" s="3"/>
      <c r="K166" s="3"/>
      <c r="L166" s="3"/>
      <c r="M166" s="3"/>
      <c r="N166" s="3"/>
      <c r="O166" s="3"/>
      <c r="P166" s="3"/>
      <c r="Q166" s="3"/>
      <c r="R166" s="3"/>
      <c r="S166" s="3"/>
      <c r="T166" s="3"/>
      <c r="U166" s="3"/>
    </row>
    <row r="167" spans="1:21" x14ac:dyDescent="0.3">
      <c r="A167" s="3" t="s">
        <v>179</v>
      </c>
      <c r="B167" s="3" t="s">
        <v>181</v>
      </c>
      <c r="C167" s="4">
        <v>603045.08000000077</v>
      </c>
      <c r="D167" s="4">
        <v>35511</v>
      </c>
      <c r="E167" s="4">
        <v>0</v>
      </c>
      <c r="F167" s="4">
        <v>0</v>
      </c>
      <c r="G167" s="4">
        <v>0</v>
      </c>
      <c r="H167" s="4">
        <v>0</v>
      </c>
      <c r="I167" s="4">
        <v>699705.08999999927</v>
      </c>
      <c r="J167" s="4">
        <v>30040</v>
      </c>
      <c r="K167" s="4">
        <v>0</v>
      </c>
      <c r="L167" s="4">
        <v>0</v>
      </c>
      <c r="M167" s="4">
        <v>0</v>
      </c>
      <c r="N167" s="4">
        <v>0</v>
      </c>
      <c r="O167" s="101">
        <v>0</v>
      </c>
      <c r="P167" s="101">
        <v>14820</v>
      </c>
      <c r="Q167" s="101">
        <v>0</v>
      </c>
      <c r="R167" s="101">
        <v>0</v>
      </c>
      <c r="S167" s="101">
        <v>0</v>
      </c>
      <c r="T167" s="101">
        <v>0</v>
      </c>
      <c r="U167" s="3"/>
    </row>
    <row r="168" spans="1:21" x14ac:dyDescent="0.3">
      <c r="A168" s="3" t="s">
        <v>179</v>
      </c>
      <c r="B168" s="3" t="s">
        <v>182</v>
      </c>
      <c r="C168" s="4">
        <v>403944.80999999994</v>
      </c>
      <c r="D168" s="4">
        <v>513474.64000000031</v>
      </c>
      <c r="E168" s="4">
        <v>0</v>
      </c>
      <c r="F168" s="4">
        <v>0</v>
      </c>
      <c r="G168" s="4">
        <v>0</v>
      </c>
      <c r="H168" s="4">
        <v>0</v>
      </c>
      <c r="I168" s="4">
        <v>429980.80000000069</v>
      </c>
      <c r="J168" s="4">
        <v>11426.8</v>
      </c>
      <c r="K168" s="4">
        <v>0</v>
      </c>
      <c r="L168" s="4">
        <v>0</v>
      </c>
      <c r="M168" s="4">
        <v>0</v>
      </c>
      <c r="N168" s="4">
        <v>0</v>
      </c>
      <c r="O168" s="101">
        <v>0</v>
      </c>
      <c r="P168" s="101">
        <v>0</v>
      </c>
      <c r="Q168" s="101">
        <v>0</v>
      </c>
      <c r="R168" s="101">
        <v>0</v>
      </c>
      <c r="S168" s="101">
        <v>0</v>
      </c>
      <c r="T168" s="101">
        <v>0</v>
      </c>
      <c r="U168" s="3"/>
    </row>
    <row r="169" spans="1:21" x14ac:dyDescent="0.3">
      <c r="A169" s="3" t="s">
        <v>179</v>
      </c>
      <c r="B169" s="3" t="s">
        <v>183</v>
      </c>
      <c r="C169" s="4">
        <v>176005.04999999996</v>
      </c>
      <c r="D169" s="4">
        <v>272762</v>
      </c>
      <c r="E169" s="4">
        <v>0</v>
      </c>
      <c r="F169" s="4">
        <v>0</v>
      </c>
      <c r="G169" s="4">
        <v>0</v>
      </c>
      <c r="H169" s="4">
        <v>0</v>
      </c>
      <c r="I169" s="4">
        <v>177261.53999999992</v>
      </c>
      <c r="J169" s="4">
        <v>193206.58999999997</v>
      </c>
      <c r="K169" s="4">
        <v>0</v>
      </c>
      <c r="L169" s="4">
        <v>0</v>
      </c>
      <c r="M169" s="4">
        <v>0</v>
      </c>
      <c r="N169" s="4">
        <v>0</v>
      </c>
      <c r="O169" s="101">
        <v>0</v>
      </c>
      <c r="P169" s="101">
        <v>0</v>
      </c>
      <c r="Q169" s="101">
        <v>0</v>
      </c>
      <c r="R169" s="101">
        <v>0</v>
      </c>
      <c r="S169" s="101">
        <v>0</v>
      </c>
      <c r="T169" s="101">
        <v>0</v>
      </c>
      <c r="U169" s="3"/>
    </row>
    <row r="170" spans="1:21" x14ac:dyDescent="0.3">
      <c r="A170" s="3" t="s">
        <v>179</v>
      </c>
      <c r="B170" s="3" t="s">
        <v>184</v>
      </c>
      <c r="C170" s="4">
        <v>454573.49000000028</v>
      </c>
      <c r="D170" s="4">
        <v>564939</v>
      </c>
      <c r="E170" s="4">
        <v>0</v>
      </c>
      <c r="F170" s="4">
        <v>0</v>
      </c>
      <c r="G170" s="4">
        <v>0</v>
      </c>
      <c r="H170" s="4">
        <v>0</v>
      </c>
      <c r="I170" s="4">
        <v>751009.41000000143</v>
      </c>
      <c r="J170" s="4">
        <v>2700</v>
      </c>
      <c r="K170" s="4">
        <v>0</v>
      </c>
      <c r="L170" s="4">
        <v>0</v>
      </c>
      <c r="M170" s="4">
        <v>0</v>
      </c>
      <c r="N170" s="4">
        <v>0</v>
      </c>
      <c r="O170" s="101">
        <v>2891.7</v>
      </c>
      <c r="P170" s="101">
        <v>0</v>
      </c>
      <c r="Q170" s="101">
        <v>0</v>
      </c>
      <c r="R170" s="101">
        <v>0</v>
      </c>
      <c r="S170" s="101">
        <v>0</v>
      </c>
      <c r="T170" s="101">
        <v>0</v>
      </c>
      <c r="U170" s="3"/>
    </row>
    <row r="171" spans="1:21" x14ac:dyDescent="0.3">
      <c r="A171" s="3" t="s">
        <v>179</v>
      </c>
      <c r="B171" s="3" t="s">
        <v>185</v>
      </c>
      <c r="C171" s="4">
        <v>72805.150000000023</v>
      </c>
      <c r="D171" s="4">
        <v>1400</v>
      </c>
      <c r="E171" s="4">
        <v>0</v>
      </c>
      <c r="F171" s="4">
        <v>0</v>
      </c>
      <c r="G171" s="4">
        <v>0</v>
      </c>
      <c r="H171" s="4">
        <v>0</v>
      </c>
      <c r="I171" s="4">
        <v>78695.14999999998</v>
      </c>
      <c r="J171" s="4">
        <v>3700</v>
      </c>
      <c r="K171" s="4">
        <v>0</v>
      </c>
      <c r="L171" s="4">
        <v>0</v>
      </c>
      <c r="M171" s="4">
        <v>0</v>
      </c>
      <c r="N171" s="4">
        <v>0</v>
      </c>
      <c r="O171" s="101">
        <v>81634.05</v>
      </c>
      <c r="P171" s="101">
        <v>780</v>
      </c>
      <c r="Q171" s="101">
        <v>0</v>
      </c>
      <c r="R171" s="101">
        <v>0</v>
      </c>
      <c r="S171" s="101">
        <v>0</v>
      </c>
      <c r="T171" s="101">
        <v>0</v>
      </c>
      <c r="U171" s="3"/>
    </row>
    <row r="172" spans="1:21" x14ac:dyDescent="0.3">
      <c r="A172" s="3" t="s">
        <v>179</v>
      </c>
      <c r="B172" s="3" t="s">
        <v>186</v>
      </c>
      <c r="C172" s="4">
        <v>358421.42999999964</v>
      </c>
      <c r="D172" s="4">
        <v>151757.65</v>
      </c>
      <c r="E172" s="4">
        <v>0</v>
      </c>
      <c r="F172" s="4">
        <v>0</v>
      </c>
      <c r="G172" s="4">
        <v>0</v>
      </c>
      <c r="H172" s="4">
        <v>0</v>
      </c>
      <c r="I172" s="4">
        <v>324217.74999999965</v>
      </c>
      <c r="J172" s="4">
        <v>2000</v>
      </c>
      <c r="K172" s="4">
        <v>0</v>
      </c>
      <c r="L172" s="4">
        <v>0</v>
      </c>
      <c r="M172" s="4">
        <v>0</v>
      </c>
      <c r="N172" s="4">
        <v>0</v>
      </c>
      <c r="O172" s="101">
        <v>377432.5</v>
      </c>
      <c r="P172" s="101">
        <v>1300</v>
      </c>
      <c r="Q172" s="101">
        <v>0</v>
      </c>
      <c r="R172" s="101">
        <v>0</v>
      </c>
      <c r="S172" s="101">
        <v>0</v>
      </c>
      <c r="T172" s="101">
        <v>0</v>
      </c>
      <c r="U172" s="3"/>
    </row>
    <row r="173" spans="1:21" x14ac:dyDescent="0.3">
      <c r="A173" s="106" t="s">
        <v>508</v>
      </c>
      <c r="B173" s="106" t="s">
        <v>509</v>
      </c>
      <c r="C173" s="107">
        <f>C165+C154+C148+C134+C128+C125+C113+C87+C83+C50+C35+C27+C19+C16+C7</f>
        <v>26457807.11999999</v>
      </c>
      <c r="D173" s="107">
        <f t="shared" ref="D173:U173" si="17">D165+D154+D148+D134+D128+D125+D113+D87+D83+D50+D35+D27+D19+D16+D7</f>
        <v>24439579.489999991</v>
      </c>
      <c r="E173" s="107">
        <f t="shared" si="17"/>
        <v>510369.08</v>
      </c>
      <c r="F173" s="107">
        <f t="shared" si="17"/>
        <v>573938.25</v>
      </c>
      <c r="G173" s="107">
        <f t="shared" si="17"/>
        <v>28800</v>
      </c>
      <c r="H173" s="107">
        <f t="shared" si="17"/>
        <v>157039</v>
      </c>
      <c r="I173" s="107">
        <f t="shared" si="17"/>
        <v>28044213.389999989</v>
      </c>
      <c r="J173" s="107">
        <f t="shared" si="17"/>
        <v>17524714.249999993</v>
      </c>
      <c r="K173" s="107">
        <f t="shared" si="17"/>
        <v>23880</v>
      </c>
      <c r="L173" s="107">
        <f t="shared" si="17"/>
        <v>356717.26</v>
      </c>
      <c r="M173" s="107">
        <f t="shared" si="17"/>
        <v>19840</v>
      </c>
      <c r="N173" s="107">
        <f t="shared" si="17"/>
        <v>170768.32</v>
      </c>
      <c r="O173" s="107">
        <f t="shared" si="17"/>
        <v>10389280.159999989</v>
      </c>
      <c r="P173" s="107">
        <f t="shared" si="17"/>
        <v>150947.82</v>
      </c>
      <c r="Q173" s="107">
        <f t="shared" si="17"/>
        <v>35792.400000000001</v>
      </c>
      <c r="R173" s="107">
        <f t="shared" si="17"/>
        <v>7700</v>
      </c>
      <c r="S173" s="107">
        <f t="shared" si="17"/>
        <v>0</v>
      </c>
      <c r="T173" s="107">
        <f t="shared" si="17"/>
        <v>0</v>
      </c>
      <c r="U173" s="107">
        <f t="shared" si="17"/>
        <v>0</v>
      </c>
    </row>
    <row r="175" spans="1:21" ht="26.4" customHeight="1" x14ac:dyDescent="0.3">
      <c r="A175" s="108" t="s">
        <v>510</v>
      </c>
      <c r="B175" s="115" t="s">
        <v>511</v>
      </c>
      <c r="C175" s="115"/>
      <c r="D175" s="115"/>
      <c r="E175" s="115"/>
      <c r="F175" s="115"/>
      <c r="G175" s="115"/>
      <c r="H175" s="115"/>
      <c r="I175" s="115"/>
      <c r="J175" s="115"/>
      <c r="K175" s="115"/>
      <c r="L175" s="115"/>
      <c r="M175" s="115"/>
      <c r="N175" s="115"/>
      <c r="O175" s="115"/>
      <c r="P175" s="115"/>
      <c r="Q175" s="115"/>
      <c r="R175" s="115"/>
      <c r="S175" s="115"/>
    </row>
    <row r="177" spans="2:2" x14ac:dyDescent="0.3">
      <c r="B177" s="21" t="s">
        <v>512</v>
      </c>
    </row>
    <row r="179" spans="2:2" x14ac:dyDescent="0.3">
      <c r="B179" t="s">
        <v>259</v>
      </c>
    </row>
  </sheetData>
  <autoFilter ref="A5:U173" xr:uid="{F9EE95DE-CF46-45AC-9BBF-BFD77ED7BF5D}">
    <filterColumn colId="2" showButton="0"/>
    <filterColumn colId="3" showButton="0"/>
    <filterColumn colId="4" showButton="0"/>
    <filterColumn colId="5" showButton="0"/>
    <filterColumn colId="6" showButton="0"/>
    <filterColumn colId="8" showButton="0"/>
    <filterColumn colId="9" showButton="0"/>
    <filterColumn colId="10" showButton="0"/>
    <filterColumn colId="11" showButton="0"/>
    <filterColumn colId="12" showButton="0"/>
    <filterColumn colId="14" showButton="0"/>
    <filterColumn colId="15" showButton="0"/>
    <filterColumn colId="16" showButton="0"/>
    <filterColumn colId="17" showButton="0"/>
    <filterColumn colId="18" showButton="0"/>
  </autoFilter>
  <mergeCells count="7">
    <mergeCell ref="B175:S175"/>
    <mergeCell ref="B2:R2"/>
    <mergeCell ref="A5:A6"/>
    <mergeCell ref="B5:B6"/>
    <mergeCell ref="C5:H5"/>
    <mergeCell ref="I5:N5"/>
    <mergeCell ref="O5:T5"/>
  </mergeCells>
  <pageMargins left="0.7" right="0.7" top="0.75" bottom="0.75" header="0.3" footer="0.3"/>
</worksheet>
</file>

<file path=docMetadata/LabelInfo.xml><?xml version="1.0" encoding="utf-8"?>
<clbl:labelList xmlns:clbl="http://schemas.microsoft.com/office/2020/mipLabelMetadata">
  <clbl:label id="{c9e176a8-1567-403a-861e-2ddcf9359962}" enabled="0" method="" siteId="{c9e176a8-1567-403a-861e-2ddcf9359962}"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7</vt:i4>
      </vt:variant>
    </vt:vector>
  </HeadingPairs>
  <TitlesOfParts>
    <vt:vector size="7" baseType="lpstr">
      <vt:lpstr>1.pielikums</vt:lpstr>
      <vt:lpstr>2.pielikums </vt:lpstr>
      <vt:lpstr>3.pielikums</vt:lpstr>
      <vt:lpstr>4.pielikums</vt:lpstr>
      <vt:lpstr>5.pielikums </vt:lpstr>
      <vt:lpstr>6.pielikums</vt:lpstr>
      <vt:lpstr>7.pielikums</vt:lpstr>
    </vt:vector>
  </TitlesOfParts>
  <Company>Valsts kanceleja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Laila Ruskule</dc:creator>
  <cp:lastModifiedBy>Kristīne Stone</cp:lastModifiedBy>
  <dcterms:created xsi:type="dcterms:W3CDTF">2026-09-22T10:58:20Z</dcterms:created>
  <dcterms:modified xsi:type="dcterms:W3CDTF">2026-09-28T09:33:59Z</dcterms:modified>
</cp:coreProperties>
</file>